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hidePivotFieldList="1"/>
  <mc:AlternateContent xmlns:mc="http://schemas.openxmlformats.org/markup-compatibility/2006">
    <mc:Choice Requires="x15">
      <x15ac:absPath xmlns:x15ac="http://schemas.microsoft.com/office/spreadsheetml/2010/11/ac" url="https://d.docs.live.net/57a13a8839575e1c/Desktop/Projects Dashboards/"/>
    </mc:Choice>
  </mc:AlternateContent>
  <xr:revisionPtr revIDLastSave="0" documentId="8_{A414D42A-51F9-4F84-AC1A-DDF19D0DB018}" xr6:coauthVersionLast="47" xr6:coauthVersionMax="47" xr10:uidLastSave="{00000000-0000-0000-0000-000000000000}"/>
  <bookViews>
    <workbookView xWindow="-108" yWindow="-108" windowWidth="23256" windowHeight="12456" firstSheet="8" activeTab="11" xr2:uid="{00000000-000D-0000-FFFF-FFFF00000000}"/>
  </bookViews>
  <sheets>
    <sheet name="oppty-product distribution" sheetId="1" r:id="rId1"/>
    <sheet name="open oppty Top4" sheetId="3" r:id="rId2"/>
    <sheet name="oppty by revenue" sheetId="8" r:id="rId3"/>
    <sheet name="total open and oppty" sheetId="15" r:id="rId4"/>
    <sheet name="Stage Funnel" sheetId="14" r:id="rId5"/>
    <sheet name="yearly meeting count" sheetId="5" r:id="rId6"/>
    <sheet name="cross sell" sheetId="7" r:id="rId7"/>
    <sheet name="new" sheetId="11" r:id="rId8"/>
    <sheet name="renewal" sheetId="12" r:id="rId9"/>
    <sheet name="invoice by account exc" sheetId="9" r:id="rId10"/>
    <sheet name="meeting by account exc" sheetId="13" r:id="rId11"/>
    <sheet name="DASHBOARD" sheetId="10" r:id="rId12"/>
  </sheets>
  <externalReferences>
    <externalReference r:id="rId13"/>
  </externalReferences>
  <definedNames>
    <definedName name="_xlnm._FilterDatabase" localSheetId="11" hidden="1">DASHBOARD!$R$2:$S$2</definedName>
    <definedName name="Slicer_Account_Executive">#N/A</definedName>
    <definedName name="Slicer_Income_class">#N/A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d89884d7-a1cb-4e41-b98a-63c1ec61ffc7" name="brokerage" connection="Query - brokerage"/>
          <x15:modelTable id="fees_5c53029a-0432-4069-ad2a-45ce922991fe" name="fees" connection="Query - fees"/>
          <x15:modelTable id="Individual budget_54e03afa-66de-4d10-820f-64290d592c53" name="Individual budget" connection="Query - Individual budget"/>
          <x15:modelTable id="invoice_202001231041_cc863eac-7934-46f2-a16b-b11f5dda03f3" name="invoice_202001231041" connection="Query - invoice"/>
          <x15:modelTable id="meeting_5746a266-7429-42c8-9458-354286e803ce" name="meeting" connection="Query - meeting"/>
          <x15:modelTable id="Opportunity_ff1f112c-e166-460e-91da-871a64d41cdb" name="Opportunity" connection="Query - Opportunity"/>
          <x15:modelTable id="Dim_Account_941f2ccb-28ec-42bf-8e87-fb5c684369e0" name="Dim_Account" connection="Query - Dim_Account"/>
          <x15:modelTable id="Sheet1_b9a7a84e-9cd7-404c-9636-7c37d4aad252" name="Sheet1" connection="Query - Sheet1"/>
        </x15:modelTables>
        <x15:modelRelationships>
          <x15:modelRelationship fromTable="brokerage" fromColumn="income_class" toTable="Sheet1" toColumn="Income class"/>
          <x15:modelRelationship fromTable="brokerage" fromColumn="Account Exe ID" toTable="Dim_Account" toColumn="Account Exe ID"/>
          <x15:modelRelationship fromTable="fees" fromColumn="income_class" toTable="Sheet1" toColumn="Income class"/>
          <x15:modelRelationship fromTable="fees" fromColumn="Account Exe ID" toTable="Dim_Account" toColumn="Account Exe ID"/>
          <x15:modelRelationship fromTable="Individual budget" fromColumn="Income class" toTable="Sheet1" toColumn="Income class"/>
          <x15:modelRelationship fromTable="Individual budget" fromColumn="Account Exe ID" toTable="Dim_Account" toColumn="Account Exe ID"/>
          <x15:modelRelationship fromTable="invoice_202001231041" fromColumn="income_class" toTable="Sheet1" toColumn="Income class"/>
          <x15:modelRelationship fromTable="invoice_202001231041" fromColumn="Account Exe ID" toTable="Dim_Account" toColumn="Account Exe ID"/>
          <x15:modelRelationship fromTable="meeting" fromColumn="Account Exe ID" toTable="Dim_Account" toColumn="Account Exe ID"/>
          <x15:modelRelationship fromTable="Opportunity" fromColumn="Account Exe ID" toTable="Dim_Account" toColumn="Account Exe ID"/>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invoice_202001231041"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4" l="1"/>
  <c r="D12" i="14" s="1"/>
  <c r="C11" i="14"/>
  <c r="D11" i="14" s="1"/>
  <c r="C10" i="14"/>
  <c r="D10" i="14" s="1"/>
  <c r="N13" i="10"/>
  <c r="Q13" i="10"/>
  <c r="J4" i="11"/>
  <c r="H3" i="7"/>
  <c r="L12" i="10" l="1"/>
  <c r="C12" i="10"/>
  <c r="D15" i="10"/>
  <c r="A15" i="10"/>
  <c r="I32" i="10"/>
  <c r="A16" i="10"/>
  <c r="D16" i="10"/>
  <c r="J3" i="7"/>
  <c r="G3" i="7"/>
  <c r="H4" i="12"/>
  <c r="J4" i="12"/>
  <c r="G4" i="11"/>
  <c r="I4" i="11"/>
  <c r="G4" i="12"/>
  <c r="H4" i="11"/>
  <c r="I3" i="7"/>
  <c r="I4" i="12"/>
  <c r="R12" i="10" l="1"/>
  <c r="I12" i="10"/>
  <c r="O12" i="10"/>
  <c r="K12" i="10"/>
  <c r="H12" i="10"/>
  <c r="S12" i="10"/>
  <c r="P12" i="10"/>
  <c r="B12" i="10"/>
  <c r="F12" i="10"/>
  <c r="E1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brokerage" description="Connection to the 'brokerage' query in the workbook." type="100" refreshedVersion="6" minRefreshableVersion="5">
    <extLst>
      <ext xmlns:x15="http://schemas.microsoft.com/office/spreadsheetml/2010/11/main" uri="{DE250136-89BD-433C-8126-D09CA5730AF9}">
        <x15:connection id="3b8db243-d013-4e96-a389-c584ea8d6bbc">
          <x15:oledbPr connection="Provider=Microsoft.Mashup.OleDb.1;Data Source=$Workbook$;Location=brokerage">
            <x15:dbTables>
              <x15:dbTable name="brokerage"/>
            </x15:dbTables>
          </x15:oledbPr>
        </x15:connection>
      </ext>
    </extLst>
  </connection>
  <connection id="2" xr16:uid="{00000000-0015-0000-FFFF-FFFF01000000}" name="Query - Dim_Account" description="Connection to the 'Dim_Account' query in the workbook." type="100" refreshedVersion="6" minRefreshableVersion="5">
    <extLst>
      <ext xmlns:x15="http://schemas.microsoft.com/office/spreadsheetml/2010/11/main" uri="{DE250136-89BD-433C-8126-D09CA5730AF9}">
        <x15:connection id="0acac587-6066-44c9-885a-8286a4dab095"/>
      </ext>
    </extLst>
  </connection>
  <connection id="3" xr16:uid="{00000000-0015-0000-FFFF-FFFF02000000}" name="Query - fees" description="Connection to the 'fees' query in the workbook." type="100" refreshedVersion="6" minRefreshableVersion="5">
    <extLst>
      <ext xmlns:x15="http://schemas.microsoft.com/office/spreadsheetml/2010/11/main" uri="{DE250136-89BD-433C-8126-D09CA5730AF9}">
        <x15:connection id="56e832c1-27ec-492c-87c6-a8cdbd772a2f">
          <x15:oledbPr connection="Provider=Microsoft.Mashup.OleDb.1;Data Source=$Workbook$;Location=fees">
            <x15:dbTables>
              <x15:dbTable name="fees"/>
            </x15:dbTables>
          </x15:oledbPr>
        </x15:connection>
      </ext>
    </extLst>
  </connection>
  <connection id="4" xr16:uid="{00000000-0015-0000-FFFF-FFFF03000000}" name="Query - Individual budget" description="Connection to the 'Individual budget' query in the workbook." type="100" refreshedVersion="6" minRefreshableVersion="5">
    <extLst>
      <ext xmlns:x15="http://schemas.microsoft.com/office/spreadsheetml/2010/11/main" uri="{DE250136-89BD-433C-8126-D09CA5730AF9}">
        <x15:connection id="96e862f2-e3aa-46c7-b2b8-89bef8abed25">
          <x15:oledbPr connection="Provider=Microsoft.Mashup.OleDb.1;Data Source=$Workbook$;Location=&quot;Individual budget&quot;">
            <x15:dbTables>
              <x15:dbTable name="Individual budget"/>
            </x15:dbTables>
          </x15:oledbPr>
        </x15:connection>
      </ext>
    </extLst>
  </connection>
  <connection id="5" xr16:uid="{00000000-0015-0000-FFFF-FFFF04000000}" name="Query - invoice" description="Connection to the 'invoice' query in the workbook." type="100" refreshedVersion="6" minRefreshableVersion="5">
    <extLst>
      <ext xmlns:x15="http://schemas.microsoft.com/office/spreadsheetml/2010/11/main" uri="{DE250136-89BD-433C-8126-D09CA5730AF9}">
        <x15:connection id="cc3961a6-7ca3-40c1-9349-68dfe23a3491">
          <x15:oledbPr connection="Provider=Microsoft.Mashup.OleDb.1;Data Source=$Workbook$;Location=invoice">
            <x15:dbTables>
              <x15:dbTable name="invoice"/>
            </x15:dbTables>
          </x15:oledbPr>
        </x15:connection>
      </ext>
    </extLst>
  </connection>
  <connection id="6" xr16:uid="{00000000-0015-0000-FFFF-FFFF05000000}" name="Query - meeting" description="Connection to the 'meeting' query in the workbook." type="100" refreshedVersion="6" minRefreshableVersion="5">
    <extLst>
      <ext xmlns:x15="http://schemas.microsoft.com/office/spreadsheetml/2010/11/main" uri="{DE250136-89BD-433C-8126-D09CA5730AF9}">
        <x15:connection id="f433e236-2168-4dc2-ae97-11d6574a0840">
          <x15:oledbPr connection="Provider=Microsoft.Mashup.OleDb.1;Data Source=$Workbook$;Location=meeting">
            <x15:dbTables>
              <x15:dbTable name="meeting"/>
            </x15:dbTables>
          </x15:oledbPr>
        </x15:connection>
      </ext>
    </extLst>
  </connection>
  <connection id="7" xr16:uid="{00000000-0015-0000-FFFF-FFFF06000000}" name="Query - Opportunity" description="Connection to the 'Opportunity' query in the workbook." type="100" refreshedVersion="6" minRefreshableVersion="5">
    <extLst>
      <ext xmlns:x15="http://schemas.microsoft.com/office/spreadsheetml/2010/11/main" uri="{DE250136-89BD-433C-8126-D09CA5730AF9}">
        <x15:connection id="4fd38489-2255-451a-959d-c1da30865b91"/>
      </ext>
    </extLst>
  </connection>
  <connection id="8" xr16:uid="{00000000-0015-0000-FFFF-FFFF07000000}" name="Query - Sheet1" description="Connection to the 'Sheet1' query in the workbook." type="100" refreshedVersion="6" minRefreshableVersion="5">
    <extLst>
      <ext xmlns:x15="http://schemas.microsoft.com/office/spreadsheetml/2010/11/main" uri="{DE250136-89BD-433C-8126-D09CA5730AF9}">
        <x15:connection id="ab308282-23e8-4c0a-aabf-2370c66ee5d3"/>
      </ext>
    </extLst>
  </connection>
  <connection id="9" xr16:uid="{00000000-0015-0000-FFFF-FFFF08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<sst xmlns="http://schemas.openxmlformats.org/spreadsheetml/2006/main" count="115" uniqueCount="62">
  <si>
    <t>Row Labels</t>
  </si>
  <si>
    <t>CVP GMC</t>
  </si>
  <si>
    <t>DB -Mega Policy</t>
  </si>
  <si>
    <t>EL-Group Mediclaim</t>
  </si>
  <si>
    <t>Fire</t>
  </si>
  <si>
    <t>Marine</t>
  </si>
  <si>
    <t>Grand Total</t>
  </si>
  <si>
    <t>Sum of revenue_amount</t>
  </si>
  <si>
    <t>Employee Benefits</t>
  </si>
  <si>
    <t>Engineering</t>
  </si>
  <si>
    <t>Liability</t>
  </si>
  <si>
    <t>Miscellaneous</t>
  </si>
  <si>
    <t>Terrorism</t>
  </si>
  <si>
    <t>Count of opportunity_id</t>
  </si>
  <si>
    <t>Negotiate</t>
  </si>
  <si>
    <t>Propose Solution</t>
  </si>
  <si>
    <t>Qualify Opportunity</t>
  </si>
  <si>
    <t>Cross sell</t>
  </si>
  <si>
    <t>INVOICE</t>
  </si>
  <si>
    <t>TARGET</t>
  </si>
  <si>
    <t>2019</t>
  </si>
  <si>
    <t>2020</t>
  </si>
  <si>
    <t>Count of Account Exe ID</t>
  </si>
  <si>
    <t>ACHIEVED</t>
  </si>
  <si>
    <t>Abhinav Shivam</t>
  </si>
  <si>
    <t>Animesh Rawat</t>
  </si>
  <si>
    <t>Mark</t>
  </si>
  <si>
    <t>Vinay</t>
  </si>
  <si>
    <t>Column Labels</t>
  </si>
  <si>
    <t>Ankita Shah</t>
  </si>
  <si>
    <t>Divya Dhingra</t>
  </si>
  <si>
    <t>Gautam Murkunde</t>
  </si>
  <si>
    <t>Neel Jain</t>
  </si>
  <si>
    <t>Shloka Shelat</t>
  </si>
  <si>
    <t>Shobhit Agarwal</t>
  </si>
  <si>
    <t>Vidit Shah</t>
  </si>
  <si>
    <t>Count of invoice_number</t>
  </si>
  <si>
    <t>Values</t>
  </si>
  <si>
    <t>New</t>
  </si>
  <si>
    <t>Renewal</t>
  </si>
  <si>
    <t>Cross Sell</t>
  </si>
  <si>
    <t>null</t>
  </si>
  <si>
    <t>Gilbert</t>
  </si>
  <si>
    <t>Ketan Jain</t>
  </si>
  <si>
    <t>Manish Sharma</t>
  </si>
  <si>
    <t>Raju Kumar</t>
  </si>
  <si>
    <t>Shivani Sharma</t>
  </si>
  <si>
    <t>Count of meeting_date</t>
  </si>
  <si>
    <t>All</t>
  </si>
  <si>
    <t>Cross sell placed achieved%</t>
  </si>
  <si>
    <t>Cross sell Invoice achieved%</t>
  </si>
  <si>
    <t>New placed achieved%</t>
  </si>
  <si>
    <t>New Invoice achieved%</t>
  </si>
  <si>
    <t>Renewal placed achieved%</t>
  </si>
  <si>
    <t>Renewal Invoice achieved%</t>
  </si>
  <si>
    <t>stage</t>
  </si>
  <si>
    <t>revenue Amount</t>
  </si>
  <si>
    <t>left</t>
  </si>
  <si>
    <t>right</t>
  </si>
  <si>
    <t>Total Opportunities</t>
  </si>
  <si>
    <t>Total Open Opportunity</t>
  </si>
  <si>
    <r>
      <rPr>
        <b/>
        <sz val="11"/>
        <color theme="1"/>
        <rFont val="Calibri"/>
        <family val="2"/>
        <scheme val="minor"/>
      </rPr>
      <t>Total</t>
    </r>
    <r>
      <rPr>
        <sz val="11"/>
        <color theme="0"/>
        <rFont val="Calibri"/>
        <family val="2"/>
        <scheme val="minor"/>
      </rPr>
      <t xml:space="preserve"> </t>
    </r>
    <r>
      <rPr>
        <b/>
        <sz val="11"/>
        <color theme="1"/>
        <rFont val="Calibri"/>
        <family val="2"/>
        <scheme val="minor"/>
      </rPr>
      <t>Opportunities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</si>
</sst>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M&quot;"/>
    <numFmt numFmtId="165" formatCode="0,&quot;K&quot;"/>
  </numFmts>
  <fonts count="8" x14ac:knownFonts="1">
    <font>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
    <xf numFmtId="0" fontId="0" fillId="0" borderId="0"/>
    <xf numFmtId="9" fontId="2" fillId="0" borderId="0" applyFont="0" applyFill="0" applyBorder="0" applyAlignment="0" applyProtection="0"/>
    <xf numFmtId="0" fontId="7" fillId="0" borderId="0" applyNumberFormat="0" applyFill="0" applyBorder="0" applyAlignment="0" applyProtection="0"/>
  </cellStyleXfs>
  <cellXfs count="56">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1" fillId="2" borderId="1" xfId="0" applyFont="1" applyFill="1" applyBorder="1"/>
    <xf numFmtId="0" fontId="1" fillId="2" borderId="2" xfId="0" applyFont="1" applyFill="1" applyBorder="1"/>
    <xf numFmtId="0" fontId="0" fillId="2" borderId="2" xfId="0" applyFill="1" applyBorder="1"/>
    <xf numFmtId="0" fontId="0" fillId="2" borderId="3" xfId="0" applyFill="1" applyBorder="1"/>
    <xf numFmtId="0" fontId="1" fillId="2" borderId="4" xfId="0" applyFont="1" applyFill="1" applyBorder="1"/>
    <xf numFmtId="0" fontId="0" fillId="2" borderId="5" xfId="0" applyFill="1" applyBorder="1"/>
    <xf numFmtId="0" fontId="1" fillId="2" borderId="6" xfId="0" applyFont="1" applyFill="1" applyBorder="1"/>
    <xf numFmtId="0" fontId="1" fillId="2" borderId="7" xfId="0" applyFont="1" applyFill="1" applyBorder="1"/>
    <xf numFmtId="0" fontId="0" fillId="2" borderId="7" xfId="0" applyFill="1" applyBorder="1"/>
    <xf numFmtId="0" fontId="0" fillId="2" borderId="8" xfId="0" applyFill="1" applyBorder="1"/>
    <xf numFmtId="164" fontId="0" fillId="0" borderId="0" xfId="0" applyNumberFormat="1"/>
    <xf numFmtId="165" fontId="0" fillId="0" borderId="0" xfId="0" applyNumberFormat="1"/>
    <xf numFmtId="9" fontId="0" fillId="3" borderId="0" xfId="1" applyFont="1" applyFill="1"/>
    <xf numFmtId="0" fontId="1" fillId="2" borderId="0" xfId="0" applyFont="1" applyFill="1" applyAlignment="1">
      <alignment horizontal="left"/>
    </xf>
    <xf numFmtId="0" fontId="0" fillId="4" borderId="0" xfId="0" applyFill="1"/>
    <xf numFmtId="0" fontId="1" fillId="4" borderId="0" xfId="0" applyFont="1" applyFill="1"/>
    <xf numFmtId="0" fontId="1" fillId="4" borderId="4" xfId="0" applyFont="1" applyFill="1" applyBorder="1"/>
    <xf numFmtId="0" fontId="0" fillId="3" borderId="9" xfId="0" applyFill="1" applyBorder="1"/>
    <xf numFmtId="9" fontId="0" fillId="3" borderId="10" xfId="1" applyFont="1" applyFill="1" applyBorder="1"/>
    <xf numFmtId="9" fontId="0" fillId="3" borderId="11" xfId="1" applyFont="1" applyFill="1" applyBorder="1"/>
    <xf numFmtId="0" fontId="1" fillId="3" borderId="9" xfId="0" applyFont="1" applyFill="1" applyBorder="1"/>
    <xf numFmtId="0" fontId="1" fillId="3" borderId="11" xfId="0" applyFont="1" applyFill="1" applyBorder="1"/>
    <xf numFmtId="9" fontId="5" fillId="3" borderId="10" xfId="0" applyNumberFormat="1" applyFont="1" applyFill="1" applyBorder="1"/>
    <xf numFmtId="9" fontId="0" fillId="3" borderId="9" xfId="1" applyFont="1" applyFill="1" applyBorder="1"/>
    <xf numFmtId="0" fontId="0" fillId="3" borderId="11" xfId="0" applyFill="1" applyBorder="1"/>
    <xf numFmtId="9" fontId="0" fillId="3" borderId="10" xfId="0" applyNumberFormat="1" applyFill="1" applyBorder="1"/>
    <xf numFmtId="0" fontId="3" fillId="0" borderId="12" xfId="0" applyFont="1" applyBorder="1" applyAlignment="1">
      <alignment horizontal="left"/>
    </xf>
    <xf numFmtId="0" fontId="3" fillId="0" borderId="12" xfId="0" applyFont="1" applyBorder="1"/>
    <xf numFmtId="0" fontId="1" fillId="2" borderId="13" xfId="0" applyFont="1" applyFill="1" applyBorder="1"/>
    <xf numFmtId="0" fontId="1" fillId="2" borderId="14" xfId="0" applyFont="1" applyFill="1" applyBorder="1"/>
    <xf numFmtId="0" fontId="0" fillId="6" borderId="0" xfId="0" applyFill="1"/>
    <xf numFmtId="0" fontId="1" fillId="6" borderId="0" xfId="0" applyFont="1" applyFill="1"/>
    <xf numFmtId="0" fontId="3" fillId="6" borderId="0" xfId="0" applyFont="1" applyFill="1" applyAlignment="1">
      <alignment vertical="center"/>
    </xf>
    <xf numFmtId="0" fontId="4" fillId="6" borderId="0" xfId="0" applyFont="1" applyFill="1" applyAlignment="1">
      <alignment vertical="center"/>
    </xf>
    <xf numFmtId="0" fontId="1" fillId="6" borderId="7" xfId="0" applyFont="1" applyFill="1" applyBorder="1"/>
    <xf numFmtId="0" fontId="4" fillId="6" borderId="0" xfId="0" applyFont="1" applyFill="1"/>
    <xf numFmtId="0" fontId="4" fillId="6" borderId="0" xfId="0" applyFont="1" applyFill="1" applyAlignment="1">
      <alignment horizontal="center"/>
    </xf>
    <xf numFmtId="0" fontId="7" fillId="2" borderId="0" xfId="2" applyFill="1" applyBorder="1" applyAlignment="1">
      <alignment horizontal="center"/>
    </xf>
    <xf numFmtId="0" fontId="6" fillId="6" borderId="14" xfId="0" applyFont="1" applyFill="1" applyBorder="1" applyAlignment="1">
      <alignment horizontal="center"/>
    </xf>
    <xf numFmtId="0" fontId="6" fillId="6" borderId="15" xfId="0" applyFont="1" applyFill="1" applyBorder="1" applyAlignment="1">
      <alignment horizontal="center"/>
    </xf>
    <xf numFmtId="0" fontId="6" fillId="6" borderId="0" xfId="0" applyFont="1" applyFill="1" applyAlignment="1">
      <alignment horizontal="center"/>
    </xf>
    <xf numFmtId="0" fontId="6" fillId="6" borderId="5" xfId="0" applyFont="1" applyFill="1" applyBorder="1" applyAlignment="1">
      <alignment horizontal="center"/>
    </xf>
    <xf numFmtId="0" fontId="1" fillId="6" borderId="0" xfId="0" applyFont="1" applyFill="1" applyAlignment="1">
      <alignment horizontal="center" vertical="top"/>
    </xf>
    <xf numFmtId="0" fontId="3" fillId="6" borderId="0" xfId="0" applyFont="1" applyFill="1" applyAlignment="1">
      <alignment horizontal="center" vertical="top"/>
    </xf>
    <xf numFmtId="0" fontId="3" fillId="6" borderId="5" xfId="0" applyFont="1" applyFill="1" applyBorder="1" applyAlignment="1">
      <alignment horizontal="center" vertical="top"/>
    </xf>
    <xf numFmtId="0" fontId="3" fillId="5" borderId="9" xfId="0" applyFont="1" applyFill="1" applyBorder="1" applyAlignment="1">
      <alignment horizontal="center"/>
    </xf>
    <xf numFmtId="0" fontId="3" fillId="5" borderId="10" xfId="0" applyFont="1" applyFill="1" applyBorder="1" applyAlignment="1">
      <alignment horizontal="center"/>
    </xf>
    <xf numFmtId="0" fontId="3" fillId="5" borderId="11"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cellXfs>
  <cellStyles count="3">
    <cellStyle name="Hyperlink" xfId="2" builtinId="8"/>
    <cellStyle name="Normal" xfId="0" builtinId="0"/>
    <cellStyle name="Percent" xfId="1" builtinId="5"/>
  </cellStyles>
  <dxfs count="6">
    <dxf>
      <numFmt numFmtId="164" formatCode="0.00,,\ &quot;M&quot;"/>
    </dxf>
    <dxf>
      <numFmt numFmtId="164" formatCode="0.00,,\ &quot;M&quot;"/>
    </dxf>
    <dxf>
      <numFmt numFmtId="164" formatCode="0.00,,\ &quot;M&quot;"/>
    </dxf>
    <dxf>
      <numFmt numFmtId="0" formatCode="General"/>
    </dxf>
    <dxf>
      <alignment horizontal="left" vertical="bottom" textRotation="0" wrapText="0" indent="0" justifyLastLine="0" shrinkToFit="0" readingOrder="0"/>
    </dxf>
    <dxf>
      <numFmt numFmtId="165" formatCode="0,&quot;K&quot;"/>
    </dxf>
  </dxfs>
  <tableStyles count="0" defaultTableStyle="TableStyleMedium2" defaultPivotStyle="PivotStyleLight16"/>
  <colors>
    <mruColors>
      <color rgb="FFF4D16D"/>
      <color rgb="FFB6C35C"/>
      <color rgb="FF7CB257"/>
      <color rgb="FFAC25EF"/>
      <color rgb="FF23E1DC"/>
      <color rgb="FFCCF8F7"/>
      <color rgb="FFC971F5"/>
      <color rgb="FF9966FF"/>
      <color rgb="FF4B9953"/>
      <color rgb="FF146C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5.xml"/><Relationship Id="rId21" Type="http://schemas.openxmlformats.org/officeDocument/2006/relationships/pivotCacheDefinition" Target="pivotCache/pivotCacheDefinition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7.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7.xml"/><Relationship Id="rId1" Type="http://schemas.microsoft.com/office/2011/relationships/chartStyle" Target="style17.xml"/><Relationship Id="rId5" Type="http://schemas.openxmlformats.org/officeDocument/2006/relationships/image" Target="../media/image3.png"/><Relationship Id="rId4" Type="http://schemas.openxmlformats.org/officeDocument/2006/relationships/image" Target="../media/image2.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 Id="rId5" Type="http://schemas.openxmlformats.org/officeDocument/2006/relationships/image" Target="../media/image3.png"/><Relationship Id="rId4" Type="http://schemas.openxmlformats.org/officeDocument/2006/relationships/image" Target="../media/image2.png"/></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Dashboard.xlsx]oppty-product distribution!PivotTable2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OPPTY -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rgbClr val="C00000"/>
          </a:solidFill>
          <a:ln w="19050">
            <a:noFill/>
          </a:ln>
          <a:effectLst/>
        </c:spPr>
      </c:pivotFmt>
      <c:pivotFmt>
        <c:idx val="5"/>
        <c:spPr>
          <a:solidFill>
            <a:srgbClr val="23E1DC"/>
          </a:solidFill>
          <a:ln w="19050">
            <a:noFill/>
          </a:ln>
          <a:effectLst/>
        </c:spPr>
      </c:pivotFmt>
      <c:pivotFmt>
        <c:idx val="6"/>
        <c:spPr>
          <a:solidFill>
            <a:schemeClr val="accent6"/>
          </a:solidFill>
          <a:ln w="19050">
            <a:noFill/>
          </a:ln>
          <a:effectLst/>
        </c:spPr>
      </c:pivotFmt>
      <c:pivotFmt>
        <c:idx val="7"/>
        <c:spPr>
          <a:solidFill>
            <a:srgbClr val="FFC000"/>
          </a:solidFill>
          <a:ln w="19050">
            <a:noFill/>
          </a:ln>
          <a:effectLst/>
        </c:spPr>
      </c:pivotFmt>
      <c:pivotFmt>
        <c:idx val="8"/>
        <c:spPr>
          <a:solidFill>
            <a:srgbClr val="AC25EF"/>
          </a:solidFill>
          <a:ln w="19050">
            <a:noFill/>
          </a:ln>
          <a:effectLst/>
        </c:spPr>
      </c:pivotFmt>
    </c:pivotFmts>
    <c:plotArea>
      <c:layout/>
      <c:doughnutChart>
        <c:varyColors val="1"/>
        <c:ser>
          <c:idx val="0"/>
          <c:order val="0"/>
          <c:tx>
            <c:strRef>
              <c:f>'oppty-product distribution'!$B$1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58E-499C-BBC4-DC1A29B3667D}"/>
              </c:ext>
            </c:extLst>
          </c:dPt>
          <c:dPt>
            <c:idx val="1"/>
            <c:bubble3D val="0"/>
            <c:spPr>
              <a:solidFill>
                <a:schemeClr val="accent2"/>
              </a:solidFill>
              <a:ln w="19050">
                <a:noFill/>
              </a:ln>
              <a:effectLst/>
            </c:spPr>
            <c:extLst>
              <c:ext xmlns:c16="http://schemas.microsoft.com/office/drawing/2014/chart" uri="{C3380CC4-5D6E-409C-BE32-E72D297353CC}">
                <c16:uniqueId val="{00000003-258E-499C-BBC4-DC1A29B3667D}"/>
              </c:ext>
            </c:extLst>
          </c:dPt>
          <c:dPt>
            <c:idx val="2"/>
            <c:bubble3D val="0"/>
            <c:spPr>
              <a:solidFill>
                <a:srgbClr val="C00000"/>
              </a:solidFill>
              <a:ln w="19050">
                <a:noFill/>
              </a:ln>
              <a:effectLst/>
            </c:spPr>
            <c:extLst>
              <c:ext xmlns:c16="http://schemas.microsoft.com/office/drawing/2014/chart" uri="{C3380CC4-5D6E-409C-BE32-E72D297353CC}">
                <c16:uniqueId val="{00000005-258E-499C-BBC4-DC1A29B3667D}"/>
              </c:ext>
            </c:extLst>
          </c:dPt>
          <c:dPt>
            <c:idx val="3"/>
            <c:bubble3D val="0"/>
            <c:spPr>
              <a:solidFill>
                <a:srgbClr val="23E1DC"/>
              </a:solidFill>
              <a:ln w="19050">
                <a:noFill/>
              </a:ln>
              <a:effectLst/>
            </c:spPr>
            <c:extLst>
              <c:ext xmlns:c16="http://schemas.microsoft.com/office/drawing/2014/chart" uri="{C3380CC4-5D6E-409C-BE32-E72D297353CC}">
                <c16:uniqueId val="{00000007-258E-499C-BBC4-DC1A29B3667D}"/>
              </c:ext>
            </c:extLst>
          </c:dPt>
          <c:dPt>
            <c:idx val="4"/>
            <c:bubble3D val="0"/>
            <c:spPr>
              <a:solidFill>
                <a:schemeClr val="accent6"/>
              </a:solidFill>
              <a:ln w="19050">
                <a:noFill/>
              </a:ln>
              <a:effectLst/>
            </c:spPr>
            <c:extLst>
              <c:ext xmlns:c16="http://schemas.microsoft.com/office/drawing/2014/chart" uri="{C3380CC4-5D6E-409C-BE32-E72D297353CC}">
                <c16:uniqueId val="{00000009-258E-499C-BBC4-DC1A29B3667D}"/>
              </c:ext>
            </c:extLst>
          </c:dPt>
          <c:dPt>
            <c:idx val="5"/>
            <c:bubble3D val="0"/>
            <c:spPr>
              <a:solidFill>
                <a:srgbClr val="FFC000"/>
              </a:solidFill>
              <a:ln w="19050">
                <a:noFill/>
              </a:ln>
              <a:effectLst/>
            </c:spPr>
            <c:extLst>
              <c:ext xmlns:c16="http://schemas.microsoft.com/office/drawing/2014/chart" uri="{C3380CC4-5D6E-409C-BE32-E72D297353CC}">
                <c16:uniqueId val="{0000000B-258E-499C-BBC4-DC1A29B3667D}"/>
              </c:ext>
            </c:extLst>
          </c:dPt>
          <c:dPt>
            <c:idx val="6"/>
            <c:bubble3D val="0"/>
            <c:spPr>
              <a:solidFill>
                <a:srgbClr val="AC25EF"/>
              </a:solidFill>
              <a:ln w="19050">
                <a:noFill/>
              </a:ln>
              <a:effectLst/>
            </c:spPr>
            <c:extLst>
              <c:ext xmlns:c16="http://schemas.microsoft.com/office/drawing/2014/chart" uri="{C3380CC4-5D6E-409C-BE32-E72D297353CC}">
                <c16:uniqueId val="{0000000D-258E-499C-BBC4-DC1A29B3667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'oppty-product distribution'!$A$2:$A$9</c:f>
              <c:strCache>
                <c:ptCount val="7"/>
                <c:pt idx="0">
                  <c:v>Employee Benefits</c:v>
                </c:pt>
                <c:pt idx="1">
                  <c:v>Engineering</c:v>
                </c:pt>
                <c:pt idx="2">
                  <c:v>Fire</c:v>
                </c:pt>
                <c:pt idx="3">
                  <c:v>Liability</c:v>
                </c:pt>
                <c:pt idx="4">
                  <c:v>Marine</c:v>
                </c:pt>
                <c:pt idx="5">
                  <c:v>Miscellaneous</c:v>
                </c:pt>
                <c:pt idx="6">
                  <c:v>Terrorism</c:v>
                </c:pt>
              </c:strCache>
            </c:strRef>
          </c:cat>
          <c:val>
            <c:numRef>
              <c:f>'oppty-product distribution'!$B$2:$B$9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6-4334-4CF7-875D-81AA9E100C4E}"/>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9A14F"/>
          </a:solidFill>
          <a:ln>
            <a:noFill/>
          </a:ln>
          <a:effectLst/>
        </c:spPr>
      </c:pivotFmt>
      <c:pivotFmt>
        <c:idx val="10"/>
        <c:spPr>
          <a:solidFill>
            <a:srgbClr val="BAB0AC"/>
          </a:solidFill>
          <a:ln>
            <a:noFill/>
          </a:ln>
          <a:effectLst/>
        </c:spPr>
      </c:pivotFmt>
      <c:pivotFmt>
        <c:idx val="11"/>
        <c:spPr>
          <a:solidFill>
            <a:srgbClr val="EDC948"/>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9A14F"/>
          </a:solidFill>
          <a:ln>
            <a:noFill/>
          </a:ln>
          <a:effectLst/>
        </c:spPr>
      </c:pivotFmt>
      <c:pivotFmt>
        <c:idx val="14"/>
        <c:spPr>
          <a:solidFill>
            <a:srgbClr val="BAB0AC"/>
          </a:solidFill>
          <a:ln>
            <a:noFill/>
          </a:ln>
          <a:effectLst/>
        </c:spPr>
      </c:pivotFmt>
      <c:pivotFmt>
        <c:idx val="15"/>
        <c:spPr>
          <a:solidFill>
            <a:srgbClr val="EDC948"/>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9A14F"/>
          </a:solidFill>
          <a:ln>
            <a:noFill/>
          </a:ln>
          <a:effectLst/>
        </c:spPr>
      </c:pivotFmt>
      <c:pivotFmt>
        <c:idx val="18"/>
        <c:spPr>
          <a:solidFill>
            <a:srgbClr val="BAB0AC"/>
          </a:solidFill>
          <a:ln>
            <a:noFill/>
          </a:ln>
          <a:effectLst/>
        </c:spPr>
      </c:pivotFmt>
      <c:pivotFmt>
        <c:idx val="19"/>
        <c:spPr>
          <a:solidFill>
            <a:srgbClr val="EDC948"/>
          </a:solidFill>
          <a:ln>
            <a:noFill/>
          </a:ln>
          <a:effectLst/>
        </c:spPr>
      </c:pivotFmt>
    </c:pivotFmts>
    <c:plotArea>
      <c:layout/>
      <c:barChart>
        <c:barDir val="bar"/>
        <c:grouping val="clustered"/>
        <c:varyColors val="0"/>
        <c:ser>
          <c:idx val="0"/>
          <c:order val="0"/>
          <c:tx>
            <c:strRef>
              <c:f>'cross sell'!$B$1:$B$2</c:f>
              <c:strCache>
                <c:ptCount val="1"/>
                <c:pt idx="0">
                  <c:v>Cross sell</c:v>
                </c:pt>
              </c:strCache>
            </c:strRef>
          </c:tx>
          <c:spPr>
            <a:solidFill>
              <a:schemeClr val="accent1"/>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F07A-4A39-9CFD-08C1ADF432FD}"/>
              </c:ext>
            </c:extLst>
          </c:dPt>
          <c:dPt>
            <c:idx val="1"/>
            <c:invertIfNegative val="0"/>
            <c:bubble3D val="0"/>
            <c:spPr>
              <a:solidFill>
                <a:srgbClr val="BAB0AC"/>
              </a:solidFill>
              <a:ln>
                <a:noFill/>
              </a:ln>
              <a:effectLst/>
            </c:spPr>
            <c:extLst>
              <c:ext xmlns:c16="http://schemas.microsoft.com/office/drawing/2014/chart" uri="{C3380CC4-5D6E-409C-BE32-E72D297353CC}">
                <c16:uniqueId val="{00000003-F07A-4A39-9CFD-08C1ADF432FD}"/>
              </c:ext>
            </c:extLst>
          </c:dPt>
          <c:dPt>
            <c:idx val="2"/>
            <c:invertIfNegative val="0"/>
            <c:bubble3D val="0"/>
            <c:spPr>
              <a:solidFill>
                <a:srgbClr val="EDC948"/>
              </a:solidFill>
              <a:ln>
                <a:noFill/>
              </a:ln>
              <a:effectLst/>
            </c:spPr>
            <c:extLst>
              <c:ext xmlns:c16="http://schemas.microsoft.com/office/drawing/2014/chart" uri="{C3380CC4-5D6E-409C-BE32-E72D297353CC}">
                <c16:uniqueId val="{00000005-F07A-4A39-9CFD-08C1ADF432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'cross sell'!$A$3:$A$5</c:f>
              <c:strCache>
                <c:ptCount val="3"/>
                <c:pt idx="0">
                  <c:v>INVOICE</c:v>
                </c:pt>
                <c:pt idx="1">
                  <c:v>ACHIEVED</c:v>
                </c:pt>
                <c:pt idx="2">
                  <c:v>TARGET</c:v>
                </c:pt>
              </c:strCache>
            </c:strRef>
          </c:cat>
          <c:val>
            <c:numRef>
              <c:f>'cross sell'!$B$3:$B$5</c:f>
              <c:numCache>
                <c:formatCode>0.00,,\ "M"</c:formatCode>
                <c:ptCount val="3"/>
                <c:pt idx="0">
                  <c:v>2853842</c:v>
                </c:pt>
                <c:pt idx="1">
                  <c:v>13041253.299999999</c:v>
                </c:pt>
                <c:pt idx="2">
                  <c:v>20083111</c:v>
                </c:pt>
              </c:numCache>
            </c:numRef>
          </c:val>
          <c:extLst>
            <c:ext xmlns:c16="http://schemas.microsoft.com/office/drawing/2014/chart" uri="{C3380CC4-5D6E-409C-BE32-E72D297353CC}">
              <c16:uniqueId val="{00000009-D9C8-4678-826E-64186295F348}"/>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solidFill>
          <a:schemeClr val="bg2"/>
        </a:solidFill>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Dashboard.xlsx]new!PivotTable1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9A14F"/>
          </a:solidFill>
          <a:ln>
            <a:noFill/>
          </a:ln>
          <a:effectLst/>
        </c:spPr>
      </c:pivotFmt>
      <c:pivotFmt>
        <c:idx val="10"/>
        <c:spPr>
          <a:solidFill>
            <a:srgbClr val="BAB0AC"/>
          </a:solidFill>
          <a:ln>
            <a:noFill/>
          </a:ln>
          <a:effectLst/>
        </c:spPr>
      </c:pivotFmt>
      <c:pivotFmt>
        <c:idx val="11"/>
        <c:spPr>
          <a:solidFill>
            <a:srgbClr val="EDC948"/>
          </a:solidFill>
          <a:ln>
            <a:noFill/>
          </a:ln>
          <a:effectLst/>
        </c:spPr>
      </c:pivotFmt>
      <c:pivotFmt>
        <c:idx val="12"/>
        <c:spPr>
          <a:solidFill>
            <a:srgbClr val="EDC9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AB0AC"/>
          </a:solidFill>
          <a:ln>
            <a:noFill/>
          </a:ln>
          <a:effectLst/>
        </c:spPr>
      </c:pivotFmt>
      <c:pivotFmt>
        <c:idx val="14"/>
        <c:spPr>
          <a:solidFill>
            <a:srgbClr val="59A14F"/>
          </a:solidFill>
          <a:ln>
            <a:noFill/>
          </a:ln>
          <a:effectLst/>
        </c:spPr>
      </c:pivotFmt>
      <c:pivotFmt>
        <c:idx val="15"/>
        <c:spPr>
          <a:solidFill>
            <a:srgbClr val="EDC9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9A14F"/>
          </a:solidFill>
          <a:ln>
            <a:noFill/>
          </a:ln>
          <a:effectLst/>
        </c:spPr>
      </c:pivotFmt>
      <c:pivotFmt>
        <c:idx val="17"/>
        <c:spPr>
          <a:solidFill>
            <a:srgbClr val="BAB0AC"/>
          </a:solidFill>
          <a:ln>
            <a:noFill/>
          </a:ln>
          <a:effectLst/>
        </c:spPr>
      </c:pivotFmt>
      <c:pivotFmt>
        <c:idx val="18"/>
        <c:spPr>
          <a:solidFill>
            <a:srgbClr val="EDC9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9A14F"/>
          </a:solidFill>
          <a:ln>
            <a:noFill/>
          </a:ln>
          <a:effectLst/>
        </c:spPr>
      </c:pivotFmt>
      <c:pivotFmt>
        <c:idx val="20"/>
        <c:spPr>
          <a:solidFill>
            <a:srgbClr val="BAB0AC"/>
          </a:solidFill>
          <a:ln>
            <a:noFill/>
          </a:ln>
          <a:effectLst/>
        </c:spPr>
      </c:pivotFmt>
    </c:pivotFmts>
    <c:plotArea>
      <c:layout/>
      <c:barChart>
        <c:barDir val="bar"/>
        <c:grouping val="clustered"/>
        <c:varyColors val="0"/>
        <c:ser>
          <c:idx val="0"/>
          <c:order val="0"/>
          <c:tx>
            <c:strRef>
              <c:f>new!$B$1:$B$2</c:f>
              <c:strCache>
                <c:ptCount val="1"/>
                <c:pt idx="0">
                  <c:v>New</c:v>
                </c:pt>
              </c:strCache>
            </c:strRef>
          </c:tx>
          <c:spPr>
            <a:solidFill>
              <a:srgbClr val="EDC948"/>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0F40-40A9-97E1-BE12B1CE4908}"/>
              </c:ext>
            </c:extLst>
          </c:dPt>
          <c:dPt>
            <c:idx val="1"/>
            <c:invertIfNegative val="0"/>
            <c:bubble3D val="0"/>
            <c:spPr>
              <a:solidFill>
                <a:srgbClr val="BAB0AC"/>
              </a:solidFill>
              <a:ln>
                <a:noFill/>
              </a:ln>
              <a:effectLst/>
            </c:spPr>
            <c:extLst>
              <c:ext xmlns:c16="http://schemas.microsoft.com/office/drawing/2014/chart" uri="{C3380CC4-5D6E-409C-BE32-E72D297353CC}">
                <c16:uniqueId val="{00000003-0F40-40A9-97E1-BE12B1CE49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INVOICE</c:v>
                </c:pt>
                <c:pt idx="1">
                  <c:v>ACHIEVED</c:v>
                </c:pt>
                <c:pt idx="2">
                  <c:v>TARGET</c:v>
                </c:pt>
              </c:strCache>
            </c:strRef>
          </c:cat>
          <c:val>
            <c:numRef>
              <c:f>new!$B$3:$B$5</c:f>
              <c:numCache>
                <c:formatCode>0.00,,\ "M"</c:formatCode>
                <c:ptCount val="3"/>
                <c:pt idx="0">
                  <c:v>569815</c:v>
                </c:pt>
                <c:pt idx="1">
                  <c:v>3531629.3099999996</c:v>
                </c:pt>
                <c:pt idx="2">
                  <c:v>19673793</c:v>
                </c:pt>
              </c:numCache>
            </c:numRef>
          </c:val>
          <c:extLst>
            <c:ext xmlns:c16="http://schemas.microsoft.com/office/drawing/2014/chart" uri="{C3380CC4-5D6E-409C-BE32-E72D297353CC}">
              <c16:uniqueId val="{00000004-1A70-46FE-B1A0-09E3FBE6BB1E}"/>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Dashboard.xlsx]renewal!PivotTable1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9A14F"/>
          </a:solidFill>
          <a:ln>
            <a:noFill/>
          </a:ln>
          <a:effectLst/>
        </c:spPr>
      </c:pivotFmt>
      <c:pivotFmt>
        <c:idx val="10"/>
        <c:spPr>
          <a:solidFill>
            <a:srgbClr val="BAB0AC"/>
          </a:solidFill>
          <a:ln>
            <a:noFill/>
          </a:ln>
          <a:effectLst/>
        </c:spPr>
      </c:pivotFmt>
      <c:pivotFmt>
        <c:idx val="11"/>
        <c:spPr>
          <a:solidFill>
            <a:srgbClr val="EDC948"/>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9A14F"/>
          </a:solidFill>
          <a:ln>
            <a:noFill/>
          </a:ln>
          <a:effectLst/>
        </c:spPr>
      </c:pivotFmt>
      <c:pivotFmt>
        <c:idx val="14"/>
        <c:spPr>
          <a:solidFill>
            <a:srgbClr val="BAB0AC"/>
          </a:solidFill>
          <a:ln>
            <a:noFill/>
          </a:ln>
          <a:effectLst/>
        </c:spPr>
      </c:pivotFmt>
      <c:pivotFmt>
        <c:idx val="15"/>
        <c:spPr>
          <a:solidFill>
            <a:srgbClr val="EDC948"/>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C948"/>
          </a:solidFill>
          <a:ln>
            <a:noFill/>
          </a:ln>
          <a:effectLst/>
        </c:spPr>
      </c:pivotFmt>
      <c:pivotFmt>
        <c:idx val="18"/>
        <c:spPr>
          <a:solidFill>
            <a:srgbClr val="BAB0AC"/>
          </a:solidFill>
          <a:ln>
            <a:noFill/>
          </a:ln>
          <a:effectLst/>
        </c:spPr>
      </c:pivotFmt>
      <c:pivotFmt>
        <c:idx val="19"/>
        <c:spPr>
          <a:solidFill>
            <a:srgbClr val="59A14F"/>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59A14F"/>
          </a:solidFill>
          <a:ln>
            <a:noFill/>
          </a:ln>
          <a:effectLst/>
        </c:spPr>
      </c:pivotFmt>
      <c:pivotFmt>
        <c:idx val="22"/>
        <c:spPr>
          <a:solidFill>
            <a:srgbClr val="BAB0AC"/>
          </a:solidFill>
          <a:ln>
            <a:noFill/>
          </a:ln>
          <a:effectLst/>
        </c:spPr>
      </c:pivotFmt>
      <c:pivotFmt>
        <c:idx val="23"/>
        <c:spPr>
          <a:solidFill>
            <a:srgbClr val="EDC948"/>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59A14F"/>
          </a:solidFill>
          <a:ln>
            <a:noFill/>
          </a:ln>
          <a:effectLst/>
        </c:spPr>
      </c:pivotFmt>
      <c:pivotFmt>
        <c:idx val="26"/>
        <c:spPr>
          <a:solidFill>
            <a:srgbClr val="BAB0AC"/>
          </a:solidFill>
          <a:ln>
            <a:noFill/>
          </a:ln>
          <a:effectLst/>
        </c:spPr>
      </c:pivotFmt>
      <c:pivotFmt>
        <c:idx val="27"/>
        <c:spPr>
          <a:solidFill>
            <a:srgbClr val="EDC948"/>
          </a:solidFill>
          <a:ln>
            <a:noFill/>
          </a:ln>
          <a:effectLst/>
        </c:spPr>
      </c:pivotFmt>
    </c:pivotFmts>
    <c:plotArea>
      <c:layout/>
      <c:barChart>
        <c:barDir val="bar"/>
        <c:grouping val="clustered"/>
        <c:varyColors val="0"/>
        <c:ser>
          <c:idx val="0"/>
          <c:order val="0"/>
          <c:tx>
            <c:strRef>
              <c:f>renewal!$B$1:$B$2</c:f>
              <c:strCache>
                <c:ptCount val="1"/>
                <c:pt idx="0">
                  <c:v>Renewal</c:v>
                </c:pt>
              </c:strCache>
            </c:strRef>
          </c:tx>
          <c:spPr>
            <a:solidFill>
              <a:schemeClr val="accent1"/>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11AD-4100-A524-BB6C77A00394}"/>
              </c:ext>
            </c:extLst>
          </c:dPt>
          <c:dPt>
            <c:idx val="1"/>
            <c:invertIfNegative val="0"/>
            <c:bubble3D val="0"/>
            <c:spPr>
              <a:solidFill>
                <a:srgbClr val="BAB0AC"/>
              </a:solidFill>
              <a:ln>
                <a:noFill/>
              </a:ln>
              <a:effectLst/>
            </c:spPr>
            <c:extLst>
              <c:ext xmlns:c16="http://schemas.microsoft.com/office/drawing/2014/chart" uri="{C3380CC4-5D6E-409C-BE32-E72D297353CC}">
                <c16:uniqueId val="{00000003-11AD-4100-A524-BB6C77A00394}"/>
              </c:ext>
            </c:extLst>
          </c:dPt>
          <c:dPt>
            <c:idx val="2"/>
            <c:invertIfNegative val="0"/>
            <c:bubble3D val="0"/>
            <c:spPr>
              <a:solidFill>
                <a:srgbClr val="EDC948"/>
              </a:solidFill>
              <a:ln>
                <a:noFill/>
              </a:ln>
              <a:effectLst/>
            </c:spPr>
            <c:extLst>
              <c:ext xmlns:c16="http://schemas.microsoft.com/office/drawing/2014/chart" uri="{C3380CC4-5D6E-409C-BE32-E72D297353CC}">
                <c16:uniqueId val="{00000005-11AD-4100-A524-BB6C77A003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INVOICE</c:v>
                </c:pt>
                <c:pt idx="1">
                  <c:v>ACHIEVED</c:v>
                </c:pt>
                <c:pt idx="2">
                  <c:v>TARGET</c:v>
                </c:pt>
              </c:strCache>
            </c:strRef>
          </c:cat>
          <c:val>
            <c:numRef>
              <c:f>renewal!$B$3:$B$5</c:f>
              <c:numCache>
                <c:formatCode>0.00,,\ "M"</c:formatCode>
                <c:ptCount val="3"/>
                <c:pt idx="0">
                  <c:v>8244310</c:v>
                </c:pt>
                <c:pt idx="1">
                  <c:v>18507270.640000012</c:v>
                </c:pt>
                <c:pt idx="2">
                  <c:v>12319455</c:v>
                </c:pt>
              </c:numCache>
            </c:numRef>
          </c:val>
          <c:extLst>
            <c:ext xmlns:c16="http://schemas.microsoft.com/office/drawing/2014/chart" uri="{C3380CC4-5D6E-409C-BE32-E72D297353CC}">
              <c16:uniqueId val="{00000007-F276-40CA-A2D9-AC730852A837}"/>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 by account exc!PivotTable2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a:solidFill>
                  <a:srgbClr val="FF0000"/>
                </a:solidFill>
              </a:rPr>
              <a:t>No.of</a:t>
            </a:r>
            <a:r>
              <a:rPr lang="en-IN" sz="1200" baseline="0">
                <a:solidFill>
                  <a:srgbClr val="FF0000"/>
                </a:solidFill>
              </a:rPr>
              <a:t> invoice by accnt exec</a:t>
            </a:r>
            <a:endParaRPr lang="en-IN" sz="1200">
              <a:solidFill>
                <a:srgbClr val="FF0000"/>
              </a:solidFill>
            </a:endParaRPr>
          </a:p>
        </c:rich>
      </c:tx>
      <c:layout>
        <c:manualLayout>
          <c:xMode val="edge"/>
          <c:yMode val="edge"/>
          <c:x val="1.2072418350170951E-2"/>
          <c:y val="0.1049685108191735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B7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17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FA0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B7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17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FA0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B7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17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FA0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3B7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17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FA0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46960186447568"/>
          <c:y val="0.26226413443581559"/>
          <c:w val="0.6996098930605239"/>
          <c:h val="0.70770875893125429"/>
        </c:manualLayout>
      </c:layout>
      <c:barChart>
        <c:barDir val="bar"/>
        <c:grouping val="stacked"/>
        <c:varyColors val="0"/>
        <c:ser>
          <c:idx val="0"/>
          <c:order val="0"/>
          <c:tx>
            <c:strRef>
              <c:f>'invoice by account exc'!$B$3:$B$4</c:f>
              <c:strCache>
                <c:ptCount val="1"/>
                <c:pt idx="0">
                  <c:v>Renewal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exc'!$B$5:$B$16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1DA6-4462-8047-24922B0AF762}"/>
            </c:ext>
          </c:extLst>
        </c:ser>
        <c:ser>
          <c:idx val="1"/>
          <c:order val="1"/>
          <c:tx>
            <c:strRef>
              <c:f>'invoice by account exc'!$C$3:$C$4</c:f>
              <c:strCache>
                <c:ptCount val="1"/>
                <c:pt idx="0">
                  <c:v>null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exc'!$C$5:$C$16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7305-451F-8063-34862734A521}"/>
            </c:ext>
          </c:extLst>
        </c:ser>
        <c:ser>
          <c:idx val="2"/>
          <c:order val="2"/>
          <c:tx>
            <c:strRef>
              <c:f>'invoice by account exc'!$D$3:$D$4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exc'!$D$5:$D$16</c:f>
              <c:numCache>
                <c:formatCode>General</c:formatCode>
                <c:ptCount val="11"/>
                <c:pt idx="0">
                  <c:v>1</c:v>
                </c:pt>
                <c:pt idx="4">
                  <c:v>7</c:v>
                </c:pt>
                <c:pt idx="5">
                  <c:v>8</c:v>
                </c:pt>
              </c:numCache>
            </c:numRef>
          </c:val>
          <c:extLst>
            <c:ext xmlns:c16="http://schemas.microsoft.com/office/drawing/2014/chart" uri="{C3380CC4-5D6E-409C-BE32-E72D297353CC}">
              <c16:uniqueId val="{00000001-7305-451F-8063-34862734A521}"/>
            </c:ext>
          </c:extLst>
        </c:ser>
        <c:ser>
          <c:idx val="3"/>
          <c:order val="3"/>
          <c:tx>
            <c:strRef>
              <c:f>'invoice by account exc'!$E$3:$E$4</c:f>
              <c:strCache>
                <c:ptCount val="1"/>
                <c:pt idx="0">
                  <c:v>Cross Sell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exc'!$E$5:$E$16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2-7305-451F-8063-34862734A521}"/>
            </c:ext>
          </c:extLst>
        </c:ser>
        <c:dLbls>
          <c:dLblPos val="ctr"/>
          <c:showLegendKey val="0"/>
          <c:showVal val="1"/>
          <c:showCatName val="0"/>
          <c:showSerName val="0"/>
          <c:showPercent val="0"/>
          <c:showBubbleSize val="0"/>
        </c:dLbls>
        <c:gapWidth val="79"/>
        <c:overlap val="100"/>
        <c:axId val="34420479"/>
        <c:axId val="34424639"/>
      </c:barChart>
      <c:catAx>
        <c:axId val="3442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34424639"/>
        <c:crosses val="autoZero"/>
        <c:auto val="1"/>
        <c:lblAlgn val="ctr"/>
        <c:lblOffset val="100"/>
        <c:noMultiLvlLbl val="0"/>
      </c:catAx>
      <c:valAx>
        <c:axId val="34424639"/>
        <c:scaling>
          <c:orientation val="minMax"/>
        </c:scaling>
        <c:delete val="1"/>
        <c:axPos val="b"/>
        <c:numFmt formatCode="General" sourceLinked="1"/>
        <c:majorTickMark val="none"/>
        <c:minorTickMark val="none"/>
        <c:tickLblPos val="nextTo"/>
        <c:crossAx val="34420479"/>
        <c:crosses val="autoZero"/>
        <c:crossBetween val="between"/>
      </c:valAx>
      <c:spPr>
        <a:noFill/>
        <a:ln>
          <a:noFill/>
        </a:ln>
        <a:effectLst/>
      </c:spPr>
    </c:plotArea>
    <c:legend>
      <c:legendPos val="r"/>
      <c:layout>
        <c:manualLayout>
          <c:xMode val="edge"/>
          <c:yMode val="edge"/>
          <c:x val="0.76595355487106176"/>
          <c:y val="0.38610246446466917"/>
          <c:w val="0.15208751837894988"/>
          <c:h val="0.33614705433721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Dashboard.xlsx]oppty-product distribution!PivotTable2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OPPTY -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rgbClr val="C00000"/>
          </a:solidFill>
          <a:ln w="19050">
            <a:noFill/>
          </a:ln>
          <a:effectLst/>
        </c:spPr>
      </c:pivotFmt>
      <c:pivotFmt>
        <c:idx val="5"/>
        <c:spPr>
          <a:solidFill>
            <a:srgbClr val="23E1DC"/>
          </a:solidFill>
          <a:ln w="19050">
            <a:noFill/>
          </a:ln>
          <a:effectLst/>
        </c:spPr>
      </c:pivotFmt>
      <c:pivotFmt>
        <c:idx val="6"/>
        <c:spPr>
          <a:solidFill>
            <a:schemeClr val="accent6"/>
          </a:solidFill>
          <a:ln w="19050">
            <a:noFill/>
          </a:ln>
          <a:effectLst/>
        </c:spPr>
      </c:pivotFmt>
      <c:pivotFmt>
        <c:idx val="7"/>
        <c:spPr>
          <a:solidFill>
            <a:srgbClr val="FFC000"/>
          </a:solidFill>
          <a:ln w="19050">
            <a:noFill/>
          </a:ln>
          <a:effectLst/>
        </c:spPr>
      </c:pivotFmt>
      <c:pivotFmt>
        <c:idx val="8"/>
        <c:spPr>
          <a:solidFill>
            <a:srgbClr val="AC25EF"/>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rgbClr val="C00000"/>
          </a:solidFill>
          <a:ln w="19050">
            <a:noFill/>
          </a:ln>
          <a:effectLst/>
        </c:spPr>
      </c:pivotFmt>
      <c:pivotFmt>
        <c:idx val="13"/>
        <c:spPr>
          <a:solidFill>
            <a:srgbClr val="23E1DC"/>
          </a:solidFill>
          <a:ln w="19050">
            <a:noFill/>
          </a:ln>
          <a:effectLst/>
        </c:spPr>
      </c:pivotFmt>
      <c:pivotFmt>
        <c:idx val="14"/>
        <c:spPr>
          <a:solidFill>
            <a:schemeClr val="accent6"/>
          </a:solidFill>
          <a:ln w="19050">
            <a:noFill/>
          </a:ln>
          <a:effectLst/>
        </c:spPr>
      </c:pivotFmt>
      <c:pivotFmt>
        <c:idx val="15"/>
        <c:spPr>
          <a:solidFill>
            <a:srgbClr val="FFC000"/>
          </a:solidFill>
          <a:ln w="19050">
            <a:noFill/>
          </a:ln>
          <a:effectLst/>
        </c:spPr>
      </c:pivotFmt>
      <c:pivotFmt>
        <c:idx val="16"/>
        <c:spPr>
          <a:solidFill>
            <a:srgbClr val="AC25EF"/>
          </a:solidFill>
          <a:ln w="19050">
            <a:noFill/>
          </a:ln>
          <a:effectLst/>
        </c:spPr>
      </c:pivotFmt>
      <c:pivotFmt>
        <c:idx val="1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rgbClr val="C00000"/>
          </a:solidFill>
          <a:ln w="19050">
            <a:noFill/>
          </a:ln>
          <a:effectLst/>
        </c:spPr>
      </c:pivotFmt>
      <c:pivotFmt>
        <c:idx val="21"/>
        <c:spPr>
          <a:solidFill>
            <a:srgbClr val="23E1DC"/>
          </a:solidFill>
          <a:ln w="19050">
            <a:noFill/>
          </a:ln>
          <a:effectLst/>
        </c:spPr>
      </c:pivotFmt>
      <c:pivotFmt>
        <c:idx val="22"/>
        <c:spPr>
          <a:solidFill>
            <a:schemeClr val="accent6"/>
          </a:solidFill>
          <a:ln w="19050">
            <a:noFill/>
          </a:ln>
          <a:effectLst/>
        </c:spPr>
      </c:pivotFmt>
      <c:pivotFmt>
        <c:idx val="23"/>
        <c:spPr>
          <a:solidFill>
            <a:srgbClr val="FFC000"/>
          </a:solidFill>
          <a:ln w="19050">
            <a:noFill/>
          </a:ln>
          <a:effectLst/>
        </c:spPr>
      </c:pivotFmt>
      <c:pivotFmt>
        <c:idx val="24"/>
        <c:spPr>
          <a:solidFill>
            <a:srgbClr val="AC25EF"/>
          </a:solidFill>
          <a:ln w="19050">
            <a:noFill/>
          </a:ln>
          <a:effectLst/>
        </c:spPr>
      </c:pivotFmt>
    </c:pivotFmts>
    <c:plotArea>
      <c:layout/>
      <c:doughnutChart>
        <c:varyColors val="1"/>
        <c:ser>
          <c:idx val="0"/>
          <c:order val="0"/>
          <c:tx>
            <c:strRef>
              <c:f>'oppty-product distribution'!$B$1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886-42C8-BCE1-13AD27AA1594}"/>
              </c:ext>
            </c:extLst>
          </c:dPt>
          <c:dPt>
            <c:idx val="1"/>
            <c:bubble3D val="0"/>
            <c:spPr>
              <a:solidFill>
                <a:schemeClr val="accent2"/>
              </a:solidFill>
              <a:ln w="19050">
                <a:noFill/>
              </a:ln>
              <a:effectLst/>
            </c:spPr>
            <c:extLst>
              <c:ext xmlns:c16="http://schemas.microsoft.com/office/drawing/2014/chart" uri="{C3380CC4-5D6E-409C-BE32-E72D297353CC}">
                <c16:uniqueId val="{00000003-3886-42C8-BCE1-13AD27AA1594}"/>
              </c:ext>
            </c:extLst>
          </c:dPt>
          <c:dPt>
            <c:idx val="2"/>
            <c:bubble3D val="0"/>
            <c:spPr>
              <a:solidFill>
                <a:srgbClr val="C00000"/>
              </a:solidFill>
              <a:ln w="19050">
                <a:noFill/>
              </a:ln>
              <a:effectLst/>
            </c:spPr>
            <c:extLst>
              <c:ext xmlns:c16="http://schemas.microsoft.com/office/drawing/2014/chart" uri="{C3380CC4-5D6E-409C-BE32-E72D297353CC}">
                <c16:uniqueId val="{00000005-3886-42C8-BCE1-13AD27AA1594}"/>
              </c:ext>
            </c:extLst>
          </c:dPt>
          <c:dPt>
            <c:idx val="3"/>
            <c:bubble3D val="0"/>
            <c:spPr>
              <a:solidFill>
                <a:srgbClr val="23E1DC"/>
              </a:solidFill>
              <a:ln w="19050">
                <a:noFill/>
              </a:ln>
              <a:effectLst/>
            </c:spPr>
            <c:extLst>
              <c:ext xmlns:c16="http://schemas.microsoft.com/office/drawing/2014/chart" uri="{C3380CC4-5D6E-409C-BE32-E72D297353CC}">
                <c16:uniqueId val="{00000007-3886-42C8-BCE1-13AD27AA1594}"/>
              </c:ext>
            </c:extLst>
          </c:dPt>
          <c:dPt>
            <c:idx val="4"/>
            <c:bubble3D val="0"/>
            <c:spPr>
              <a:solidFill>
                <a:schemeClr val="accent6"/>
              </a:solidFill>
              <a:ln w="19050">
                <a:noFill/>
              </a:ln>
              <a:effectLst/>
            </c:spPr>
            <c:extLst>
              <c:ext xmlns:c16="http://schemas.microsoft.com/office/drawing/2014/chart" uri="{C3380CC4-5D6E-409C-BE32-E72D297353CC}">
                <c16:uniqueId val="{00000009-3886-42C8-BCE1-13AD27AA1594}"/>
              </c:ext>
            </c:extLst>
          </c:dPt>
          <c:dPt>
            <c:idx val="5"/>
            <c:bubble3D val="0"/>
            <c:spPr>
              <a:solidFill>
                <a:srgbClr val="FFC000"/>
              </a:solidFill>
              <a:ln w="19050">
                <a:noFill/>
              </a:ln>
              <a:effectLst/>
            </c:spPr>
            <c:extLst>
              <c:ext xmlns:c16="http://schemas.microsoft.com/office/drawing/2014/chart" uri="{C3380CC4-5D6E-409C-BE32-E72D297353CC}">
                <c16:uniqueId val="{0000000B-3886-42C8-BCE1-13AD27AA1594}"/>
              </c:ext>
            </c:extLst>
          </c:dPt>
          <c:dPt>
            <c:idx val="6"/>
            <c:bubble3D val="0"/>
            <c:spPr>
              <a:solidFill>
                <a:srgbClr val="AC25EF"/>
              </a:solidFill>
              <a:ln w="19050">
                <a:noFill/>
              </a:ln>
              <a:effectLst/>
            </c:spPr>
            <c:extLst>
              <c:ext xmlns:c16="http://schemas.microsoft.com/office/drawing/2014/chart" uri="{C3380CC4-5D6E-409C-BE32-E72D297353CC}">
                <c16:uniqueId val="{0000000D-3886-42C8-BCE1-13AD27AA159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'oppty-product distribution'!$A$2:$A$9</c:f>
              <c:strCache>
                <c:ptCount val="7"/>
                <c:pt idx="0">
                  <c:v>Employee Benefits</c:v>
                </c:pt>
                <c:pt idx="1">
                  <c:v>Engineering</c:v>
                </c:pt>
                <c:pt idx="2">
                  <c:v>Fire</c:v>
                </c:pt>
                <c:pt idx="3">
                  <c:v>Liability</c:v>
                </c:pt>
                <c:pt idx="4">
                  <c:v>Marine</c:v>
                </c:pt>
                <c:pt idx="5">
                  <c:v>Miscellaneous</c:v>
                </c:pt>
                <c:pt idx="6">
                  <c:v>Terrorism</c:v>
                </c:pt>
              </c:strCache>
            </c:strRef>
          </c:cat>
          <c:val>
            <c:numRef>
              <c:f>'oppty-product distribution'!$B$2:$B$9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6-1303-45FA-9B71-5A68430CE283}"/>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Dashboard.xlsx]open oppty Top4!PivotTable1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OPEN</a:t>
            </a:r>
            <a:r>
              <a:rPr lang="en-US" b="1" baseline="0">
                <a:solidFill>
                  <a:srgbClr val="FF5050"/>
                </a:solidFill>
              </a:rPr>
              <a:t> OPPTY - TOP-4</a:t>
            </a:r>
            <a:endParaRPr lang="en-US" b="1">
              <a:solidFill>
                <a:srgbClr val="FF5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lumMod val="50000"/>
            </a:schemeClr>
          </a:solidFill>
          <a:ln>
            <a:noFill/>
          </a:ln>
          <a:effectLst/>
        </c:spPr>
      </c:pivotFmt>
    </c:pivotFmts>
    <c:plotArea>
      <c:layout/>
      <c:barChart>
        <c:barDir val="col"/>
        <c:grouping val="clustered"/>
        <c:varyColors val="0"/>
        <c:ser>
          <c:idx val="0"/>
          <c:order val="0"/>
          <c:tx>
            <c:strRef>
              <c:f>'open oppty Top4'!$C$3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AEE-47D3-BD8D-657BEC1D46C1}"/>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AEE-47D3-BD8D-657BEC1D46C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DAEE-47D3-BD8D-657BEC1D46C1}"/>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DAEE-47D3-BD8D-657BEC1D46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oppty Top4'!$B$4:$B$8</c:f>
              <c:strCache>
                <c:ptCount val="4"/>
                <c:pt idx="0">
                  <c:v>Fire</c:v>
                </c:pt>
                <c:pt idx="1">
                  <c:v>EL-Group Mediclaim</c:v>
                </c:pt>
                <c:pt idx="2">
                  <c:v>DB -Mega Policy</c:v>
                </c:pt>
                <c:pt idx="3">
                  <c:v>CVP GMC</c:v>
                </c:pt>
              </c:strCache>
            </c:strRef>
          </c:cat>
          <c:val>
            <c:numRef>
              <c:f>'open oppty Top4'!$C$4:$C$8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10-C710-4A55-9B00-93193C33C953}"/>
            </c:ext>
          </c:extLst>
        </c:ser>
        <c:dLbls>
          <c:dLblPos val="outEnd"/>
          <c:showLegendKey val="0"/>
          <c:showVal val="1"/>
          <c:showCatName val="0"/>
          <c:showSerName val="0"/>
          <c:showPercent val="0"/>
          <c:showBubbleSize val="0"/>
        </c:dLbls>
        <c:gapWidth val="219"/>
        <c:overlap val="-27"/>
        <c:axId val="637828896"/>
        <c:axId val="637834720"/>
      </c:barChart>
      <c:catAx>
        <c:axId val="6378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7834720"/>
        <c:crosses val="autoZero"/>
        <c:auto val="1"/>
        <c:lblAlgn val="ctr"/>
        <c:lblOffset val="100"/>
        <c:noMultiLvlLbl val="0"/>
      </c:catAx>
      <c:valAx>
        <c:axId val="637834720"/>
        <c:scaling>
          <c:orientation val="minMax"/>
        </c:scaling>
        <c:delete val="1"/>
        <c:axPos val="l"/>
        <c:numFmt formatCode="General" sourceLinked="1"/>
        <c:majorTickMark val="none"/>
        <c:minorTickMark val="none"/>
        <c:tickLblPos val="nextTo"/>
        <c:crossAx val="63782889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Dashboard.xlsx]oppty by revenue!PivotTable1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OPPTY BY REVENUE - TOP 4</a:t>
            </a:r>
          </a:p>
        </c:rich>
      </c:tx>
      <c:layout>
        <c:manualLayout>
          <c:xMode val="edge"/>
          <c:yMode val="edge"/>
          <c:x val="7.4514169692901186E-2"/>
          <c:y val="5.1065570145080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rgbClr val="CC3300"/>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6"/>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6"/>
          </a:solidFill>
          <a:ln>
            <a:noFill/>
          </a:ln>
          <a:effectLst/>
        </c:spPr>
      </c:pivotFmt>
    </c:pivotFmts>
    <c:plotArea>
      <c:layout/>
      <c:barChart>
        <c:barDir val="bar"/>
        <c:grouping val="clustered"/>
        <c:varyColors val="0"/>
        <c:ser>
          <c:idx val="0"/>
          <c:order val="0"/>
          <c:tx>
            <c:strRef>
              <c:f>'oppty by revenue'!$C$3</c:f>
              <c:strCache>
                <c:ptCount val="1"/>
                <c:pt idx="0">
                  <c:v>Total</c:v>
                </c:pt>
              </c:strCache>
            </c:strRef>
          </c:tx>
          <c:spPr>
            <a:solidFill>
              <a:schemeClr val="accent1"/>
            </a:solidFill>
            <a:ln>
              <a:noFill/>
            </a:ln>
            <a:effectLst/>
          </c:spPr>
          <c:invertIfNegative val="0"/>
          <c:dPt>
            <c:idx val="0"/>
            <c:invertIfNegative val="0"/>
            <c:bubble3D val="0"/>
            <c:spPr>
              <a:solidFill>
                <a:srgbClr val="CC3300"/>
              </a:solidFill>
              <a:ln>
                <a:noFill/>
              </a:ln>
              <a:effectLst/>
            </c:spPr>
            <c:extLst>
              <c:ext xmlns:c16="http://schemas.microsoft.com/office/drawing/2014/chart" uri="{C3380CC4-5D6E-409C-BE32-E72D297353CC}">
                <c16:uniqueId val="{00000001-647A-455E-BD92-9502CE1BD37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47A-455E-BD92-9502CE1BD37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647A-455E-BD92-9502CE1BD376}"/>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647A-455E-BD92-9502CE1BD3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revenue'!$B$4:$B$8</c:f>
              <c:strCache>
                <c:ptCount val="4"/>
                <c:pt idx="0">
                  <c:v>CVP GMC</c:v>
                </c:pt>
                <c:pt idx="1">
                  <c:v>DB -Mega Policy</c:v>
                </c:pt>
                <c:pt idx="2">
                  <c:v>EL-Group Mediclaim</c:v>
                </c:pt>
                <c:pt idx="3">
                  <c:v>Fire</c:v>
                </c:pt>
              </c:strCache>
            </c:strRef>
          </c:cat>
          <c:val>
            <c:numRef>
              <c:f>'oppty by revenue'!$C$4:$C$8</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10-5398-422C-B78E-A91D74DBD4F7}"/>
            </c:ext>
          </c:extLst>
        </c:ser>
        <c:dLbls>
          <c:dLblPos val="outEnd"/>
          <c:showLegendKey val="0"/>
          <c:showVal val="1"/>
          <c:showCatName val="0"/>
          <c:showSerName val="0"/>
          <c:showPercent val="0"/>
          <c:showBubbleSize val="0"/>
        </c:dLbls>
        <c:gapWidth val="182"/>
        <c:axId val="796173552"/>
        <c:axId val="796186032"/>
      </c:barChart>
      <c:catAx>
        <c:axId val="79617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186032"/>
        <c:crosses val="autoZero"/>
        <c:auto val="1"/>
        <c:lblAlgn val="ctr"/>
        <c:lblOffset val="100"/>
        <c:noMultiLvlLbl val="0"/>
      </c:catAx>
      <c:valAx>
        <c:axId val="796186032"/>
        <c:scaling>
          <c:orientation val="minMax"/>
        </c:scaling>
        <c:delete val="1"/>
        <c:axPos val="b"/>
        <c:numFmt formatCode="0,&quot;K&quot;" sourceLinked="1"/>
        <c:majorTickMark val="none"/>
        <c:minorTickMark val="none"/>
        <c:tickLblPos val="nextTo"/>
        <c:crossAx val="796173552"/>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Dashboard.xlsx]meeting by account exc!PivotTable1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NO.</a:t>
            </a:r>
            <a:r>
              <a:rPr lang="en-US" sz="1200" b="1" baseline="0">
                <a:solidFill>
                  <a:srgbClr val="FF0000"/>
                </a:solidFill>
              </a:rPr>
              <a:t> OF MEETING BY ACCOUNT EXEC</a:t>
            </a:r>
            <a:endParaRPr lang="en-US" sz="1200" b="1">
              <a:solidFill>
                <a:srgbClr val="FF0000"/>
              </a:solidFill>
            </a:endParaRPr>
          </a:p>
        </c:rich>
      </c:tx>
      <c:layout>
        <c:manualLayout>
          <c:xMode val="edge"/>
          <c:yMode val="edge"/>
          <c:x val="0.10389165211683113"/>
          <c:y val="3.8461769680258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46C36"/>
          </a:solidFill>
          <a:ln>
            <a:noFill/>
          </a:ln>
          <a:effectLst/>
        </c:spPr>
      </c:pivotFmt>
      <c:pivotFmt>
        <c:idx val="3"/>
        <c:spPr>
          <a:solidFill>
            <a:srgbClr val="4B9953"/>
          </a:solidFill>
          <a:ln>
            <a:noFill/>
          </a:ln>
          <a:effectLst/>
        </c:spPr>
      </c:pivotFmt>
      <c:pivotFmt>
        <c:idx val="4"/>
        <c:spPr>
          <a:solidFill>
            <a:srgbClr val="7CB257"/>
          </a:solidFill>
          <a:ln>
            <a:noFill/>
          </a:ln>
          <a:effectLst/>
        </c:spPr>
      </c:pivotFmt>
      <c:pivotFmt>
        <c:idx val="5"/>
        <c:spPr>
          <a:solidFill>
            <a:srgbClr val="7CB257"/>
          </a:solidFill>
          <a:ln>
            <a:noFill/>
          </a:ln>
          <a:effectLst/>
        </c:spPr>
      </c:pivotFmt>
      <c:pivotFmt>
        <c:idx val="6"/>
        <c:spPr>
          <a:solidFill>
            <a:srgbClr val="7CB257"/>
          </a:solidFill>
          <a:ln>
            <a:noFill/>
          </a:ln>
          <a:effectLst/>
        </c:spPr>
      </c:pivotFmt>
      <c:pivotFmt>
        <c:idx val="7"/>
        <c:spPr>
          <a:solidFill>
            <a:srgbClr val="B6C35C"/>
          </a:solidFill>
          <a:ln>
            <a:noFill/>
          </a:ln>
          <a:effectLst/>
        </c:spPr>
      </c:pivotFmt>
      <c:pivotFmt>
        <c:idx val="8"/>
        <c:spPr>
          <a:solidFill>
            <a:srgbClr val="B6C35C"/>
          </a:solidFill>
          <a:ln>
            <a:noFill/>
          </a:ln>
          <a:effectLst/>
        </c:spPr>
      </c:pivotFmt>
      <c:pivotFmt>
        <c:idx val="9"/>
        <c:spPr>
          <a:solidFill>
            <a:srgbClr val="F4D16D"/>
          </a:solidFill>
          <a:ln>
            <a:noFill/>
          </a:ln>
          <a:effectLst/>
        </c:spPr>
      </c:pivotFmt>
      <c:pivotFmt>
        <c:idx val="10"/>
        <c:spPr>
          <a:solidFill>
            <a:srgbClr val="F4D16D"/>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4D16D"/>
          </a:solidFill>
          <a:ln>
            <a:noFill/>
          </a:ln>
          <a:effectLst/>
        </c:spPr>
      </c:pivotFmt>
      <c:pivotFmt>
        <c:idx val="13"/>
        <c:spPr>
          <a:solidFill>
            <a:srgbClr val="F4D16D"/>
          </a:solidFill>
          <a:ln>
            <a:noFill/>
          </a:ln>
          <a:effectLst/>
        </c:spPr>
      </c:pivotFmt>
      <c:pivotFmt>
        <c:idx val="14"/>
        <c:spPr>
          <a:solidFill>
            <a:srgbClr val="B6C35C"/>
          </a:solidFill>
          <a:ln>
            <a:noFill/>
          </a:ln>
          <a:effectLst/>
        </c:spPr>
      </c:pivotFmt>
      <c:pivotFmt>
        <c:idx val="15"/>
        <c:spPr>
          <a:solidFill>
            <a:srgbClr val="B6C35C"/>
          </a:solidFill>
          <a:ln>
            <a:noFill/>
          </a:ln>
          <a:effectLst/>
        </c:spPr>
      </c:pivotFmt>
      <c:pivotFmt>
        <c:idx val="16"/>
        <c:spPr>
          <a:solidFill>
            <a:srgbClr val="7CB257"/>
          </a:solidFill>
          <a:ln>
            <a:noFill/>
          </a:ln>
          <a:effectLst/>
        </c:spPr>
      </c:pivotFmt>
      <c:pivotFmt>
        <c:idx val="17"/>
        <c:spPr>
          <a:solidFill>
            <a:srgbClr val="7CB257"/>
          </a:solidFill>
          <a:ln>
            <a:noFill/>
          </a:ln>
          <a:effectLst/>
        </c:spPr>
      </c:pivotFmt>
      <c:pivotFmt>
        <c:idx val="18"/>
        <c:spPr>
          <a:solidFill>
            <a:srgbClr val="7CB257"/>
          </a:solidFill>
          <a:ln>
            <a:noFill/>
          </a:ln>
          <a:effectLst/>
        </c:spPr>
      </c:pivotFmt>
      <c:pivotFmt>
        <c:idx val="19"/>
        <c:spPr>
          <a:solidFill>
            <a:srgbClr val="4B9953"/>
          </a:solidFill>
          <a:ln>
            <a:noFill/>
          </a:ln>
          <a:effectLst/>
        </c:spPr>
      </c:pivotFmt>
      <c:pivotFmt>
        <c:idx val="20"/>
        <c:spPr>
          <a:solidFill>
            <a:srgbClr val="146C36"/>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4D16D"/>
          </a:solidFill>
          <a:ln>
            <a:noFill/>
          </a:ln>
          <a:effectLst/>
        </c:spPr>
      </c:pivotFmt>
      <c:pivotFmt>
        <c:idx val="23"/>
        <c:spPr>
          <a:solidFill>
            <a:srgbClr val="F4D16D"/>
          </a:solidFill>
          <a:ln>
            <a:noFill/>
          </a:ln>
          <a:effectLst/>
        </c:spPr>
      </c:pivotFmt>
      <c:pivotFmt>
        <c:idx val="24"/>
        <c:spPr>
          <a:solidFill>
            <a:srgbClr val="B6C35C"/>
          </a:solidFill>
          <a:ln>
            <a:noFill/>
          </a:ln>
          <a:effectLst/>
        </c:spPr>
      </c:pivotFmt>
      <c:pivotFmt>
        <c:idx val="25"/>
        <c:spPr>
          <a:solidFill>
            <a:srgbClr val="B6C35C"/>
          </a:solidFill>
          <a:ln>
            <a:noFill/>
          </a:ln>
          <a:effectLst/>
        </c:spPr>
      </c:pivotFmt>
      <c:pivotFmt>
        <c:idx val="26"/>
        <c:spPr>
          <a:solidFill>
            <a:srgbClr val="7CB257"/>
          </a:solidFill>
          <a:ln>
            <a:noFill/>
          </a:ln>
          <a:effectLst/>
        </c:spPr>
      </c:pivotFmt>
      <c:pivotFmt>
        <c:idx val="27"/>
        <c:spPr>
          <a:solidFill>
            <a:srgbClr val="7CB257"/>
          </a:solidFill>
          <a:ln>
            <a:noFill/>
          </a:ln>
          <a:effectLst/>
        </c:spPr>
      </c:pivotFmt>
      <c:pivotFmt>
        <c:idx val="28"/>
        <c:spPr>
          <a:solidFill>
            <a:srgbClr val="7CB257"/>
          </a:solidFill>
          <a:ln>
            <a:noFill/>
          </a:ln>
          <a:effectLst/>
        </c:spPr>
      </c:pivotFmt>
      <c:pivotFmt>
        <c:idx val="29"/>
        <c:spPr>
          <a:solidFill>
            <a:srgbClr val="4B9953"/>
          </a:solidFill>
          <a:ln>
            <a:noFill/>
          </a:ln>
          <a:effectLst/>
        </c:spPr>
      </c:pivotFmt>
      <c:pivotFmt>
        <c:idx val="30"/>
        <c:spPr>
          <a:solidFill>
            <a:srgbClr val="146C36"/>
          </a:solidFill>
          <a:ln>
            <a:noFill/>
          </a:ln>
          <a:effectLst/>
        </c:spPr>
      </c:pivotFmt>
    </c:pivotFmts>
    <c:plotArea>
      <c:layout>
        <c:manualLayout>
          <c:layoutTarget val="inner"/>
          <c:xMode val="edge"/>
          <c:yMode val="edge"/>
          <c:x val="0.21199494919413439"/>
          <c:y val="0.17171296296296298"/>
          <c:w val="0.73269491464852821"/>
          <c:h val="0.72088764946048411"/>
        </c:manualLayout>
      </c:layout>
      <c:barChart>
        <c:barDir val="bar"/>
        <c:grouping val="clustered"/>
        <c:varyColors val="0"/>
        <c:ser>
          <c:idx val="0"/>
          <c:order val="0"/>
          <c:tx>
            <c:strRef>
              <c:f>'meeting by account exc'!$B$2</c:f>
              <c:strCache>
                <c:ptCount val="1"/>
                <c:pt idx="0">
                  <c:v>Total</c:v>
                </c:pt>
              </c:strCache>
            </c:strRef>
          </c:tx>
          <c:spPr>
            <a:solidFill>
              <a:schemeClr val="accent1"/>
            </a:solidFill>
            <a:ln>
              <a:noFill/>
            </a:ln>
            <a:effectLst/>
          </c:spPr>
          <c:invertIfNegative val="0"/>
          <c:dPt>
            <c:idx val="0"/>
            <c:invertIfNegative val="0"/>
            <c:bubble3D val="0"/>
            <c:spPr>
              <a:solidFill>
                <a:srgbClr val="F4D16D"/>
              </a:solidFill>
              <a:ln>
                <a:noFill/>
              </a:ln>
              <a:effectLst/>
            </c:spPr>
            <c:extLst>
              <c:ext xmlns:c16="http://schemas.microsoft.com/office/drawing/2014/chart" uri="{C3380CC4-5D6E-409C-BE32-E72D297353CC}">
                <c16:uniqueId val="{00000001-1543-4769-BB5A-7D320E01DFE0}"/>
              </c:ext>
            </c:extLst>
          </c:dPt>
          <c:dPt>
            <c:idx val="1"/>
            <c:invertIfNegative val="0"/>
            <c:bubble3D val="0"/>
            <c:spPr>
              <a:solidFill>
                <a:srgbClr val="F4D16D"/>
              </a:solidFill>
              <a:ln>
                <a:noFill/>
              </a:ln>
              <a:effectLst/>
            </c:spPr>
            <c:extLst>
              <c:ext xmlns:c16="http://schemas.microsoft.com/office/drawing/2014/chart" uri="{C3380CC4-5D6E-409C-BE32-E72D297353CC}">
                <c16:uniqueId val="{00000003-1543-4769-BB5A-7D320E01DFE0}"/>
              </c:ext>
            </c:extLst>
          </c:dPt>
          <c:dPt>
            <c:idx val="2"/>
            <c:invertIfNegative val="0"/>
            <c:bubble3D val="0"/>
            <c:spPr>
              <a:solidFill>
                <a:srgbClr val="B6C35C"/>
              </a:solidFill>
              <a:ln>
                <a:noFill/>
              </a:ln>
              <a:effectLst/>
            </c:spPr>
            <c:extLst>
              <c:ext xmlns:c16="http://schemas.microsoft.com/office/drawing/2014/chart" uri="{C3380CC4-5D6E-409C-BE32-E72D297353CC}">
                <c16:uniqueId val="{00000005-1543-4769-BB5A-7D320E01DFE0}"/>
              </c:ext>
            </c:extLst>
          </c:dPt>
          <c:dPt>
            <c:idx val="3"/>
            <c:invertIfNegative val="0"/>
            <c:bubble3D val="0"/>
            <c:spPr>
              <a:solidFill>
                <a:srgbClr val="B6C35C"/>
              </a:solidFill>
              <a:ln>
                <a:noFill/>
              </a:ln>
              <a:effectLst/>
            </c:spPr>
            <c:extLst>
              <c:ext xmlns:c16="http://schemas.microsoft.com/office/drawing/2014/chart" uri="{C3380CC4-5D6E-409C-BE32-E72D297353CC}">
                <c16:uniqueId val="{00000007-1543-4769-BB5A-7D320E01DFE0}"/>
              </c:ext>
            </c:extLst>
          </c:dPt>
          <c:dPt>
            <c:idx val="4"/>
            <c:invertIfNegative val="0"/>
            <c:bubble3D val="0"/>
            <c:spPr>
              <a:solidFill>
                <a:srgbClr val="7CB257"/>
              </a:solidFill>
              <a:ln>
                <a:noFill/>
              </a:ln>
              <a:effectLst/>
            </c:spPr>
            <c:extLst>
              <c:ext xmlns:c16="http://schemas.microsoft.com/office/drawing/2014/chart" uri="{C3380CC4-5D6E-409C-BE32-E72D297353CC}">
                <c16:uniqueId val="{00000009-1543-4769-BB5A-7D320E01DFE0}"/>
              </c:ext>
            </c:extLst>
          </c:dPt>
          <c:dPt>
            <c:idx val="5"/>
            <c:invertIfNegative val="0"/>
            <c:bubble3D val="0"/>
            <c:spPr>
              <a:solidFill>
                <a:srgbClr val="7CB257"/>
              </a:solidFill>
              <a:ln>
                <a:noFill/>
              </a:ln>
              <a:effectLst/>
            </c:spPr>
            <c:extLst>
              <c:ext xmlns:c16="http://schemas.microsoft.com/office/drawing/2014/chart" uri="{C3380CC4-5D6E-409C-BE32-E72D297353CC}">
                <c16:uniqueId val="{0000000B-1543-4769-BB5A-7D320E01DFE0}"/>
              </c:ext>
            </c:extLst>
          </c:dPt>
          <c:dPt>
            <c:idx val="6"/>
            <c:invertIfNegative val="0"/>
            <c:bubble3D val="0"/>
            <c:spPr>
              <a:solidFill>
                <a:srgbClr val="7CB257"/>
              </a:solidFill>
              <a:ln>
                <a:noFill/>
              </a:ln>
              <a:effectLst/>
            </c:spPr>
            <c:extLst>
              <c:ext xmlns:c16="http://schemas.microsoft.com/office/drawing/2014/chart" uri="{C3380CC4-5D6E-409C-BE32-E72D297353CC}">
                <c16:uniqueId val="{0000000D-1543-4769-BB5A-7D320E01DFE0}"/>
              </c:ext>
            </c:extLst>
          </c:dPt>
          <c:dPt>
            <c:idx val="7"/>
            <c:invertIfNegative val="0"/>
            <c:bubble3D val="0"/>
            <c:spPr>
              <a:solidFill>
                <a:srgbClr val="4B9953"/>
              </a:solidFill>
              <a:ln>
                <a:noFill/>
              </a:ln>
              <a:effectLst/>
            </c:spPr>
            <c:extLst>
              <c:ext xmlns:c16="http://schemas.microsoft.com/office/drawing/2014/chart" uri="{C3380CC4-5D6E-409C-BE32-E72D297353CC}">
                <c16:uniqueId val="{0000000F-1543-4769-BB5A-7D320E01DFE0}"/>
              </c:ext>
            </c:extLst>
          </c:dPt>
          <c:dPt>
            <c:idx val="8"/>
            <c:invertIfNegative val="0"/>
            <c:bubble3D val="0"/>
            <c:spPr>
              <a:solidFill>
                <a:srgbClr val="146C36"/>
              </a:solidFill>
              <a:ln>
                <a:noFill/>
              </a:ln>
              <a:effectLst/>
            </c:spPr>
            <c:extLst>
              <c:ext xmlns:c16="http://schemas.microsoft.com/office/drawing/2014/chart" uri="{C3380CC4-5D6E-409C-BE32-E72D297353CC}">
                <c16:uniqueId val="{00000011-1543-4769-BB5A-7D320E01DF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by account exc'!$A$3:$A$12</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account exc'!$B$3:$B$12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36B2-43F4-87CC-5E1B906FD040}"/>
            </c:ext>
          </c:extLst>
        </c:ser>
        <c:dLbls>
          <c:dLblPos val="outEnd"/>
          <c:showLegendKey val="0"/>
          <c:showVal val="1"/>
          <c:showCatName val="0"/>
          <c:showSerName val="0"/>
          <c:showPercent val="0"/>
          <c:showBubbleSize val="0"/>
        </c:dLbls>
        <c:gapWidth val="182"/>
        <c:axId val="68308063"/>
        <c:axId val="68298495"/>
      </c:barChart>
      <c:catAx>
        <c:axId val="6830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98495"/>
        <c:crosses val="autoZero"/>
        <c:auto val="1"/>
        <c:lblAlgn val="ctr"/>
        <c:lblOffset val="100"/>
        <c:noMultiLvlLbl val="0"/>
      </c:catAx>
      <c:valAx>
        <c:axId val="6829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806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sz="1400" b="1">
                <a:solidFill>
                  <a:srgbClr val="FF0000"/>
                </a:solidFill>
              </a:rPr>
              <a:t>Stage</a:t>
            </a:r>
            <a:r>
              <a:rPr lang="en-US" sz="1400" b="1" baseline="0">
                <a:solidFill>
                  <a:srgbClr val="FF0000"/>
                </a:solidFill>
              </a:rPr>
              <a:t> Funnel by Revenue</a:t>
            </a:r>
            <a:r>
              <a:rPr lang="en-US" sz="1400" b="1">
                <a:solidFill>
                  <a:srgbClr val="FF0000"/>
                </a:solidFill>
              </a:rPr>
              <a:t> </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701983346923944"/>
          <c:y val="0.26159664249142928"/>
          <c:w val="0.60122337027367945"/>
          <c:h val="0.61316160838612443"/>
        </c:manualLayout>
      </c:layout>
      <c:barChart>
        <c:barDir val="bar"/>
        <c:grouping val="stacked"/>
        <c:varyColors val="0"/>
        <c:ser>
          <c:idx val="1"/>
          <c:order val="0"/>
          <c:tx>
            <c:strRef>
              <c:f>[1]Funnel_Stage_Revenue!$C$9</c:f>
              <c:strCache>
                <c:ptCount val="1"/>
                <c:pt idx="0">
                  <c:v>left</c:v>
                </c:pt>
              </c:strCache>
            </c:strRef>
          </c:tx>
          <c:spPr>
            <a:noFill/>
            <a:ln>
              <a:noFill/>
            </a:ln>
            <a:effectLst/>
          </c:spPr>
          <c:invertIfNegative val="0"/>
          <c:cat>
            <c:strRef>
              <c:f>[1]Funnel_Stage_Revenue!$A$10:$A$12</c:f>
              <c:strCache>
                <c:ptCount val="3"/>
                <c:pt idx="0">
                  <c:v>Qualify Opportunity</c:v>
                </c:pt>
                <c:pt idx="1">
                  <c:v>Negotiate</c:v>
                </c:pt>
                <c:pt idx="2">
                  <c:v>Propose Solution</c:v>
                </c:pt>
              </c:strCache>
            </c:strRef>
          </c:cat>
          <c:val>
            <c:numRef>
              <c:f>[1]Funnel_Stage_Revenue!$C$10:$C$12</c:f>
              <c:numCache>
                <c:formatCode>General</c:formatCode>
                <c:ptCount val="3"/>
                <c:pt idx="0">
                  <c:v>0</c:v>
                </c:pt>
                <c:pt idx="1">
                  <c:v>2510250</c:v>
                </c:pt>
                <c:pt idx="2">
                  <c:v>2929750</c:v>
                </c:pt>
              </c:numCache>
            </c:numRef>
          </c:val>
          <c:extLst>
            <c:ext xmlns:c16="http://schemas.microsoft.com/office/drawing/2014/chart" uri="{C3380CC4-5D6E-409C-BE32-E72D297353CC}">
              <c16:uniqueId val="{00000000-10C8-422D-A306-0FEB725B5131}"/>
            </c:ext>
          </c:extLst>
        </c:ser>
        <c:ser>
          <c:idx val="0"/>
          <c:order val="1"/>
          <c:tx>
            <c:strRef>
              <c:f>[1]Funnel_Stage_Revenue!$B$9</c:f>
              <c:strCache>
                <c:ptCount val="1"/>
                <c:pt idx="0">
                  <c:v>revenue Amount</c:v>
                </c:pt>
              </c:strCache>
            </c:strRef>
          </c:tx>
          <c:spPr>
            <a:blipFill>
              <a:blip xmlns:r="http://schemas.openxmlformats.org/officeDocument/2006/relationships" r:embed="rId3"/>
              <a:stretch>
                <a:fillRect/>
              </a:stretch>
            </a:blipFill>
            <a:ln>
              <a:noFill/>
            </a:ln>
            <a:effectLst/>
            <a:scene3d>
              <a:camera prst="orthographicFront"/>
              <a:lightRig rig="threePt" dir="t"/>
            </a:scene3d>
            <a:sp3d prstMaterial="matte"/>
          </c:spPr>
          <c:invertIfNegative val="0"/>
          <c:pictureOptions>
            <c:pictureFormat val="stretch"/>
          </c:pictureOptions>
          <c:dPt>
            <c:idx val="0"/>
            <c:invertIfNegative val="0"/>
            <c:bubble3D val="0"/>
            <c:spPr>
              <a:blipFill>
                <a:blip xmlns:r="http://schemas.openxmlformats.org/officeDocument/2006/relationships" r:embed="rId3"/>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2-10C8-422D-A306-0FEB725B5131}"/>
              </c:ext>
            </c:extLst>
          </c:dPt>
          <c:dPt>
            <c:idx val="1"/>
            <c:invertIfNegative val="0"/>
            <c:bubble3D val="0"/>
            <c:spPr>
              <a:blipFill>
                <a:blip xmlns:r="http://schemas.openxmlformats.org/officeDocument/2006/relationships" r:embed="rId4"/>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4-10C8-422D-A306-0FEB725B5131}"/>
              </c:ext>
            </c:extLst>
          </c:dPt>
          <c:dPt>
            <c:idx val="2"/>
            <c:invertIfNegative val="0"/>
            <c:bubble3D val="0"/>
            <c:spPr>
              <a:blipFill>
                <a:blip xmlns:r="http://schemas.openxmlformats.org/officeDocument/2006/relationships" r:embed="rId5"/>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6-10C8-422D-A306-0FEB725B5131}"/>
              </c:ext>
            </c:extLst>
          </c:dPt>
          <c:cat>
            <c:strRef>
              <c:f>[1]Funnel_Stage_Revenue!$A$10:$A$12</c:f>
              <c:strCache>
                <c:ptCount val="3"/>
                <c:pt idx="0">
                  <c:v>Qualify Opportunity</c:v>
                </c:pt>
                <c:pt idx="1">
                  <c:v>Negotiate</c:v>
                </c:pt>
                <c:pt idx="2">
                  <c:v>Propose Solution</c:v>
                </c:pt>
              </c:strCache>
            </c:strRef>
          </c:cat>
          <c:val>
            <c:numRef>
              <c:f>[1]Funnel_Stage_Revenue!$B$10:$B$12</c:f>
              <c:numCache>
                <c:formatCode>General</c:formatCode>
                <c:ptCount val="3"/>
                <c:pt idx="0">
                  <c:v>5919500</c:v>
                </c:pt>
                <c:pt idx="1">
                  <c:v>899000</c:v>
                </c:pt>
                <c:pt idx="2">
                  <c:v>60000</c:v>
                </c:pt>
              </c:numCache>
            </c:numRef>
          </c:val>
          <c:extLst>
            <c:ext xmlns:c16="http://schemas.microsoft.com/office/drawing/2014/chart" uri="{C3380CC4-5D6E-409C-BE32-E72D297353CC}">
              <c16:uniqueId val="{00000007-10C8-422D-A306-0FEB725B5131}"/>
            </c:ext>
          </c:extLst>
        </c:ser>
        <c:ser>
          <c:idx val="2"/>
          <c:order val="2"/>
          <c:tx>
            <c:strRef>
              <c:f>[1]Funnel_Stage_Revenue!$D$9</c:f>
              <c:strCache>
                <c:ptCount val="1"/>
                <c:pt idx="0">
                  <c:v>right</c:v>
                </c:pt>
              </c:strCache>
            </c:strRef>
          </c:tx>
          <c:spPr>
            <a:noFill/>
            <a:ln>
              <a:noFill/>
            </a:ln>
            <a:effectLst/>
          </c:spPr>
          <c:invertIfNegative val="0"/>
          <c:cat>
            <c:strRef>
              <c:f>[1]Funnel_Stage_Revenue!$A$10:$A$12</c:f>
              <c:strCache>
                <c:ptCount val="3"/>
                <c:pt idx="0">
                  <c:v>Qualify Opportunity</c:v>
                </c:pt>
                <c:pt idx="1">
                  <c:v>Negotiate</c:v>
                </c:pt>
                <c:pt idx="2">
                  <c:v>Propose Solution</c:v>
                </c:pt>
              </c:strCache>
            </c:strRef>
          </c:cat>
          <c:val>
            <c:numRef>
              <c:f>[1]Funnel_Stage_Revenue!$D$10:$D$12</c:f>
              <c:numCache>
                <c:formatCode>General</c:formatCode>
                <c:ptCount val="3"/>
                <c:pt idx="0">
                  <c:v>0</c:v>
                </c:pt>
                <c:pt idx="1">
                  <c:v>2510250</c:v>
                </c:pt>
                <c:pt idx="2">
                  <c:v>2929750</c:v>
                </c:pt>
              </c:numCache>
            </c:numRef>
          </c:val>
          <c:extLst>
            <c:ext xmlns:c16="http://schemas.microsoft.com/office/drawing/2014/chart" uri="{C3380CC4-5D6E-409C-BE32-E72D297353CC}">
              <c16:uniqueId val="{00000008-10C8-422D-A306-0FEB725B5131}"/>
            </c:ext>
          </c:extLst>
        </c:ser>
        <c:dLbls>
          <c:showLegendKey val="0"/>
          <c:showVal val="0"/>
          <c:showCatName val="0"/>
          <c:showSerName val="0"/>
          <c:showPercent val="0"/>
          <c:showBubbleSize val="0"/>
        </c:dLbls>
        <c:gapWidth val="0"/>
        <c:overlap val="100"/>
        <c:axId val="857161824"/>
        <c:axId val="857151840"/>
      </c:barChart>
      <c:catAx>
        <c:axId val="857161824"/>
        <c:scaling>
          <c:orientation val="maxMin"/>
        </c:scaling>
        <c:delete val="0"/>
        <c:axPos val="l"/>
        <c:numFmt formatCode="General" sourceLinked="0"/>
        <c:majorTickMark val="none"/>
        <c:minorTickMark val="none"/>
        <c:tickLblPos val="nextTo"/>
        <c:spPr>
          <a:noFill/>
          <a:ln w="9525" cap="sq" cmpd="thickThin" algn="ctr">
            <a:noFill/>
            <a:miter lim="800000"/>
            <a:headEnd type="triangle"/>
            <a:tailEnd w="sm" len="med"/>
          </a:ln>
          <a:effectLst/>
        </c:spPr>
        <c:txPr>
          <a:bodyPr rot="0" spcFirstLastPara="1" vertOverflow="ellipsis" wrap="square" anchor="t" anchorCtr="0"/>
          <a:lstStyle/>
          <a:p>
            <a:pPr>
              <a:defRPr sz="950" b="1" i="0" u="none" strike="noStrike" kern="1200" baseline="0">
                <a:solidFill>
                  <a:schemeClr val="tx1">
                    <a:lumMod val="65000"/>
                    <a:lumOff val="35000"/>
                  </a:schemeClr>
                </a:solidFill>
                <a:latin typeface="+mn-lt"/>
                <a:ea typeface="+mn-ea"/>
                <a:cs typeface="+mn-cs"/>
              </a:defRPr>
            </a:pPr>
            <a:endParaRPr lang="en-US"/>
          </a:p>
        </c:txPr>
        <c:crossAx val="857151840"/>
        <c:crosses val="autoZero"/>
        <c:auto val="1"/>
        <c:lblAlgn val="ctr"/>
        <c:lblOffset val="1"/>
        <c:noMultiLvlLbl val="0"/>
      </c:catAx>
      <c:valAx>
        <c:axId val="857151840"/>
        <c:scaling>
          <c:orientation val="minMax"/>
        </c:scaling>
        <c:delete val="1"/>
        <c:axPos val="t"/>
        <c:numFmt formatCode="General" sourceLinked="1"/>
        <c:majorTickMark val="none"/>
        <c:minorTickMark val="none"/>
        <c:tickLblPos val="nextTo"/>
        <c:crossAx val="857161824"/>
        <c:crosses val="autoZero"/>
        <c:crossBetween val="between"/>
      </c:valAx>
      <c:spPr>
        <a:noFill/>
        <a:ln>
          <a:solidFill>
            <a:schemeClr val="bg1">
              <a:lumMod val="75000"/>
            </a:schemeClr>
          </a:solidFill>
        </a:ln>
        <a:effectLst/>
      </c:spPr>
    </c:plotArea>
    <c:plotVisOnly val="1"/>
    <c:dispBlanksAs val="gap"/>
    <c:showDLblsOverMax val="0"/>
  </c:chart>
  <c:spPr>
    <a:solidFill>
      <a:schemeClr val="bg2"/>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Dashboard.xlsx]open oppty Top4!PivotTable1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OPEN</a:t>
            </a:r>
            <a:r>
              <a:rPr lang="en-US" b="1" baseline="0">
                <a:solidFill>
                  <a:srgbClr val="FF5050"/>
                </a:solidFill>
              </a:rPr>
              <a:t> OPPTY - TOP-4</a:t>
            </a:r>
            <a:endParaRPr lang="en-US" b="1">
              <a:solidFill>
                <a:srgbClr val="FF5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lumMod val="50000"/>
            </a:schemeClr>
          </a:solidFill>
          <a:ln>
            <a:noFill/>
          </a:ln>
          <a:effectLst/>
        </c:spPr>
      </c:pivotFmt>
    </c:pivotFmts>
    <c:plotArea>
      <c:layout/>
      <c:barChart>
        <c:barDir val="col"/>
        <c:grouping val="clustered"/>
        <c:varyColors val="0"/>
        <c:ser>
          <c:idx val="0"/>
          <c:order val="0"/>
          <c:tx>
            <c:strRef>
              <c:f>'open oppty Top4'!$C$3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24D-43F8-95F2-2E42E2FD23E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824D-43F8-95F2-2E42E2FD23E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24D-43F8-95F2-2E42E2FD23E2}"/>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824D-43F8-95F2-2E42E2FD23E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oppty Top4'!$B$4:$B$8</c:f>
              <c:strCache>
                <c:ptCount val="4"/>
                <c:pt idx="0">
                  <c:v>Fire</c:v>
                </c:pt>
                <c:pt idx="1">
                  <c:v>EL-Group Mediclaim</c:v>
                </c:pt>
                <c:pt idx="2">
                  <c:v>DB -Mega Policy</c:v>
                </c:pt>
                <c:pt idx="3">
                  <c:v>CVP GMC</c:v>
                </c:pt>
              </c:strCache>
            </c:strRef>
          </c:cat>
          <c:val>
            <c:numRef>
              <c:f>'open oppty Top4'!$C$4:$C$8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10-8F54-4219-9CA9-7057CA8A7E99}"/>
            </c:ext>
          </c:extLst>
        </c:ser>
        <c:dLbls>
          <c:dLblPos val="outEnd"/>
          <c:showLegendKey val="0"/>
          <c:showVal val="1"/>
          <c:showCatName val="0"/>
          <c:showSerName val="0"/>
          <c:showPercent val="0"/>
          <c:showBubbleSize val="0"/>
        </c:dLbls>
        <c:gapWidth val="219"/>
        <c:overlap val="-27"/>
        <c:axId val="637828896"/>
        <c:axId val="637834720"/>
      </c:barChart>
      <c:catAx>
        <c:axId val="6378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7834720"/>
        <c:crosses val="autoZero"/>
        <c:auto val="1"/>
        <c:lblAlgn val="ctr"/>
        <c:lblOffset val="100"/>
        <c:noMultiLvlLbl val="0"/>
      </c:catAx>
      <c:valAx>
        <c:axId val="637834720"/>
        <c:scaling>
          <c:orientation val="minMax"/>
        </c:scaling>
        <c:delete val="1"/>
        <c:axPos val="l"/>
        <c:numFmt formatCode="General" sourceLinked="1"/>
        <c:majorTickMark val="none"/>
        <c:minorTickMark val="none"/>
        <c:tickLblPos val="nextTo"/>
        <c:crossAx val="63782889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Dashboard.xlsx]oppty by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5050"/>
                </a:solidFill>
              </a:rPr>
              <a:t>OPPTY BY REVENUE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rgbClr val="CC3300"/>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s>
    <c:plotArea>
      <c:layout/>
      <c:barChart>
        <c:barDir val="bar"/>
        <c:grouping val="clustered"/>
        <c:varyColors val="0"/>
        <c:ser>
          <c:idx val="0"/>
          <c:order val="0"/>
          <c:tx>
            <c:strRef>
              <c:f>'oppty by revenue'!$C$3</c:f>
              <c:strCache>
                <c:ptCount val="1"/>
                <c:pt idx="0">
                  <c:v>Total</c:v>
                </c:pt>
              </c:strCache>
            </c:strRef>
          </c:tx>
          <c:spPr>
            <a:solidFill>
              <a:schemeClr val="accent1"/>
            </a:solidFill>
            <a:ln>
              <a:noFill/>
            </a:ln>
            <a:effectLst/>
          </c:spPr>
          <c:invertIfNegative val="0"/>
          <c:dPt>
            <c:idx val="0"/>
            <c:invertIfNegative val="0"/>
            <c:bubble3D val="0"/>
            <c:spPr>
              <a:solidFill>
                <a:srgbClr val="CC3300"/>
              </a:solidFill>
              <a:ln>
                <a:noFill/>
              </a:ln>
              <a:effectLst/>
            </c:spPr>
            <c:extLst>
              <c:ext xmlns:c16="http://schemas.microsoft.com/office/drawing/2014/chart" uri="{C3380CC4-5D6E-409C-BE32-E72D297353CC}">
                <c16:uniqueId val="{00000001-9F02-42DA-971E-E4A4BE1C9AB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F02-42DA-971E-E4A4BE1C9AB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9F02-42DA-971E-E4A4BE1C9AB1}"/>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9F02-42DA-971E-E4A4BE1C9A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by revenue'!$B$4:$B$8</c:f>
              <c:strCache>
                <c:ptCount val="4"/>
                <c:pt idx="0">
                  <c:v>CVP GMC</c:v>
                </c:pt>
                <c:pt idx="1">
                  <c:v>DB -Mega Policy</c:v>
                </c:pt>
                <c:pt idx="2">
                  <c:v>EL-Group Mediclaim</c:v>
                </c:pt>
                <c:pt idx="3">
                  <c:v>Fire</c:v>
                </c:pt>
              </c:strCache>
            </c:strRef>
          </c:cat>
          <c:val>
            <c:numRef>
              <c:f>'oppty by revenue'!$C$4:$C$8</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10-26CD-4A63-ADF0-BF4C817DE2A8}"/>
            </c:ext>
          </c:extLst>
        </c:ser>
        <c:dLbls>
          <c:dLblPos val="outEnd"/>
          <c:showLegendKey val="0"/>
          <c:showVal val="1"/>
          <c:showCatName val="0"/>
          <c:showSerName val="0"/>
          <c:showPercent val="0"/>
          <c:showBubbleSize val="0"/>
        </c:dLbls>
        <c:gapWidth val="182"/>
        <c:axId val="796173552"/>
        <c:axId val="796186032"/>
      </c:barChart>
      <c:catAx>
        <c:axId val="79617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6186032"/>
        <c:crosses val="autoZero"/>
        <c:auto val="1"/>
        <c:lblAlgn val="ctr"/>
        <c:lblOffset val="100"/>
        <c:noMultiLvlLbl val="0"/>
      </c:catAx>
      <c:valAx>
        <c:axId val="796186032"/>
        <c:scaling>
          <c:orientation val="minMax"/>
        </c:scaling>
        <c:delete val="1"/>
        <c:axPos val="b"/>
        <c:numFmt formatCode="0,&quot;K&quot;" sourceLinked="1"/>
        <c:majorTickMark val="none"/>
        <c:minorTickMark val="none"/>
        <c:tickLblPos val="nextTo"/>
        <c:crossAx val="796173552"/>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0">
                <a:solidFill>
                  <a:srgbClr val="FF0000"/>
                </a:solidFill>
              </a:rPr>
              <a:t>Stage</a:t>
            </a:r>
            <a:r>
              <a:rPr lang="en-US" sz="1400" b="0" baseline="0">
                <a:solidFill>
                  <a:srgbClr val="FF0000"/>
                </a:solidFill>
              </a:rPr>
              <a:t> Funnel by Revenue</a:t>
            </a:r>
            <a:r>
              <a:rPr lang="en-US" sz="1400" b="0">
                <a:solidFill>
                  <a:srgbClr val="FF0000"/>
                </a:solidFill>
              </a:rPr>
              <a:t>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701983346923944"/>
          <c:y val="0.26159664249142928"/>
          <c:w val="0.60122337027367945"/>
          <c:h val="0.61316160838612443"/>
        </c:manualLayout>
      </c:layout>
      <c:barChart>
        <c:barDir val="bar"/>
        <c:grouping val="stacked"/>
        <c:varyColors val="0"/>
        <c:ser>
          <c:idx val="1"/>
          <c:order val="0"/>
          <c:tx>
            <c:strRef>
              <c:f>[1]Funnel_Stage_Revenue!$C$9</c:f>
              <c:strCache>
                <c:ptCount val="1"/>
                <c:pt idx="0">
                  <c:v>left</c:v>
                </c:pt>
              </c:strCache>
            </c:strRef>
          </c:tx>
          <c:spPr>
            <a:noFill/>
            <a:ln>
              <a:noFill/>
            </a:ln>
            <a:effectLst/>
          </c:spPr>
          <c:invertIfNegative val="0"/>
          <c:cat>
            <c:strRef>
              <c:f>[1]Funnel_Stage_Revenue!$A$10:$A$12</c:f>
              <c:strCache>
                <c:ptCount val="3"/>
                <c:pt idx="0">
                  <c:v>Qualify Opportunity</c:v>
                </c:pt>
                <c:pt idx="1">
                  <c:v>Negotiate</c:v>
                </c:pt>
                <c:pt idx="2">
                  <c:v>Propose Solution</c:v>
                </c:pt>
              </c:strCache>
            </c:strRef>
          </c:cat>
          <c:val>
            <c:numRef>
              <c:f>[1]Funnel_Stage_Revenue!$C$10:$C$12</c:f>
              <c:numCache>
                <c:formatCode>General</c:formatCode>
                <c:ptCount val="3"/>
                <c:pt idx="0">
                  <c:v>0</c:v>
                </c:pt>
                <c:pt idx="1">
                  <c:v>2510250</c:v>
                </c:pt>
                <c:pt idx="2">
                  <c:v>2929750</c:v>
                </c:pt>
              </c:numCache>
            </c:numRef>
          </c:val>
          <c:extLst>
            <c:ext xmlns:c16="http://schemas.microsoft.com/office/drawing/2014/chart" uri="{C3380CC4-5D6E-409C-BE32-E72D297353CC}">
              <c16:uniqueId val="{00000000-15CF-4DB0-9EDB-52AAFDE7DF2F}"/>
            </c:ext>
          </c:extLst>
        </c:ser>
        <c:ser>
          <c:idx val="0"/>
          <c:order val="1"/>
          <c:tx>
            <c:strRef>
              <c:f>[1]Funnel_Stage_Revenue!$B$9</c:f>
              <c:strCache>
                <c:ptCount val="1"/>
                <c:pt idx="0">
                  <c:v>revenue Amount</c:v>
                </c:pt>
              </c:strCache>
            </c:strRef>
          </c:tx>
          <c:spPr>
            <a:blipFill>
              <a:blip xmlns:r="http://schemas.openxmlformats.org/officeDocument/2006/relationships" r:embed="rId3"/>
              <a:stretch>
                <a:fillRect/>
              </a:stretch>
            </a:blipFill>
            <a:ln>
              <a:noFill/>
            </a:ln>
            <a:effectLst/>
            <a:scene3d>
              <a:camera prst="orthographicFront"/>
              <a:lightRig rig="threePt" dir="t"/>
            </a:scene3d>
            <a:sp3d prstMaterial="matte"/>
          </c:spPr>
          <c:invertIfNegative val="0"/>
          <c:pictureOptions>
            <c:pictureFormat val="stretch"/>
          </c:pictureOptions>
          <c:dPt>
            <c:idx val="0"/>
            <c:invertIfNegative val="0"/>
            <c:bubble3D val="0"/>
            <c:spPr>
              <a:blipFill>
                <a:blip xmlns:r="http://schemas.openxmlformats.org/officeDocument/2006/relationships" r:embed="rId3"/>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2-15CF-4DB0-9EDB-52AAFDE7DF2F}"/>
              </c:ext>
            </c:extLst>
          </c:dPt>
          <c:dPt>
            <c:idx val="1"/>
            <c:invertIfNegative val="0"/>
            <c:bubble3D val="0"/>
            <c:spPr>
              <a:blipFill>
                <a:blip xmlns:r="http://schemas.openxmlformats.org/officeDocument/2006/relationships" r:embed="rId4"/>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4-15CF-4DB0-9EDB-52AAFDE7DF2F}"/>
              </c:ext>
            </c:extLst>
          </c:dPt>
          <c:dPt>
            <c:idx val="2"/>
            <c:invertIfNegative val="0"/>
            <c:bubble3D val="0"/>
            <c:spPr>
              <a:blipFill>
                <a:blip xmlns:r="http://schemas.openxmlformats.org/officeDocument/2006/relationships" r:embed="rId5"/>
                <a:stretch>
                  <a:fillRect/>
                </a:stretch>
              </a:blipFill>
              <a:ln>
                <a:noFill/>
              </a:ln>
              <a:effectLst/>
              <a:scene3d>
                <a:camera prst="orthographicFront"/>
                <a:lightRig rig="threePt" dir="t"/>
              </a:scene3d>
              <a:sp3d prstMaterial="matte"/>
            </c:spPr>
            <c:pictureOptions>
              <c:pictureFormat val="stretch"/>
            </c:pictureOptions>
            <c:extLst>
              <c:ext xmlns:c16="http://schemas.microsoft.com/office/drawing/2014/chart" uri="{C3380CC4-5D6E-409C-BE32-E72D297353CC}">
                <c16:uniqueId val="{00000006-15CF-4DB0-9EDB-52AAFDE7DF2F}"/>
              </c:ext>
            </c:extLst>
          </c:dPt>
          <c:cat>
            <c:strRef>
              <c:f>[1]Funnel_Stage_Revenue!$A$10:$A$12</c:f>
              <c:strCache>
                <c:ptCount val="3"/>
                <c:pt idx="0">
                  <c:v>Qualify Opportunity</c:v>
                </c:pt>
                <c:pt idx="1">
                  <c:v>Negotiate</c:v>
                </c:pt>
                <c:pt idx="2">
                  <c:v>Propose Solution</c:v>
                </c:pt>
              </c:strCache>
            </c:strRef>
          </c:cat>
          <c:val>
            <c:numRef>
              <c:f>[1]Funnel_Stage_Revenue!$B$10:$B$12</c:f>
              <c:numCache>
                <c:formatCode>General</c:formatCode>
                <c:ptCount val="3"/>
                <c:pt idx="0">
                  <c:v>5919500</c:v>
                </c:pt>
                <c:pt idx="1">
                  <c:v>899000</c:v>
                </c:pt>
                <c:pt idx="2">
                  <c:v>60000</c:v>
                </c:pt>
              </c:numCache>
            </c:numRef>
          </c:val>
          <c:extLst>
            <c:ext xmlns:c16="http://schemas.microsoft.com/office/drawing/2014/chart" uri="{C3380CC4-5D6E-409C-BE32-E72D297353CC}">
              <c16:uniqueId val="{00000007-15CF-4DB0-9EDB-52AAFDE7DF2F}"/>
            </c:ext>
          </c:extLst>
        </c:ser>
        <c:ser>
          <c:idx val="2"/>
          <c:order val="2"/>
          <c:tx>
            <c:strRef>
              <c:f>[1]Funnel_Stage_Revenue!$D$9</c:f>
              <c:strCache>
                <c:ptCount val="1"/>
                <c:pt idx="0">
                  <c:v>right</c:v>
                </c:pt>
              </c:strCache>
            </c:strRef>
          </c:tx>
          <c:spPr>
            <a:noFill/>
            <a:ln>
              <a:noFill/>
            </a:ln>
            <a:effectLst/>
          </c:spPr>
          <c:invertIfNegative val="0"/>
          <c:cat>
            <c:strRef>
              <c:f>[1]Funnel_Stage_Revenue!$A$10:$A$12</c:f>
              <c:strCache>
                <c:ptCount val="3"/>
                <c:pt idx="0">
                  <c:v>Qualify Opportunity</c:v>
                </c:pt>
                <c:pt idx="1">
                  <c:v>Negotiate</c:v>
                </c:pt>
                <c:pt idx="2">
                  <c:v>Propose Solution</c:v>
                </c:pt>
              </c:strCache>
            </c:strRef>
          </c:cat>
          <c:val>
            <c:numRef>
              <c:f>[1]Funnel_Stage_Revenue!$D$10:$D$12</c:f>
              <c:numCache>
                <c:formatCode>General</c:formatCode>
                <c:ptCount val="3"/>
                <c:pt idx="0">
                  <c:v>0</c:v>
                </c:pt>
                <c:pt idx="1">
                  <c:v>2510250</c:v>
                </c:pt>
                <c:pt idx="2">
                  <c:v>2929750</c:v>
                </c:pt>
              </c:numCache>
            </c:numRef>
          </c:val>
          <c:extLst>
            <c:ext xmlns:c16="http://schemas.microsoft.com/office/drawing/2014/chart" uri="{C3380CC4-5D6E-409C-BE32-E72D297353CC}">
              <c16:uniqueId val="{00000008-15CF-4DB0-9EDB-52AAFDE7DF2F}"/>
            </c:ext>
          </c:extLst>
        </c:ser>
        <c:dLbls>
          <c:showLegendKey val="0"/>
          <c:showVal val="0"/>
          <c:showCatName val="0"/>
          <c:showSerName val="0"/>
          <c:showPercent val="0"/>
          <c:showBubbleSize val="0"/>
        </c:dLbls>
        <c:gapWidth val="0"/>
        <c:overlap val="100"/>
        <c:axId val="857161824"/>
        <c:axId val="857151840"/>
      </c:barChart>
      <c:catAx>
        <c:axId val="857161824"/>
        <c:scaling>
          <c:orientation val="maxMin"/>
        </c:scaling>
        <c:delete val="0"/>
        <c:axPos val="l"/>
        <c:numFmt formatCode="General" sourceLinked="0"/>
        <c:majorTickMark val="none"/>
        <c:minorTickMark val="none"/>
        <c:tickLblPos val="nextTo"/>
        <c:spPr>
          <a:noFill/>
          <a:ln w="9525" cap="sq" cmpd="thickThin" algn="ctr">
            <a:noFill/>
            <a:miter lim="800000"/>
            <a:headEnd type="triangle"/>
            <a:tailEnd w="sm" len="med"/>
          </a:ln>
          <a:effectLst/>
        </c:spPr>
        <c:txPr>
          <a:bodyPr rot="0" spcFirstLastPara="1" vertOverflow="ellipsis" wrap="square" anchor="t" anchorCtr="0"/>
          <a:lstStyle/>
          <a:p>
            <a:pPr>
              <a:defRPr sz="950" b="1" i="0" u="none" strike="noStrike" kern="1200" baseline="0">
                <a:solidFill>
                  <a:schemeClr val="tx1">
                    <a:lumMod val="65000"/>
                    <a:lumOff val="35000"/>
                  </a:schemeClr>
                </a:solidFill>
                <a:latin typeface="+mn-lt"/>
                <a:ea typeface="+mn-ea"/>
                <a:cs typeface="+mn-cs"/>
              </a:defRPr>
            </a:pPr>
            <a:endParaRPr lang="en-US"/>
          </a:p>
        </c:txPr>
        <c:crossAx val="857151840"/>
        <c:crosses val="autoZero"/>
        <c:auto val="1"/>
        <c:lblAlgn val="ctr"/>
        <c:lblOffset val="1"/>
        <c:noMultiLvlLbl val="0"/>
      </c:catAx>
      <c:valAx>
        <c:axId val="857151840"/>
        <c:scaling>
          <c:orientation val="minMax"/>
        </c:scaling>
        <c:delete val="1"/>
        <c:axPos val="t"/>
        <c:numFmt formatCode="General" sourceLinked="1"/>
        <c:majorTickMark val="none"/>
        <c:minorTickMark val="none"/>
        <c:tickLblPos val="nextTo"/>
        <c:crossAx val="857161824"/>
        <c:crosses val="autoZero"/>
        <c:crossBetween val="between"/>
      </c:valAx>
      <c:spPr>
        <a:noFill/>
        <a:ln>
          <a:solidFill>
            <a:schemeClr val="bg1">
              <a:lumMod val="75000"/>
            </a:schemeClr>
          </a:solidFill>
        </a:ln>
        <a:effectLst/>
      </c:spPr>
    </c:plotArea>
    <c:plotVisOnly val="1"/>
    <c:dispBlanksAs val="gap"/>
    <c:showDLblsOverMax val="0"/>
  </c:chart>
  <c:spPr>
    <a:solidFill>
      <a:schemeClr val="bg1">
        <a:lumMod val="95000"/>
      </a:schemeClr>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s>
    <c:plotArea>
      <c:layout/>
      <c:barChart>
        <c:barDir val="bar"/>
        <c:grouping val="clustered"/>
        <c:varyColors val="0"/>
        <c:ser>
          <c:idx val="0"/>
          <c:order val="0"/>
          <c:tx>
            <c:strRef>
              <c:f>'cross sell'!$B$1:$B$2</c:f>
              <c:strCache>
                <c:ptCount val="1"/>
                <c:pt idx="0">
                  <c:v>Cross sell</c:v>
                </c:pt>
              </c:strCache>
            </c:strRef>
          </c:tx>
          <c:spPr>
            <a:solidFill>
              <a:schemeClr val="accent1"/>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3ED0-41F4-93CE-704A7B4A5FC2}"/>
              </c:ext>
            </c:extLst>
          </c:dPt>
          <c:dPt>
            <c:idx val="1"/>
            <c:invertIfNegative val="0"/>
            <c:bubble3D val="0"/>
            <c:spPr>
              <a:solidFill>
                <a:srgbClr val="BAB0AC"/>
              </a:solidFill>
              <a:ln>
                <a:noFill/>
              </a:ln>
              <a:effectLst/>
            </c:spPr>
            <c:extLst>
              <c:ext xmlns:c16="http://schemas.microsoft.com/office/drawing/2014/chart" uri="{C3380CC4-5D6E-409C-BE32-E72D297353CC}">
                <c16:uniqueId val="{00000003-3ED0-41F4-93CE-704A7B4A5FC2}"/>
              </c:ext>
            </c:extLst>
          </c:dPt>
          <c:dPt>
            <c:idx val="2"/>
            <c:invertIfNegative val="0"/>
            <c:bubble3D val="0"/>
            <c:spPr>
              <a:solidFill>
                <a:srgbClr val="EDC948"/>
              </a:solidFill>
              <a:ln>
                <a:noFill/>
              </a:ln>
              <a:effectLst/>
            </c:spPr>
            <c:extLst>
              <c:ext xmlns:c16="http://schemas.microsoft.com/office/drawing/2014/chart" uri="{C3380CC4-5D6E-409C-BE32-E72D297353CC}">
                <c16:uniqueId val="{00000005-3ED0-41F4-93CE-704A7B4A5F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sell'!$A$3:$A$5</c:f>
              <c:strCache>
                <c:ptCount val="3"/>
                <c:pt idx="0">
                  <c:v>INVOICE</c:v>
                </c:pt>
                <c:pt idx="1">
                  <c:v>ACHIEVED</c:v>
                </c:pt>
                <c:pt idx="2">
                  <c:v>TARGET</c:v>
                </c:pt>
              </c:strCache>
            </c:strRef>
          </c:cat>
          <c:val>
            <c:numRef>
              <c:f>'cross sell'!$B$3:$B$5</c:f>
              <c:numCache>
                <c:formatCode>0.00,,\ "M"</c:formatCode>
                <c:ptCount val="3"/>
                <c:pt idx="0">
                  <c:v>2853842</c:v>
                </c:pt>
                <c:pt idx="1">
                  <c:v>13041253.299999999</c:v>
                </c:pt>
                <c:pt idx="2">
                  <c:v>20083111</c:v>
                </c:pt>
              </c:numCache>
            </c:numRef>
          </c:val>
          <c:extLst>
            <c:ext xmlns:c16="http://schemas.microsoft.com/office/drawing/2014/chart" uri="{C3380CC4-5D6E-409C-BE32-E72D297353CC}">
              <c16:uniqueId val="{00000009-FCA1-401B-B635-E6A9CA33D1B2}"/>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Dashboard.xlsx]new!PivotTable1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9A14F"/>
          </a:solidFill>
          <a:ln>
            <a:noFill/>
          </a:ln>
          <a:effectLst/>
        </c:spPr>
      </c:pivotFmt>
      <c:pivotFmt>
        <c:idx val="10"/>
        <c:spPr>
          <a:solidFill>
            <a:srgbClr val="BAB0AC"/>
          </a:solidFill>
          <a:ln>
            <a:noFill/>
          </a:ln>
          <a:effectLst/>
        </c:spPr>
      </c:pivotFmt>
      <c:pivotFmt>
        <c:idx val="11"/>
        <c:spPr>
          <a:solidFill>
            <a:srgbClr val="EDC948"/>
          </a:solidFill>
          <a:ln>
            <a:noFill/>
          </a:ln>
          <a:effectLst/>
        </c:spPr>
      </c:pivotFmt>
      <c:pivotFmt>
        <c:idx val="12"/>
        <c:spPr>
          <a:solidFill>
            <a:srgbClr val="EDC9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AB0AC"/>
          </a:solidFill>
          <a:ln>
            <a:noFill/>
          </a:ln>
          <a:effectLst/>
        </c:spPr>
      </c:pivotFmt>
      <c:pivotFmt>
        <c:idx val="14"/>
        <c:spPr>
          <a:solidFill>
            <a:srgbClr val="59A14F"/>
          </a:solidFill>
          <a:ln>
            <a:noFill/>
          </a:ln>
          <a:effectLst/>
        </c:spPr>
      </c:pivotFmt>
    </c:pivotFmts>
    <c:plotArea>
      <c:layout/>
      <c:barChart>
        <c:barDir val="bar"/>
        <c:grouping val="clustered"/>
        <c:varyColors val="0"/>
        <c:ser>
          <c:idx val="0"/>
          <c:order val="0"/>
          <c:tx>
            <c:strRef>
              <c:f>new!$B$1:$B$2</c:f>
              <c:strCache>
                <c:ptCount val="1"/>
                <c:pt idx="0">
                  <c:v>New</c:v>
                </c:pt>
              </c:strCache>
            </c:strRef>
          </c:tx>
          <c:spPr>
            <a:solidFill>
              <a:srgbClr val="EDC948"/>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7578-4019-BCDB-FD19E8BD2541}"/>
              </c:ext>
            </c:extLst>
          </c:dPt>
          <c:dPt>
            <c:idx val="1"/>
            <c:invertIfNegative val="0"/>
            <c:bubble3D val="0"/>
            <c:spPr>
              <a:solidFill>
                <a:srgbClr val="BAB0AC"/>
              </a:solidFill>
              <a:ln>
                <a:noFill/>
              </a:ln>
              <a:effectLst/>
            </c:spPr>
            <c:extLst>
              <c:ext xmlns:c16="http://schemas.microsoft.com/office/drawing/2014/chart" uri="{C3380CC4-5D6E-409C-BE32-E72D297353CC}">
                <c16:uniqueId val="{00000003-7578-4019-BCDB-FD19E8BD25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INVOICE</c:v>
                </c:pt>
                <c:pt idx="1">
                  <c:v>ACHIEVED</c:v>
                </c:pt>
                <c:pt idx="2">
                  <c:v>TARGET</c:v>
                </c:pt>
              </c:strCache>
            </c:strRef>
          </c:cat>
          <c:val>
            <c:numRef>
              <c:f>new!$B$3:$B$5</c:f>
              <c:numCache>
                <c:formatCode>0.00,,\ "M"</c:formatCode>
                <c:ptCount val="3"/>
                <c:pt idx="0">
                  <c:v>569815</c:v>
                </c:pt>
                <c:pt idx="1">
                  <c:v>3531629.3099999996</c:v>
                </c:pt>
                <c:pt idx="2">
                  <c:v>19673793</c:v>
                </c:pt>
              </c:numCache>
            </c:numRef>
          </c:val>
          <c:extLst>
            <c:ext xmlns:c16="http://schemas.microsoft.com/office/drawing/2014/chart" uri="{C3380CC4-5D6E-409C-BE32-E72D297353CC}">
              <c16:uniqueId val="{00000004-EE62-4BD4-864A-8BDC2D5D8CEE}"/>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Dashboard.xlsx]renewal!PivotTable1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C948"/>
          </a:solidFill>
          <a:ln>
            <a:noFill/>
          </a:ln>
          <a:effectLst/>
        </c:spPr>
      </c:pivotFmt>
      <c:pivotFmt>
        <c:idx val="6"/>
        <c:spPr>
          <a:solidFill>
            <a:srgbClr val="BAB0AC"/>
          </a:solidFill>
          <a:ln>
            <a:noFill/>
          </a:ln>
          <a:effectLst/>
        </c:spPr>
      </c:pivotFmt>
      <c:pivotFmt>
        <c:idx val="7"/>
        <c:spPr>
          <a:solidFill>
            <a:srgbClr val="59A14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9A14F"/>
          </a:solidFill>
          <a:ln>
            <a:noFill/>
          </a:ln>
          <a:effectLst/>
        </c:spPr>
      </c:pivotFmt>
      <c:pivotFmt>
        <c:idx val="10"/>
        <c:spPr>
          <a:solidFill>
            <a:srgbClr val="BAB0AC"/>
          </a:solidFill>
          <a:ln>
            <a:noFill/>
          </a:ln>
          <a:effectLst/>
        </c:spPr>
      </c:pivotFmt>
      <c:pivotFmt>
        <c:idx val="11"/>
        <c:spPr>
          <a:solidFill>
            <a:srgbClr val="EDC948"/>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9A14F"/>
          </a:solidFill>
          <a:ln>
            <a:noFill/>
          </a:ln>
          <a:effectLst/>
        </c:spPr>
      </c:pivotFmt>
      <c:pivotFmt>
        <c:idx val="14"/>
        <c:spPr>
          <a:solidFill>
            <a:srgbClr val="BAB0AC"/>
          </a:solidFill>
          <a:ln>
            <a:noFill/>
          </a:ln>
          <a:effectLst/>
        </c:spPr>
      </c:pivotFmt>
      <c:pivotFmt>
        <c:idx val="15"/>
        <c:spPr>
          <a:solidFill>
            <a:srgbClr val="EDC948"/>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C948"/>
          </a:solidFill>
          <a:ln>
            <a:noFill/>
          </a:ln>
          <a:effectLst/>
        </c:spPr>
      </c:pivotFmt>
      <c:pivotFmt>
        <c:idx val="18"/>
        <c:spPr>
          <a:solidFill>
            <a:srgbClr val="BAB0AC"/>
          </a:solidFill>
          <a:ln>
            <a:noFill/>
          </a:ln>
          <a:effectLst/>
        </c:spPr>
      </c:pivotFmt>
      <c:pivotFmt>
        <c:idx val="19"/>
        <c:spPr>
          <a:solidFill>
            <a:srgbClr val="59A14F"/>
          </a:solidFill>
          <a:ln>
            <a:noFill/>
          </a:ln>
          <a:effectLst/>
        </c:spPr>
      </c:pivotFmt>
    </c:pivotFmts>
    <c:plotArea>
      <c:layout/>
      <c:barChart>
        <c:barDir val="bar"/>
        <c:grouping val="clustered"/>
        <c:varyColors val="0"/>
        <c:ser>
          <c:idx val="0"/>
          <c:order val="0"/>
          <c:tx>
            <c:strRef>
              <c:f>renewal!$B$1:$B$2</c:f>
              <c:strCache>
                <c:ptCount val="1"/>
                <c:pt idx="0">
                  <c:v>Renewal</c:v>
                </c:pt>
              </c:strCache>
            </c:strRef>
          </c:tx>
          <c:spPr>
            <a:solidFill>
              <a:schemeClr val="accent1"/>
            </a:solidFill>
            <a:ln>
              <a:noFill/>
            </a:ln>
            <a:effectLst/>
          </c:spPr>
          <c:invertIfNegative val="0"/>
          <c:dPt>
            <c:idx val="0"/>
            <c:invertIfNegative val="0"/>
            <c:bubble3D val="0"/>
            <c:spPr>
              <a:solidFill>
                <a:srgbClr val="59A14F"/>
              </a:solidFill>
              <a:ln>
                <a:noFill/>
              </a:ln>
              <a:effectLst/>
            </c:spPr>
            <c:extLst>
              <c:ext xmlns:c16="http://schemas.microsoft.com/office/drawing/2014/chart" uri="{C3380CC4-5D6E-409C-BE32-E72D297353CC}">
                <c16:uniqueId val="{00000001-2D11-4A21-B844-5CA6A1901344}"/>
              </c:ext>
            </c:extLst>
          </c:dPt>
          <c:dPt>
            <c:idx val="1"/>
            <c:invertIfNegative val="0"/>
            <c:bubble3D val="0"/>
            <c:spPr>
              <a:solidFill>
                <a:srgbClr val="BAB0AC"/>
              </a:solidFill>
              <a:ln>
                <a:noFill/>
              </a:ln>
              <a:effectLst/>
            </c:spPr>
            <c:extLst>
              <c:ext xmlns:c16="http://schemas.microsoft.com/office/drawing/2014/chart" uri="{C3380CC4-5D6E-409C-BE32-E72D297353CC}">
                <c16:uniqueId val="{00000003-2D11-4A21-B844-5CA6A1901344}"/>
              </c:ext>
            </c:extLst>
          </c:dPt>
          <c:dPt>
            <c:idx val="2"/>
            <c:invertIfNegative val="0"/>
            <c:bubble3D val="0"/>
            <c:spPr>
              <a:solidFill>
                <a:srgbClr val="EDC948"/>
              </a:solidFill>
              <a:ln>
                <a:noFill/>
              </a:ln>
              <a:effectLst/>
            </c:spPr>
            <c:extLst>
              <c:ext xmlns:c16="http://schemas.microsoft.com/office/drawing/2014/chart" uri="{C3380CC4-5D6E-409C-BE32-E72D297353CC}">
                <c16:uniqueId val="{00000005-2D11-4A21-B844-5CA6A19013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INVOICE</c:v>
                </c:pt>
                <c:pt idx="1">
                  <c:v>ACHIEVED</c:v>
                </c:pt>
                <c:pt idx="2">
                  <c:v>TARGET</c:v>
                </c:pt>
              </c:strCache>
            </c:strRef>
          </c:cat>
          <c:val>
            <c:numRef>
              <c:f>renewal!$B$3:$B$5</c:f>
              <c:numCache>
                <c:formatCode>0.00,,\ "M"</c:formatCode>
                <c:ptCount val="3"/>
                <c:pt idx="0">
                  <c:v>8244310</c:v>
                </c:pt>
                <c:pt idx="1">
                  <c:v>18507270.640000012</c:v>
                </c:pt>
                <c:pt idx="2">
                  <c:v>12319455</c:v>
                </c:pt>
              </c:numCache>
            </c:numRef>
          </c:val>
          <c:extLst>
            <c:ext xmlns:c16="http://schemas.microsoft.com/office/drawing/2014/chart" uri="{C3380CC4-5D6E-409C-BE32-E72D297353CC}">
              <c16:uniqueId val="{00000007-62C7-4CB8-818A-493FEA1B180F}"/>
            </c:ext>
          </c:extLst>
        </c:ser>
        <c:dLbls>
          <c:dLblPos val="outEnd"/>
          <c:showLegendKey val="0"/>
          <c:showVal val="1"/>
          <c:showCatName val="0"/>
          <c:showSerName val="0"/>
          <c:showPercent val="0"/>
          <c:showBubbleSize val="0"/>
        </c:dLbls>
        <c:gapWidth val="182"/>
        <c:axId val="1291230623"/>
        <c:axId val="1291242271"/>
      </c:barChart>
      <c:catAx>
        <c:axId val="12912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42271"/>
        <c:crosses val="autoZero"/>
        <c:auto val="1"/>
        <c:lblAlgn val="ctr"/>
        <c:lblOffset val="100"/>
        <c:noMultiLvlLbl val="0"/>
      </c:catAx>
      <c:valAx>
        <c:axId val="1291242271"/>
        <c:scaling>
          <c:orientation val="minMax"/>
        </c:scaling>
        <c:delete val="1"/>
        <c:axPos val="b"/>
        <c:numFmt formatCode="0.00,,\ &quot;M&quot;" sourceLinked="1"/>
        <c:majorTickMark val="none"/>
        <c:minorTickMark val="none"/>
        <c:tickLblPos val="nextTo"/>
        <c:crossAx val="129123062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 by account exc!PivotTable2</c:name>
    <c:fmtId val="0"/>
  </c:pivotSource>
  <c:chart>
    <c:title>
      <c:tx>
        <c:rich>
          <a:bodyPr rot="0" spcFirstLastPara="1" vertOverflow="ellipsis" vert="horz" wrap="square" anchor="ctr" anchorCtr="1"/>
          <a:lstStyle/>
          <a:p>
            <a:pPr>
              <a:defRPr sz="1400" b="1" i="0" u="none" strike="noStrike" kern="1200" cap="all" spc="120" normalizeH="0" baseline="0">
                <a:solidFill>
                  <a:srgbClr val="FF0000"/>
                </a:solidFill>
                <a:latin typeface="+mn-lt"/>
                <a:ea typeface="+mn-ea"/>
                <a:cs typeface="+mn-cs"/>
              </a:defRPr>
            </a:pPr>
            <a:r>
              <a:rPr lang="en-IN" sz="1400">
                <a:solidFill>
                  <a:srgbClr val="FF0000"/>
                </a:solidFill>
              </a:rPr>
              <a:t>No.of</a:t>
            </a:r>
            <a:r>
              <a:rPr lang="en-IN" sz="1400" baseline="0">
                <a:solidFill>
                  <a:srgbClr val="FF0000"/>
                </a:solidFill>
              </a:rPr>
              <a:t> invoice by account exec</a:t>
            </a:r>
            <a:endParaRPr lang="en-IN" sz="1400">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rgbClr val="FF0000"/>
              </a:solidFill>
              <a:latin typeface="+mn-lt"/>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B7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17E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1B3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by account exc'!$B$3:$B$4</c:f>
              <c:strCache>
                <c:ptCount val="1"/>
                <c:pt idx="0">
                  <c:v>Renewal</c:v>
                </c:pt>
              </c:strCache>
            </c:strRef>
          </c:tx>
          <c:spPr>
            <a:solidFill>
              <a:srgbClr val="51B3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exc'!$B$5:$B$16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ED49-45F8-8BD7-812B34A46CC3}"/>
            </c:ext>
          </c:extLst>
        </c:ser>
        <c:ser>
          <c:idx val="1"/>
          <c:order val="1"/>
          <c:tx>
            <c:strRef>
              <c:f>'invoice by account exc'!$C$3:$C$4</c:f>
              <c:strCache>
                <c:ptCount val="1"/>
                <c:pt idx="0">
                  <c:v>null</c:v>
                </c:pt>
              </c:strCache>
            </c:strRef>
          </c:tx>
          <c:spPr>
            <a:solidFill>
              <a:srgbClr val="B3B7B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exc'!$C$5:$C$16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921A-4FFB-BC24-6B8BFD129978}"/>
            </c:ext>
          </c:extLst>
        </c:ser>
        <c:ser>
          <c:idx val="2"/>
          <c:order val="2"/>
          <c:tx>
            <c:strRef>
              <c:f>'invoice by account exc'!$D$3:$D$4</c:f>
              <c:strCache>
                <c:ptCount val="1"/>
                <c:pt idx="0">
                  <c:v>New</c:v>
                </c:pt>
              </c:strCache>
            </c:strRef>
          </c:tx>
          <c:spPr>
            <a:solidFill>
              <a:srgbClr val="517E9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exc'!$D$5:$D$16</c:f>
              <c:numCache>
                <c:formatCode>General</c:formatCode>
                <c:ptCount val="11"/>
                <c:pt idx="0">
                  <c:v>1</c:v>
                </c:pt>
                <c:pt idx="4">
                  <c:v>7</c:v>
                </c:pt>
                <c:pt idx="5">
                  <c:v>8</c:v>
                </c:pt>
              </c:numCache>
            </c:numRef>
          </c:val>
          <c:extLst>
            <c:ext xmlns:c16="http://schemas.microsoft.com/office/drawing/2014/chart" uri="{C3380CC4-5D6E-409C-BE32-E72D297353CC}">
              <c16:uniqueId val="{00000001-921A-4FFB-BC24-6B8BFD129978}"/>
            </c:ext>
          </c:extLst>
        </c:ser>
        <c:ser>
          <c:idx val="3"/>
          <c:order val="3"/>
          <c:tx>
            <c:strRef>
              <c:f>'invoice by account exc'!$E$3:$E$4</c:f>
              <c:strCache>
                <c:ptCount val="1"/>
                <c:pt idx="0">
                  <c:v>Cross Sell</c:v>
                </c:pt>
              </c:strCache>
            </c:strRef>
          </c:tx>
          <c:spPr>
            <a:solidFill>
              <a:srgbClr val="51B3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'invoice by account exc'!$A$5:$A$16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 by account exc'!$E$5:$E$16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2-921A-4FFB-BC24-6B8BFD129978}"/>
            </c:ext>
          </c:extLst>
        </c:ser>
        <c:dLbls>
          <c:dLblPos val="ctr"/>
          <c:showLegendKey val="0"/>
          <c:showVal val="1"/>
          <c:showCatName val="0"/>
          <c:showSerName val="0"/>
          <c:showPercent val="0"/>
          <c:showBubbleSize val="0"/>
        </c:dLbls>
        <c:gapWidth val="79"/>
        <c:overlap val="100"/>
        <c:axId val="34420479"/>
        <c:axId val="34424639"/>
      </c:barChart>
      <c:catAx>
        <c:axId val="3442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34424639"/>
        <c:crosses val="autoZero"/>
        <c:auto val="1"/>
        <c:lblAlgn val="ctr"/>
        <c:lblOffset val="100"/>
        <c:noMultiLvlLbl val="0"/>
      </c:catAx>
      <c:valAx>
        <c:axId val="34424639"/>
        <c:scaling>
          <c:orientation val="minMax"/>
        </c:scaling>
        <c:delete val="1"/>
        <c:axPos val="b"/>
        <c:numFmt formatCode="General" sourceLinked="1"/>
        <c:majorTickMark val="none"/>
        <c:minorTickMark val="none"/>
        <c:tickLblPos val="nextTo"/>
        <c:crossAx val="3442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Dashboard.xlsx]meeting by account exc!PivotTable1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NO.</a:t>
            </a:r>
            <a:r>
              <a:rPr lang="en-US" sz="1200" b="1" baseline="0">
                <a:solidFill>
                  <a:srgbClr val="FF0000"/>
                </a:solidFill>
              </a:rPr>
              <a:t> OF MEETING BY ACCOUNT EXEC</a:t>
            </a:r>
            <a:endParaRPr lang="en-US" sz="1200"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D16D"/>
          </a:solidFill>
          <a:ln>
            <a:noFill/>
          </a:ln>
          <a:effectLst/>
        </c:spPr>
      </c:pivotFmt>
      <c:pivotFmt>
        <c:idx val="3"/>
        <c:spPr>
          <a:solidFill>
            <a:srgbClr val="F4D16D"/>
          </a:solidFill>
          <a:ln>
            <a:noFill/>
          </a:ln>
          <a:effectLst/>
        </c:spPr>
      </c:pivotFmt>
      <c:pivotFmt>
        <c:idx val="4"/>
        <c:spPr>
          <a:solidFill>
            <a:srgbClr val="7CB257"/>
          </a:solidFill>
          <a:ln>
            <a:noFill/>
          </a:ln>
          <a:effectLst/>
        </c:spPr>
      </c:pivotFmt>
      <c:pivotFmt>
        <c:idx val="5"/>
        <c:spPr>
          <a:solidFill>
            <a:srgbClr val="7CB257"/>
          </a:solidFill>
          <a:ln>
            <a:noFill/>
          </a:ln>
          <a:effectLst/>
        </c:spPr>
      </c:pivotFmt>
      <c:pivotFmt>
        <c:idx val="6"/>
        <c:spPr>
          <a:solidFill>
            <a:srgbClr val="7CB257"/>
          </a:solidFill>
          <a:ln>
            <a:noFill/>
          </a:ln>
          <a:effectLst/>
        </c:spPr>
      </c:pivotFmt>
      <c:pivotFmt>
        <c:idx val="7"/>
        <c:spPr>
          <a:solidFill>
            <a:srgbClr val="B6C35C"/>
          </a:solidFill>
          <a:ln>
            <a:noFill/>
          </a:ln>
          <a:effectLst/>
        </c:spPr>
      </c:pivotFmt>
      <c:pivotFmt>
        <c:idx val="8"/>
        <c:spPr>
          <a:solidFill>
            <a:srgbClr val="B6C35C"/>
          </a:solidFill>
          <a:ln>
            <a:noFill/>
          </a:ln>
          <a:effectLst/>
        </c:spPr>
      </c:pivotFmt>
      <c:pivotFmt>
        <c:idx val="9"/>
        <c:spPr>
          <a:solidFill>
            <a:srgbClr val="F4D16D"/>
          </a:solidFill>
          <a:ln>
            <a:noFill/>
          </a:ln>
          <a:effectLst/>
        </c:spPr>
      </c:pivotFmt>
      <c:pivotFmt>
        <c:idx val="10"/>
        <c:spPr>
          <a:solidFill>
            <a:srgbClr val="F4D16D"/>
          </a:solidFill>
          <a:ln>
            <a:noFill/>
          </a:ln>
          <a:effectLst/>
        </c:spPr>
      </c:pivotFmt>
    </c:pivotFmts>
    <c:plotArea>
      <c:layout/>
      <c:barChart>
        <c:barDir val="bar"/>
        <c:grouping val="clustered"/>
        <c:varyColors val="0"/>
        <c:ser>
          <c:idx val="0"/>
          <c:order val="0"/>
          <c:tx>
            <c:strRef>
              <c:f>'meeting by account exc'!$B$2</c:f>
              <c:strCache>
                <c:ptCount val="1"/>
                <c:pt idx="0">
                  <c:v>Total</c:v>
                </c:pt>
              </c:strCache>
            </c:strRef>
          </c:tx>
          <c:spPr>
            <a:solidFill>
              <a:schemeClr val="accent1"/>
            </a:solidFill>
            <a:ln>
              <a:noFill/>
            </a:ln>
            <a:effectLst/>
          </c:spPr>
          <c:invertIfNegative val="0"/>
          <c:dPt>
            <c:idx val="0"/>
            <c:invertIfNegative val="0"/>
            <c:bubble3D val="0"/>
            <c:spPr>
              <a:solidFill>
                <a:srgbClr val="F4D16D"/>
              </a:solidFill>
              <a:ln>
                <a:noFill/>
              </a:ln>
              <a:effectLst/>
            </c:spPr>
            <c:extLst>
              <c:ext xmlns:c16="http://schemas.microsoft.com/office/drawing/2014/chart" uri="{C3380CC4-5D6E-409C-BE32-E72D297353CC}">
                <c16:uniqueId val="{00000001-9CF5-4474-8A5E-102CFDA5596E}"/>
              </c:ext>
            </c:extLst>
          </c:dPt>
          <c:dPt>
            <c:idx val="1"/>
            <c:invertIfNegative val="0"/>
            <c:bubble3D val="0"/>
            <c:spPr>
              <a:solidFill>
                <a:srgbClr val="F4D16D"/>
              </a:solidFill>
              <a:ln>
                <a:noFill/>
              </a:ln>
              <a:effectLst/>
            </c:spPr>
            <c:extLst>
              <c:ext xmlns:c16="http://schemas.microsoft.com/office/drawing/2014/chart" uri="{C3380CC4-5D6E-409C-BE32-E72D297353CC}">
                <c16:uniqueId val="{00000003-9CF5-4474-8A5E-102CFDA5596E}"/>
              </c:ext>
            </c:extLst>
          </c:dPt>
          <c:dPt>
            <c:idx val="2"/>
            <c:invertIfNegative val="0"/>
            <c:bubble3D val="0"/>
            <c:spPr>
              <a:solidFill>
                <a:srgbClr val="B6C35C"/>
              </a:solidFill>
              <a:ln>
                <a:noFill/>
              </a:ln>
              <a:effectLst/>
            </c:spPr>
            <c:extLst>
              <c:ext xmlns:c16="http://schemas.microsoft.com/office/drawing/2014/chart" uri="{C3380CC4-5D6E-409C-BE32-E72D297353CC}">
                <c16:uniqueId val="{00000005-9CF5-4474-8A5E-102CFDA5596E}"/>
              </c:ext>
            </c:extLst>
          </c:dPt>
          <c:dPt>
            <c:idx val="3"/>
            <c:invertIfNegative val="0"/>
            <c:bubble3D val="0"/>
            <c:spPr>
              <a:solidFill>
                <a:srgbClr val="B6C35C"/>
              </a:solidFill>
              <a:ln>
                <a:noFill/>
              </a:ln>
              <a:effectLst/>
            </c:spPr>
            <c:extLst>
              <c:ext xmlns:c16="http://schemas.microsoft.com/office/drawing/2014/chart" uri="{C3380CC4-5D6E-409C-BE32-E72D297353CC}">
                <c16:uniqueId val="{00000007-9CF5-4474-8A5E-102CFDA5596E}"/>
              </c:ext>
            </c:extLst>
          </c:dPt>
          <c:dPt>
            <c:idx val="4"/>
            <c:invertIfNegative val="0"/>
            <c:bubble3D val="0"/>
            <c:spPr>
              <a:solidFill>
                <a:srgbClr val="7CB257"/>
              </a:solidFill>
              <a:ln>
                <a:noFill/>
              </a:ln>
              <a:effectLst/>
            </c:spPr>
            <c:extLst>
              <c:ext xmlns:c16="http://schemas.microsoft.com/office/drawing/2014/chart" uri="{C3380CC4-5D6E-409C-BE32-E72D297353CC}">
                <c16:uniqueId val="{00000009-9CF5-4474-8A5E-102CFDA5596E}"/>
              </c:ext>
            </c:extLst>
          </c:dPt>
          <c:dPt>
            <c:idx val="5"/>
            <c:invertIfNegative val="0"/>
            <c:bubble3D val="0"/>
            <c:spPr>
              <a:solidFill>
                <a:srgbClr val="7CB257"/>
              </a:solidFill>
              <a:ln>
                <a:noFill/>
              </a:ln>
              <a:effectLst/>
            </c:spPr>
            <c:extLst>
              <c:ext xmlns:c16="http://schemas.microsoft.com/office/drawing/2014/chart" uri="{C3380CC4-5D6E-409C-BE32-E72D297353CC}">
                <c16:uniqueId val="{0000000B-9CF5-4474-8A5E-102CFDA5596E}"/>
              </c:ext>
            </c:extLst>
          </c:dPt>
          <c:dPt>
            <c:idx val="6"/>
            <c:invertIfNegative val="0"/>
            <c:bubble3D val="0"/>
            <c:spPr>
              <a:solidFill>
                <a:srgbClr val="7CB257"/>
              </a:solidFill>
              <a:ln>
                <a:noFill/>
              </a:ln>
              <a:effectLst/>
            </c:spPr>
            <c:extLst>
              <c:ext xmlns:c16="http://schemas.microsoft.com/office/drawing/2014/chart" uri="{C3380CC4-5D6E-409C-BE32-E72D297353CC}">
                <c16:uniqueId val="{0000000D-9CF5-4474-8A5E-102CFDA5596E}"/>
              </c:ext>
            </c:extLst>
          </c:dPt>
          <c:dPt>
            <c:idx val="7"/>
            <c:invertIfNegative val="0"/>
            <c:bubble3D val="0"/>
            <c:spPr>
              <a:solidFill>
                <a:srgbClr val="F4D16D"/>
              </a:solidFill>
              <a:ln>
                <a:noFill/>
              </a:ln>
              <a:effectLst/>
            </c:spPr>
            <c:extLst>
              <c:ext xmlns:c16="http://schemas.microsoft.com/office/drawing/2014/chart" uri="{C3380CC4-5D6E-409C-BE32-E72D297353CC}">
                <c16:uniqueId val="{0000000F-9CF5-4474-8A5E-102CFDA5596E}"/>
              </c:ext>
            </c:extLst>
          </c:dPt>
          <c:dPt>
            <c:idx val="8"/>
            <c:invertIfNegative val="0"/>
            <c:bubble3D val="0"/>
            <c:spPr>
              <a:solidFill>
                <a:srgbClr val="F4D16D"/>
              </a:solidFill>
              <a:ln>
                <a:noFill/>
              </a:ln>
              <a:effectLst/>
            </c:spPr>
            <c:extLst>
              <c:ext xmlns:c16="http://schemas.microsoft.com/office/drawing/2014/chart" uri="{C3380CC4-5D6E-409C-BE32-E72D297353CC}">
                <c16:uniqueId val="{00000011-9CF5-4474-8A5E-102CFDA559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by account exc'!$A$3:$A$12</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account exc'!$B$3:$B$12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AA1C-49B3-9D25-4D7160C2E9C6}"/>
            </c:ext>
          </c:extLst>
        </c:ser>
        <c:dLbls>
          <c:dLblPos val="outEnd"/>
          <c:showLegendKey val="0"/>
          <c:showVal val="1"/>
          <c:showCatName val="0"/>
          <c:showSerName val="0"/>
          <c:showPercent val="0"/>
          <c:showBubbleSize val="0"/>
        </c:dLbls>
        <c:gapWidth val="182"/>
        <c:axId val="68308063"/>
        <c:axId val="68298495"/>
      </c:barChart>
      <c:catAx>
        <c:axId val="6830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98495"/>
        <c:crosses val="autoZero"/>
        <c:auto val="1"/>
        <c:lblAlgn val="ctr"/>
        <c:lblOffset val="100"/>
        <c:noMultiLvlLbl val="0"/>
      </c:catAx>
      <c:valAx>
        <c:axId val="6829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8063"/>
        <c:crosses val="autoZero"/>
        <c:crossBetween val="between"/>
      </c:valAx>
      <c:spPr>
        <a:noFill/>
        <a:ln>
          <a:noFill/>
        </a:ln>
        <a:effectLst/>
      </c:spPr>
    </c:plotArea>
    <c:plotVisOnly val="1"/>
    <c:dispBlanksAs val="gap"/>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9</xdr:row>
      <xdr:rowOff>161925</xdr:rowOff>
    </xdr:from>
    <xdr:to>
      <xdr:col>5</xdr:col>
      <xdr:colOff>117475</xdr:colOff>
      <xdr:row>24</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92177</xdr:rowOff>
    </xdr:from>
    <xdr:to>
      <xdr:col>6</xdr:col>
      <xdr:colOff>28539</xdr:colOff>
      <xdr:row>8</xdr:row>
      <xdr:rowOff>99888</xdr:rowOff>
    </xdr:to>
    <xdr:grpSp>
      <xdr:nvGrpSpPr>
        <xdr:cNvPr id="6" name="Group 5">
          <a:extLst>
            <a:ext uri="{FF2B5EF4-FFF2-40B4-BE49-F238E27FC236}">
              <a16:creationId xmlns:a16="http://schemas.microsoft.com/office/drawing/2014/main" id="{00000000-0008-0000-0B00-000006000000}"/>
            </a:ext>
          </a:extLst>
        </xdr:cNvPr>
        <xdr:cNvGrpSpPr/>
      </xdr:nvGrpSpPr>
      <xdr:grpSpPr>
        <a:xfrm>
          <a:off x="0" y="626567"/>
          <a:ext cx="3709890" cy="898360"/>
          <a:chOff x="9525" y="360133"/>
          <a:chExt cx="2942962" cy="1043183"/>
        </a:xfrm>
      </xdr:grpSpPr>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367894" y="360133"/>
          <a:ext cx="2584593" cy="104318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00000000-0008-0000-0B00-000003000000}"/>
              </a:ext>
            </a:extLst>
          </xdr:cNvPr>
          <xdr:cNvSpPr/>
        </xdr:nvSpPr>
        <xdr:spPr>
          <a:xfrm rot="16200000">
            <a:off x="-329504" y="702336"/>
            <a:ext cx="1040008" cy="361950"/>
          </a:xfrm>
          <a:prstGeom prst="rect">
            <a:avLst/>
          </a:prstGeom>
          <a:solidFill>
            <a:srgbClr val="EF0C0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CROSS SELL</a:t>
            </a:r>
          </a:p>
        </xdr:txBody>
      </xdr:sp>
    </xdr:grpSp>
    <xdr:clientData/>
  </xdr:twoCellAnchor>
  <xdr:twoCellAnchor>
    <xdr:from>
      <xdr:col>6</xdr:col>
      <xdr:colOff>30726</xdr:colOff>
      <xdr:row>3</xdr:row>
      <xdr:rowOff>92177</xdr:rowOff>
    </xdr:from>
    <xdr:to>
      <xdr:col>13</xdr:col>
      <xdr:colOff>14269</xdr:colOff>
      <xdr:row>8</xdr:row>
      <xdr:rowOff>149831</xdr:rowOff>
    </xdr:to>
    <xdr:grpSp>
      <xdr:nvGrpSpPr>
        <xdr:cNvPr id="4" name="Group 3">
          <a:extLst>
            <a:ext uri="{FF2B5EF4-FFF2-40B4-BE49-F238E27FC236}">
              <a16:creationId xmlns:a16="http://schemas.microsoft.com/office/drawing/2014/main" id="{00000000-0008-0000-0B00-000004000000}"/>
            </a:ext>
          </a:extLst>
        </xdr:cNvPr>
        <xdr:cNvGrpSpPr/>
      </xdr:nvGrpSpPr>
      <xdr:grpSpPr>
        <a:xfrm>
          <a:off x="3712077" y="626567"/>
          <a:ext cx="4278452" cy="948303"/>
          <a:chOff x="5422332" y="428304"/>
          <a:chExt cx="3115700" cy="1054278"/>
        </a:xfrm>
      </xdr:grpSpPr>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5778679" y="437649"/>
          <a:ext cx="2759353" cy="104493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Rectangle 7">
            <a:extLst>
              <a:ext uri="{FF2B5EF4-FFF2-40B4-BE49-F238E27FC236}">
                <a16:creationId xmlns:a16="http://schemas.microsoft.com/office/drawing/2014/main" id="{00000000-0008-0000-0B00-000008000000}"/>
              </a:ext>
            </a:extLst>
          </xdr:cNvPr>
          <xdr:cNvSpPr/>
        </xdr:nvSpPr>
        <xdr:spPr>
          <a:xfrm rot="16200000">
            <a:off x="5081733" y="768903"/>
            <a:ext cx="1040008" cy="358810"/>
          </a:xfrm>
          <a:prstGeom prst="rect">
            <a:avLst/>
          </a:prstGeom>
          <a:solidFill>
            <a:srgbClr val="EF0C0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NEW</a:t>
            </a:r>
          </a:p>
        </xdr:txBody>
      </xdr:sp>
    </xdr:grpSp>
    <xdr:clientData/>
  </xdr:twoCellAnchor>
  <xdr:twoCellAnchor>
    <xdr:from>
      <xdr:col>13</xdr:col>
      <xdr:colOff>14269</xdr:colOff>
      <xdr:row>3</xdr:row>
      <xdr:rowOff>92177</xdr:rowOff>
    </xdr:from>
    <xdr:to>
      <xdr:col>19</xdr:col>
      <xdr:colOff>549382</xdr:colOff>
      <xdr:row>8</xdr:row>
      <xdr:rowOff>149831</xdr:rowOff>
    </xdr:to>
    <xdr:grpSp>
      <xdr:nvGrpSpPr>
        <xdr:cNvPr id="5" name="Group 4">
          <a:extLst>
            <a:ext uri="{FF2B5EF4-FFF2-40B4-BE49-F238E27FC236}">
              <a16:creationId xmlns:a16="http://schemas.microsoft.com/office/drawing/2014/main" id="{00000000-0008-0000-0B00-000005000000}"/>
            </a:ext>
          </a:extLst>
        </xdr:cNvPr>
        <xdr:cNvGrpSpPr/>
      </xdr:nvGrpSpPr>
      <xdr:grpSpPr>
        <a:xfrm>
          <a:off x="7990529" y="626567"/>
          <a:ext cx="4216463" cy="948303"/>
          <a:chOff x="7992743" y="465406"/>
          <a:chExt cx="3570913" cy="1046500"/>
        </a:xfrm>
      </xdr:grpSpPr>
      <xdr:sp macro="" textlink="">
        <xdr:nvSpPr>
          <xdr:cNvPr id="9" name="Rectangle 8">
            <a:extLst>
              <a:ext uri="{FF2B5EF4-FFF2-40B4-BE49-F238E27FC236}">
                <a16:creationId xmlns:a16="http://schemas.microsoft.com/office/drawing/2014/main" id="{00000000-0008-0000-0B00-000009000000}"/>
              </a:ext>
            </a:extLst>
          </xdr:cNvPr>
          <xdr:cNvSpPr/>
        </xdr:nvSpPr>
        <xdr:spPr>
          <a:xfrm rot="16200000">
            <a:off x="7652145" y="812496"/>
            <a:ext cx="1040008" cy="358811"/>
          </a:xfrm>
          <a:prstGeom prst="rect">
            <a:avLst/>
          </a:prstGeom>
          <a:solidFill>
            <a:srgbClr val="EF0C0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RENEWAL</a:t>
            </a:r>
          </a:p>
        </xdr:txBody>
      </xdr:sp>
      <xdr:graphicFrame macro="">
        <xdr:nvGraphicFramePr>
          <xdr:cNvPr id="10" name="Chart 9">
            <a:extLst>
              <a:ext uri="{FF2B5EF4-FFF2-40B4-BE49-F238E27FC236}">
                <a16:creationId xmlns:a16="http://schemas.microsoft.com/office/drawing/2014/main" id="{00000000-0008-0000-0B00-00000A000000}"/>
              </a:ext>
            </a:extLst>
          </xdr:cNvPr>
          <xdr:cNvGraphicFramePr>
            <a:graphicFrameLocks/>
          </xdr:cNvGraphicFramePr>
        </xdr:nvGraphicFramePr>
        <xdr:xfrm>
          <a:off x="8374153" y="465406"/>
          <a:ext cx="3189503" cy="104493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xdr:colOff>
      <xdr:row>0</xdr:row>
      <xdr:rowOff>0</xdr:rowOff>
    </xdr:from>
    <xdr:to>
      <xdr:col>16</xdr:col>
      <xdr:colOff>10243</xdr:colOff>
      <xdr:row>3</xdr:row>
      <xdr:rowOff>92177</xdr:rowOff>
    </xdr:to>
    <xdr:sp macro="" textlink="">
      <xdr:nvSpPr>
        <xdr:cNvPr id="11" name="Rectangle 10">
          <a:extLst>
            <a:ext uri="{FF2B5EF4-FFF2-40B4-BE49-F238E27FC236}">
              <a16:creationId xmlns:a16="http://schemas.microsoft.com/office/drawing/2014/main" id="{00000000-0008-0000-0B00-00000B000000}"/>
            </a:ext>
          </a:extLst>
        </xdr:cNvPr>
        <xdr:cNvSpPr/>
      </xdr:nvSpPr>
      <xdr:spPr>
        <a:xfrm>
          <a:off x="1" y="0"/>
          <a:ext cx="9842500" cy="645242"/>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rgbClr val="EF0C0C"/>
              </a:solidFill>
            </a:rPr>
            <a:t>WEEKLY BRANCH </a:t>
          </a:r>
          <a:r>
            <a:rPr lang="en-IN" sz="1800" b="1">
              <a:solidFill>
                <a:schemeClr val="bg1">
                  <a:lumMod val="50000"/>
                </a:schemeClr>
              </a:solidFill>
            </a:rPr>
            <a:t>DASHBOARD</a:t>
          </a:r>
        </a:p>
      </xdr:txBody>
    </xdr:sp>
    <xdr:clientData/>
  </xdr:twoCellAnchor>
  <xdr:twoCellAnchor>
    <xdr:from>
      <xdr:col>6</xdr:col>
      <xdr:colOff>18299</xdr:colOff>
      <xdr:row>11</xdr:row>
      <xdr:rowOff>174113</xdr:rowOff>
    </xdr:from>
    <xdr:to>
      <xdr:col>12</xdr:col>
      <xdr:colOff>539141</xdr:colOff>
      <xdr:row>25</xdr:row>
      <xdr:rowOff>143386</xdr:rowOff>
    </xdr:to>
    <xdr:graphicFrame macro="">
      <xdr:nvGraphicFramePr>
        <xdr:cNvPr id="12" name="Chart 11">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7135</xdr:colOff>
      <xdr:row>26</xdr:row>
      <xdr:rowOff>2</xdr:rowOff>
    </xdr:from>
    <xdr:to>
      <xdr:col>13</xdr:col>
      <xdr:colOff>0</xdr:colOff>
      <xdr:row>35</xdr:row>
      <xdr:rowOff>149832</xdr:rowOff>
    </xdr:to>
    <xdr:graphicFrame macro="">
      <xdr:nvGraphicFramePr>
        <xdr:cNvPr id="13" name="Chart 12">
          <a:extLst>
            <a:ext uri="{FF2B5EF4-FFF2-40B4-BE49-F238E27FC236}">
              <a16:creationId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35674</xdr:colOff>
      <xdr:row>26</xdr:row>
      <xdr:rowOff>1</xdr:rowOff>
    </xdr:from>
    <xdr:to>
      <xdr:col>19</xdr:col>
      <xdr:colOff>580989</xdr:colOff>
      <xdr:row>35</xdr:row>
      <xdr:rowOff>180922</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577921</xdr:colOff>
      <xdr:row>16</xdr:row>
      <xdr:rowOff>57077</xdr:rowOff>
    </xdr:from>
    <xdr:to>
      <xdr:col>19</xdr:col>
      <xdr:colOff>584129</xdr:colOff>
      <xdr:row>25</xdr:row>
      <xdr:rowOff>128426</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21403</xdr:colOff>
      <xdr:row>16</xdr:row>
      <xdr:rowOff>35674</xdr:rowOff>
    </xdr:from>
    <xdr:to>
      <xdr:col>5</xdr:col>
      <xdr:colOff>599325</xdr:colOff>
      <xdr:row>25</xdr:row>
      <xdr:rowOff>114158</xdr:rowOff>
    </xdr:to>
    <xdr:graphicFrame macro="">
      <xdr:nvGraphicFramePr>
        <xdr:cNvPr id="16" name="Chart 15">
          <a:extLst>
            <a:ext uri="{FF2B5EF4-FFF2-40B4-BE49-F238E27FC236}">
              <a16:creationId xmlns:a16="http://schemas.microsoft.com/office/drawing/2014/main"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xdr:row>
      <xdr:rowOff>128428</xdr:rowOff>
    </xdr:from>
    <xdr:to>
      <xdr:col>2</xdr:col>
      <xdr:colOff>606460</xdr:colOff>
      <xdr:row>11</xdr:row>
      <xdr:rowOff>7135</xdr:rowOff>
    </xdr:to>
    <xdr:sp macro="" textlink="">
      <xdr:nvSpPr>
        <xdr:cNvPr id="17" name="Rectangle 16">
          <a:extLst>
            <a:ext uri="{FF2B5EF4-FFF2-40B4-BE49-F238E27FC236}">
              <a16:creationId xmlns:a16="http://schemas.microsoft.com/office/drawing/2014/main" id="{00000000-0008-0000-0B00-000011000000}"/>
            </a:ext>
          </a:extLst>
        </xdr:cNvPr>
        <xdr:cNvSpPr/>
      </xdr:nvSpPr>
      <xdr:spPr>
        <a:xfrm>
          <a:off x="0" y="1612473"/>
          <a:ext cx="1819381" cy="435224"/>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CROSS</a:t>
          </a:r>
          <a:r>
            <a:rPr lang="en-IN" sz="1100" b="1" baseline="0"/>
            <a:t> SELL PLACED ACHIEVEMENT%</a:t>
          </a:r>
          <a:endParaRPr lang="en-IN" sz="1100" b="1"/>
        </a:p>
      </xdr:txBody>
    </xdr:sp>
    <xdr:clientData/>
  </xdr:twoCellAnchor>
  <xdr:twoCellAnchor>
    <xdr:from>
      <xdr:col>3</xdr:col>
      <xdr:colOff>11529</xdr:colOff>
      <xdr:row>8</xdr:row>
      <xdr:rowOff>128428</xdr:rowOff>
    </xdr:from>
    <xdr:to>
      <xdr:col>6</xdr:col>
      <xdr:colOff>18666</xdr:colOff>
      <xdr:row>11</xdr:row>
      <xdr:rowOff>7135</xdr:rowOff>
    </xdr:to>
    <xdr:sp macro="" textlink="">
      <xdr:nvSpPr>
        <xdr:cNvPr id="18" name="Rectangle 17">
          <a:extLst>
            <a:ext uri="{FF2B5EF4-FFF2-40B4-BE49-F238E27FC236}">
              <a16:creationId xmlns:a16="http://schemas.microsoft.com/office/drawing/2014/main" id="{00000000-0008-0000-0B00-000012000000}"/>
            </a:ext>
          </a:extLst>
        </xdr:cNvPr>
        <xdr:cNvSpPr/>
      </xdr:nvSpPr>
      <xdr:spPr>
        <a:xfrm>
          <a:off x="1830911" y="1612473"/>
          <a:ext cx="1826519" cy="435224"/>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CROSS</a:t>
          </a:r>
          <a:r>
            <a:rPr lang="en-IN" sz="1100" b="1" baseline="0"/>
            <a:t> SELL INVOICE ACHIEVEMENT%</a:t>
          </a:r>
          <a:endParaRPr lang="en-IN" sz="1100" b="1"/>
        </a:p>
      </xdr:txBody>
    </xdr:sp>
    <xdr:clientData/>
  </xdr:twoCellAnchor>
  <xdr:twoCellAnchor>
    <xdr:from>
      <xdr:col>6</xdr:col>
      <xdr:colOff>28539</xdr:colOff>
      <xdr:row>8</xdr:row>
      <xdr:rowOff>135560</xdr:rowOff>
    </xdr:from>
    <xdr:to>
      <xdr:col>9</xdr:col>
      <xdr:colOff>7135</xdr:colOff>
      <xdr:row>11</xdr:row>
      <xdr:rowOff>14268</xdr:rowOff>
    </xdr:to>
    <xdr:sp macro="" textlink="">
      <xdr:nvSpPr>
        <xdr:cNvPr id="19" name="Rectangle 18">
          <a:extLst>
            <a:ext uri="{FF2B5EF4-FFF2-40B4-BE49-F238E27FC236}">
              <a16:creationId xmlns:a16="http://schemas.microsoft.com/office/drawing/2014/main" id="{00000000-0008-0000-0B00-000013000000}"/>
            </a:ext>
          </a:extLst>
        </xdr:cNvPr>
        <xdr:cNvSpPr/>
      </xdr:nvSpPr>
      <xdr:spPr>
        <a:xfrm>
          <a:off x="3667303" y="1619605"/>
          <a:ext cx="1797978" cy="435225"/>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NEW PLACED ACHIEVEMENT%</a:t>
          </a:r>
          <a:endParaRPr lang="en-IN" sz="1100" b="1"/>
        </a:p>
      </xdr:txBody>
    </xdr:sp>
    <xdr:clientData/>
  </xdr:twoCellAnchor>
  <xdr:twoCellAnchor>
    <xdr:from>
      <xdr:col>9</xdr:col>
      <xdr:colOff>14270</xdr:colOff>
      <xdr:row>8</xdr:row>
      <xdr:rowOff>135563</xdr:rowOff>
    </xdr:from>
    <xdr:to>
      <xdr:col>13</xdr:col>
      <xdr:colOff>1</xdr:colOff>
      <xdr:row>11</xdr:row>
      <xdr:rowOff>14269</xdr:rowOff>
    </xdr:to>
    <xdr:sp macro="" textlink="">
      <xdr:nvSpPr>
        <xdr:cNvPr id="20" name="Rectangle 19">
          <a:extLst>
            <a:ext uri="{FF2B5EF4-FFF2-40B4-BE49-F238E27FC236}">
              <a16:creationId xmlns:a16="http://schemas.microsoft.com/office/drawing/2014/main" id="{00000000-0008-0000-0B00-000014000000}"/>
            </a:ext>
          </a:extLst>
        </xdr:cNvPr>
        <xdr:cNvSpPr/>
      </xdr:nvSpPr>
      <xdr:spPr>
        <a:xfrm>
          <a:off x="5472416" y="1619608"/>
          <a:ext cx="2411574" cy="435223"/>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NEW INVOICE ACHIEVMENT%</a:t>
          </a:r>
          <a:endParaRPr lang="en-IN" sz="1100" b="1"/>
        </a:p>
      </xdr:txBody>
    </xdr:sp>
    <xdr:clientData/>
  </xdr:twoCellAnchor>
  <xdr:twoCellAnchor>
    <xdr:from>
      <xdr:col>13</xdr:col>
      <xdr:colOff>10445</xdr:colOff>
      <xdr:row>8</xdr:row>
      <xdr:rowOff>135563</xdr:rowOff>
    </xdr:from>
    <xdr:to>
      <xdr:col>16</xdr:col>
      <xdr:colOff>10444</xdr:colOff>
      <xdr:row>11</xdr:row>
      <xdr:rowOff>14270</xdr:rowOff>
    </xdr:to>
    <xdr:sp macro="" textlink="">
      <xdr:nvSpPr>
        <xdr:cNvPr id="21" name="Rectangle 20">
          <a:extLst>
            <a:ext uri="{FF2B5EF4-FFF2-40B4-BE49-F238E27FC236}">
              <a16:creationId xmlns:a16="http://schemas.microsoft.com/office/drawing/2014/main" id="{00000000-0008-0000-0B00-000015000000}"/>
            </a:ext>
          </a:extLst>
        </xdr:cNvPr>
        <xdr:cNvSpPr/>
      </xdr:nvSpPr>
      <xdr:spPr>
        <a:xfrm>
          <a:off x="7894434" y="1619608"/>
          <a:ext cx="1819381" cy="435224"/>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RENEWAL PLACED ACHIEVEMENT%</a:t>
          </a:r>
          <a:endParaRPr lang="en-IN" sz="1100" b="1"/>
        </a:p>
      </xdr:txBody>
    </xdr:sp>
    <xdr:clientData/>
  </xdr:twoCellAnchor>
  <xdr:twoCellAnchor>
    <xdr:from>
      <xdr:col>16</xdr:col>
      <xdr:colOff>21974</xdr:colOff>
      <xdr:row>8</xdr:row>
      <xdr:rowOff>135563</xdr:rowOff>
    </xdr:from>
    <xdr:to>
      <xdr:col>20</xdr:col>
      <xdr:colOff>0</xdr:colOff>
      <xdr:row>11</xdr:row>
      <xdr:rowOff>14270</xdr:rowOff>
    </xdr:to>
    <xdr:sp macro="" textlink="">
      <xdr:nvSpPr>
        <xdr:cNvPr id="22" name="Rectangle 21">
          <a:extLst>
            <a:ext uri="{FF2B5EF4-FFF2-40B4-BE49-F238E27FC236}">
              <a16:creationId xmlns:a16="http://schemas.microsoft.com/office/drawing/2014/main" id="{00000000-0008-0000-0B00-000016000000}"/>
            </a:ext>
          </a:extLst>
        </xdr:cNvPr>
        <xdr:cNvSpPr/>
      </xdr:nvSpPr>
      <xdr:spPr>
        <a:xfrm>
          <a:off x="9725345" y="1619608"/>
          <a:ext cx="2403868" cy="435224"/>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t>RENEWAL INVOICE ACHIEVEMENT%</a:t>
          </a:r>
          <a:endParaRPr lang="en-IN" sz="1100" b="1"/>
        </a:p>
      </xdr:txBody>
    </xdr:sp>
    <xdr:clientData/>
  </xdr:twoCellAnchor>
  <xdr:twoCellAnchor>
    <xdr:from>
      <xdr:col>0</xdr:col>
      <xdr:colOff>42809</xdr:colOff>
      <xdr:row>12</xdr:row>
      <xdr:rowOff>35675</xdr:rowOff>
    </xdr:from>
    <xdr:to>
      <xdr:col>6</xdr:col>
      <xdr:colOff>0</xdr:colOff>
      <xdr:row>13</xdr:row>
      <xdr:rowOff>164101</xdr:rowOff>
    </xdr:to>
    <xdr:sp macro="" textlink="">
      <xdr:nvSpPr>
        <xdr:cNvPr id="23" name="Rectangle 22">
          <a:extLst>
            <a:ext uri="{FF2B5EF4-FFF2-40B4-BE49-F238E27FC236}">
              <a16:creationId xmlns:a16="http://schemas.microsoft.com/office/drawing/2014/main" id="{00000000-0008-0000-0B00-000017000000}"/>
            </a:ext>
          </a:extLst>
        </xdr:cNvPr>
        <xdr:cNvSpPr/>
      </xdr:nvSpPr>
      <xdr:spPr>
        <a:xfrm>
          <a:off x="42809" y="2261742"/>
          <a:ext cx="3595955" cy="313932"/>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rgbClr val="FF0000"/>
              </a:solidFill>
            </a:rPr>
            <a:t>YEARLY</a:t>
          </a:r>
          <a:r>
            <a:rPr lang="en-IN" sz="1200" b="1" baseline="0">
              <a:solidFill>
                <a:srgbClr val="FF0000"/>
              </a:solidFill>
            </a:rPr>
            <a:t> MEETING COUNT</a:t>
          </a:r>
          <a:endParaRPr lang="en-IN" sz="1200" b="1">
            <a:solidFill>
              <a:srgbClr val="FF0000"/>
            </a:solidFill>
          </a:endParaRPr>
        </a:p>
      </xdr:txBody>
    </xdr:sp>
    <xdr:clientData/>
  </xdr:twoCellAnchor>
  <xdr:twoCellAnchor>
    <xdr:from>
      <xdr:col>0</xdr:col>
      <xdr:colOff>7135</xdr:colOff>
      <xdr:row>25</xdr:row>
      <xdr:rowOff>171236</xdr:rowOff>
    </xdr:from>
    <xdr:to>
      <xdr:col>5</xdr:col>
      <xdr:colOff>585057</xdr:colOff>
      <xdr:row>35</xdr:row>
      <xdr:rowOff>184339</xdr:rowOff>
    </xdr:to>
    <xdr:graphicFrame macro="">
      <xdr:nvGraphicFramePr>
        <xdr:cNvPr id="25" name="Chart 24">
          <a:extLst>
            <a:ext uri="{FF2B5EF4-FFF2-40B4-BE49-F238E27FC236}">
              <a16:creationId xmlns:a16="http://schemas.microsoft.com/office/drawing/2014/main" id="{00000000-0008-0000-0B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15306</xdr:colOff>
      <xdr:row>0</xdr:row>
      <xdr:rowOff>12083</xdr:rowOff>
    </xdr:from>
    <xdr:to>
      <xdr:col>19</xdr:col>
      <xdr:colOff>587012</xdr:colOff>
      <xdr:row>3</xdr:row>
      <xdr:rowOff>111970</xdr:rowOff>
    </xdr:to>
    <mc:AlternateContent xmlns:mc="http://schemas.openxmlformats.org/markup-compatibility/2006" xmlns:a14="http://schemas.microsoft.com/office/drawing/2010/main">
      <mc:Choice Requires="a14">
        <xdr:graphicFrame macro="">
          <xdr:nvGraphicFramePr>
            <xdr:cNvPr id="26" name="Account Executive 1">
              <a:extLst>
                <a:ext uri="{FF2B5EF4-FFF2-40B4-BE49-F238E27FC236}">
                  <a16:creationId xmlns:a16="http://schemas.microsoft.com/office/drawing/2014/main" id="{00000000-0008-0000-0B00-00001A000000}"/>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9847564" y="12083"/>
              <a:ext cx="2415254" cy="652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266292</xdr:colOff>
      <xdr:row>12</xdr:row>
      <xdr:rowOff>30725</xdr:rowOff>
    </xdr:from>
    <xdr:to>
      <xdr:col>12</xdr:col>
      <xdr:colOff>570259</xdr:colOff>
      <xdr:row>15</xdr:row>
      <xdr:rowOff>102419</xdr:rowOff>
    </xdr:to>
    <mc:AlternateContent xmlns:mc="http://schemas.openxmlformats.org/markup-compatibility/2006" xmlns:a14="http://schemas.microsoft.com/office/drawing/2010/main">
      <mc:Choice Requires="a14">
        <xdr:graphicFrame macro="">
          <xdr:nvGraphicFramePr>
            <xdr:cNvPr id="28" name="Income class 1">
              <a:extLst>
                <a:ext uri="{FF2B5EF4-FFF2-40B4-BE49-F238E27FC236}">
                  <a16:creationId xmlns:a16="http://schemas.microsoft.com/office/drawing/2014/main" id="{00000000-0008-0000-0B00-00001C000000}"/>
                </a:ext>
              </a:extLst>
            </xdr:cNvPr>
            <xdr:cNvGraphicFramePr/>
          </xdr:nvGraphicFramePr>
          <xdr:xfrm>
            <a:off x="0" y="0"/>
            <a:ext cx="0" cy="0"/>
          </xdr:xfrm>
          <a:graphic>
            <a:graphicData uri="http://schemas.microsoft.com/office/drawing/2010/slicer">
              <sle:slicer xmlns:sle="http://schemas.microsoft.com/office/drawing/2010/slicer" name="Income class 1"/>
            </a:graphicData>
          </a:graphic>
        </xdr:graphicFrame>
      </mc:Choice>
      <mc:Fallback xmlns="">
        <xdr:sp macro="" textlink="">
          <xdr:nvSpPr>
            <xdr:cNvPr id="0" name=""/>
            <xdr:cNvSpPr>
              <a:spLocks noTextEdit="1"/>
            </xdr:cNvSpPr>
          </xdr:nvSpPr>
          <xdr:spPr>
            <a:xfrm>
              <a:off x="6411453" y="2242983"/>
              <a:ext cx="1533000" cy="624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10</xdr:row>
      <xdr:rowOff>66675</xdr:rowOff>
    </xdr:from>
    <xdr:to>
      <xdr:col>6</xdr:col>
      <xdr:colOff>269875</xdr:colOff>
      <xdr:row>25</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15874</xdr:colOff>
      <xdr:row>8</xdr:row>
      <xdr:rowOff>149225</xdr:rowOff>
    </xdr:from>
    <xdr:to>
      <xdr:col>5</xdr:col>
      <xdr:colOff>501649</xdr:colOff>
      <xdr:row>23</xdr:row>
      <xdr:rowOff>130175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133350</xdr:colOff>
      <xdr:row>3</xdr:row>
      <xdr:rowOff>62345</xdr:rowOff>
    </xdr:from>
    <xdr:to>
      <xdr:col>11</xdr:col>
      <xdr:colOff>464127</xdr:colOff>
      <xdr:row>15</xdr:row>
      <xdr:rowOff>34637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16</xdr:row>
      <xdr:rowOff>99751</xdr:rowOff>
    </xdr:from>
    <xdr:to>
      <xdr:col>13</xdr:col>
      <xdr:colOff>290946</xdr:colOff>
      <xdr:row>18</xdr:row>
      <xdr:rowOff>103910</xdr:rowOff>
    </xdr:to>
    <xdr:grpSp>
      <xdr:nvGrpSpPr>
        <xdr:cNvPr id="3" name="Group 2">
          <a:extLst>
            <a:ext uri="{FF2B5EF4-FFF2-40B4-BE49-F238E27FC236}">
              <a16:creationId xmlns:a16="http://schemas.microsoft.com/office/drawing/2014/main" id="{00000000-0008-0000-0400-000003000000}"/>
            </a:ext>
          </a:extLst>
        </xdr:cNvPr>
        <xdr:cNvGrpSpPr/>
      </xdr:nvGrpSpPr>
      <xdr:grpSpPr>
        <a:xfrm>
          <a:off x="7117080" y="3025831"/>
          <a:ext cx="2805546" cy="369919"/>
          <a:chOff x="11198629" y="1007224"/>
          <a:chExt cx="3634740" cy="901637"/>
        </a:xfrm>
      </xdr:grpSpPr>
      <xdr:sp macro="" textlink="">
        <xdr:nvSpPr>
          <xdr:cNvPr id="4" name="Isosceles Triangle 3">
            <a:extLst>
              <a:ext uri="{FF2B5EF4-FFF2-40B4-BE49-F238E27FC236}">
                <a16:creationId xmlns:a16="http://schemas.microsoft.com/office/drawing/2014/main" id="{00000000-0008-0000-0400-000004000000}"/>
              </a:ext>
            </a:extLst>
          </xdr:cNvPr>
          <xdr:cNvSpPr/>
        </xdr:nvSpPr>
        <xdr:spPr>
          <a:xfrm rot="10800000">
            <a:off x="11198629" y="1007224"/>
            <a:ext cx="3634740" cy="877686"/>
          </a:xfrm>
          <a:prstGeom prst="triangle">
            <a:avLst/>
          </a:prstGeom>
          <a:pattFill prst="pct75">
            <a:fgClr>
              <a:schemeClr val="accent2">
                <a:lumMod val="60000"/>
                <a:lumOff val="40000"/>
              </a:schemeClr>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Flowchart: Manual Operation 4">
            <a:extLst>
              <a:ext uri="{FF2B5EF4-FFF2-40B4-BE49-F238E27FC236}">
                <a16:creationId xmlns:a16="http://schemas.microsoft.com/office/drawing/2014/main" id="{00000000-0008-0000-0400-000005000000}"/>
              </a:ext>
            </a:extLst>
          </xdr:cNvPr>
          <xdr:cNvSpPr/>
        </xdr:nvSpPr>
        <xdr:spPr>
          <a:xfrm>
            <a:off x="12760037" y="1293769"/>
            <a:ext cx="547254" cy="615092"/>
          </a:xfrm>
          <a:prstGeom prst="flowChartManualOperation">
            <a:avLst/>
          </a:prstGeom>
          <a:pattFill prst="pct75">
            <a:fgClr>
              <a:schemeClr val="accent2">
                <a:lumMod val="60000"/>
                <a:lumOff val="40000"/>
              </a:schemeClr>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290945</xdr:colOff>
      <xdr:row>19</xdr:row>
      <xdr:rowOff>0</xdr:rowOff>
    </xdr:from>
    <xdr:to>
      <xdr:col>11</xdr:col>
      <xdr:colOff>519545</xdr:colOff>
      <xdr:row>20</xdr:row>
      <xdr:rowOff>110837</xdr:rowOff>
    </xdr:to>
    <xdr:sp macro="" textlink="">
      <xdr:nvSpPr>
        <xdr:cNvPr id="6" name="Flowchart: Extract 5">
          <a:extLst>
            <a:ext uri="{FF2B5EF4-FFF2-40B4-BE49-F238E27FC236}">
              <a16:creationId xmlns:a16="http://schemas.microsoft.com/office/drawing/2014/main" id="{00000000-0008-0000-0400-000006000000}"/>
            </a:ext>
          </a:extLst>
        </xdr:cNvPr>
        <xdr:cNvSpPr/>
      </xdr:nvSpPr>
      <xdr:spPr>
        <a:xfrm rot="10800000">
          <a:off x="8171295" y="3498850"/>
          <a:ext cx="838200" cy="294987"/>
        </a:xfrm>
        <a:prstGeom prst="flowChartExtract">
          <a:avLst/>
        </a:prstGeom>
        <a:pattFill prst="pct75">
          <a:fgClr>
            <a:schemeClr val="accent2">
              <a:lumMod val="60000"/>
              <a:lumOff val="40000"/>
            </a:schemeClr>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332509</xdr:colOff>
      <xdr:row>17</xdr:row>
      <xdr:rowOff>27709</xdr:rowOff>
    </xdr:from>
    <xdr:ext cx="220253" cy="264560"/>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3089659" y="3158259"/>
          <a:ext cx="2202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34925</xdr:colOff>
      <xdr:row>6</xdr:row>
      <xdr:rowOff>34925</xdr:rowOff>
    </xdr:from>
    <xdr:to>
      <xdr:col>6</xdr:col>
      <xdr:colOff>765175</xdr:colOff>
      <xdr:row>21</xdr:row>
      <xdr:rowOff>15875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34925</xdr:colOff>
      <xdr:row>6</xdr:row>
      <xdr:rowOff>34925</xdr:rowOff>
    </xdr:from>
    <xdr:to>
      <xdr:col>5</xdr:col>
      <xdr:colOff>765175</xdr:colOff>
      <xdr:row>21</xdr:row>
      <xdr:rowOff>15875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34924</xdr:colOff>
      <xdr:row>6</xdr:row>
      <xdr:rowOff>34925</xdr:rowOff>
    </xdr:from>
    <xdr:to>
      <xdr:col>6</xdr:col>
      <xdr:colOff>31750</xdr:colOff>
      <xdr:row>21</xdr:row>
      <xdr:rowOff>15875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92074</xdr:colOff>
      <xdr:row>16</xdr:row>
      <xdr:rowOff>73025</xdr:rowOff>
    </xdr:from>
    <xdr:to>
      <xdr:col>8</xdr:col>
      <xdr:colOff>692150</xdr:colOff>
      <xdr:row>31</xdr:row>
      <xdr:rowOff>53975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241300</xdr:colOff>
      <xdr:row>4</xdr:row>
      <xdr:rowOff>76201</xdr:rowOff>
    </xdr:from>
    <xdr:to>
      <xdr:col>9</xdr:col>
      <xdr:colOff>263000</xdr:colOff>
      <xdr:row>7</xdr:row>
      <xdr:rowOff>171751</xdr:rowOff>
    </xdr:to>
    <mc:AlternateContent xmlns:mc="http://schemas.openxmlformats.org/markup-compatibility/2006" xmlns:a14="http://schemas.microsoft.com/office/drawing/2010/main">
      <mc:Choice Requires="a14">
        <xdr:graphicFrame macro="">
          <xdr:nvGraphicFramePr>
            <xdr:cNvPr id="4" name="Income class">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Income class"/>
            </a:graphicData>
          </a:graphic>
        </xdr:graphicFrame>
      </mc:Choice>
      <mc:Fallback xmlns="">
        <xdr:sp macro="" textlink="">
          <xdr:nvSpPr>
            <xdr:cNvPr id="0" name=""/>
            <xdr:cNvSpPr>
              <a:spLocks noTextEdit="1"/>
            </xdr:cNvSpPr>
          </xdr:nvSpPr>
          <xdr:spPr>
            <a:xfrm>
              <a:off x="5080000" y="812801"/>
              <a:ext cx="1533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330200</xdr:colOff>
      <xdr:row>3</xdr:row>
      <xdr:rowOff>101601</xdr:rowOff>
    </xdr:from>
    <xdr:to>
      <xdr:col>12</xdr:col>
      <xdr:colOff>647700</xdr:colOff>
      <xdr:row>6</xdr:row>
      <xdr:rowOff>133351</xdr:rowOff>
    </xdr:to>
    <mc:AlternateContent xmlns:mc="http://schemas.openxmlformats.org/markup-compatibility/2006" xmlns:a14="http://schemas.microsoft.com/office/drawing/2010/main">
      <mc:Choice Requires="a14">
        <xdr:graphicFrame macro="">
          <xdr:nvGraphicFramePr>
            <xdr:cNvPr id="5" name="Account Executive 2">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7435850" y="654051"/>
              <a:ext cx="1828800" cy="584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142875</xdr:colOff>
      <xdr:row>13</xdr:row>
      <xdr:rowOff>136525</xdr:rowOff>
    </xdr:from>
    <xdr:to>
      <xdr:col>6</xdr:col>
      <xdr:colOff>301625</xdr:colOff>
      <xdr:row>28</xdr:row>
      <xdr:rowOff>117475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IT\AppData\Local\Packages\5319275A.WhatsAppDesktop_cv1g1gvanyjgm\LocalState\sessions\79B8C082D887B1C7060150B71F46815CF6A8385B\transfers\2025-41\KPI%204_Excel%20Project%20Final_komal%20Bhujb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crm_opportunity_202001231041"/>
      <sheetName val="Funnel_Stage_Revenue"/>
    </sheetNames>
    <sheetDataSet>
      <sheetData sheetId="0"/>
      <sheetData sheetId="1">
        <row r="9">
          <cell r="B9" t="str">
            <v>revenue Amount</v>
          </cell>
          <cell r="C9" t="str">
            <v>left</v>
          </cell>
          <cell r="D9" t="str">
            <v>right</v>
          </cell>
        </row>
        <row r="10">
          <cell r="A10" t="str">
            <v>Qualify Opportunity</v>
          </cell>
          <cell r="B10">
            <v>5919500</v>
          </cell>
          <cell r="C10">
            <v>0</v>
          </cell>
          <cell r="D10">
            <v>0</v>
          </cell>
        </row>
        <row r="11">
          <cell r="A11" t="str">
            <v>Negotiate</v>
          </cell>
          <cell r="B11">
            <v>899000</v>
          </cell>
          <cell r="C11">
            <v>2510250</v>
          </cell>
          <cell r="D11">
            <v>2510250</v>
          </cell>
        </row>
        <row r="12">
          <cell r="A12" t="str">
            <v>Propose Solution</v>
          </cell>
          <cell r="B12">
            <v>60000</v>
          </cell>
          <cell r="C12">
            <v>2929750</v>
          </cell>
          <cell r="D12">
            <v>2929750</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IIT\AppData\Local\Packages\5319275A.WhatsAppDesktop_cv1g1gvanyjgm\LocalState\sessions\79B8C082D887B1C7060150B71F46815CF6A8385B\transfers\2025-41\KPI%204_Excel%20Project%20Final_komal%20Bhujb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934.653932638888" createdVersion="6" refreshedVersion="6" minRefreshableVersion="3" recordCount="49" xr:uid="{00000000-000A-0000-FFFF-FFFF00000000}">
  <cacheSource type="worksheet">
    <worksheetSource ref="A1:M50" sheet="gcrm_opportunity_202001231041" r:id="rId2"/>
  </cacheSource>
  <cacheFields count="13">
    <cacheField name="opportunity_name" numFmtId="0">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40.007203356479" createdVersion="6" refreshedVersion="6" minRefreshableVersion="3" recordCount="0" supportSubquery="1" supportAdvancedDrill="1" xr:uid="{00000000-000A-0000-FFFF-FFFF24000000}">
  <cacheSource type="external" connectionId="9"/>
  <cacheFields count="2">
    <cacheField name="[Dim_Account].[Account Executive].[Account Executive]" caption="Account Executive" numFmtId="0" hierarchy="18" level="1">
      <sharedItems count="9">
        <s v="Abhinav Shivam"/>
        <s v="Animesh Rawat"/>
        <s v="Gilbert"/>
        <s v="Ketan Jain"/>
        <s v="Manish Sharma"/>
        <s v="Mark"/>
        <s v="Raju Kumar"/>
        <s v="Shivani Sharma"/>
        <s v="Vinay"/>
      </sharedItems>
    </cacheField>
    <cacheField name="[Measures].[Count of meeting_date]" caption="Count of meeting_date" numFmtId="0" hierarchy="96" level="32767"/>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fieldsUsage count="2">
        <fieldUsage x="-1"/>
        <fieldUsage x="0"/>
      </fieldsUsage>
    </cacheHierarchy>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0"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40.007203819441" createdVersion="6" refreshedVersion="6" minRefreshableVersion="3" recordCount="0" supportSubquery="1" supportAdvancedDrill="1" xr:uid="{00000000-000A-0000-FFFF-FFFF27000000}">
  <cacheSource type="external" connectionId="9"/>
  <cacheFields count="5">
    <cacheField name="[Sheet1].[Income class].[Income class]" caption="Income class" numFmtId="0" hierarchy="69" level="1">
      <sharedItems containsBlank="1" count="4">
        <s v="New"/>
        <s v="Cross sell" u="1"/>
        <s v="Renewal" u="1"/>
        <m u="1"/>
      </sharedItems>
    </cacheField>
    <cacheField name="[Measures].[Sum of Amount]" caption="Sum of Amount" numFmtId="0" hierarchy="85" level="32767"/>
    <cacheField name="[Measures].[Sum of Amount 2]" caption="Sum of Amount 2" numFmtId="0" hierarchy="86" level="32767"/>
    <cacheField name="[Measures].[ACHIEVED]" caption="ACHIEVED" numFmtId="0" hierarchy="73" level="32767"/>
    <cacheField name="[Dim_Account].[Account Executive].[Account Executive]" caption="Account Executive" numFmtId="0" hierarchy="18" level="1">
      <sharedItems containsSemiMixedTypes="0" containsNonDate="0" containsString="0"/>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fieldsUsage count="2">
        <fieldUsage x="-1"/>
        <fieldUsage x="4"/>
      </fieldsUsage>
    </cacheHierarchy>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2" memberValueDatatype="130" unbalanced="0">
      <fieldsUsage count="2">
        <fieldUsage x="-1"/>
        <fieldUsage x="0"/>
      </fieldsUsage>
    </cacheHierarchy>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oneField="1">
      <fieldsUsage count="1">
        <fieldUsage x="3"/>
      </fieldsUsage>
    </cacheHierarchy>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40.007204166664" createdVersion="6" refreshedVersion="6" minRefreshableVersion="3" recordCount="0" supportSubquery="1" supportAdvancedDrill="1" xr:uid="{00000000-000A-0000-FFFF-FFFF2A000000}">
  <cacheSource type="external" connectionId="9"/>
  <cacheFields count="5">
    <cacheField name="[Sheet1].[Income class].[Income class]" caption="Income class" numFmtId="0" hierarchy="69" level="1">
      <sharedItems containsBlank="1" count="4">
        <s v="Renewal"/>
        <s v="Cross sell" u="1"/>
        <s v="New" u="1"/>
        <m u="1"/>
      </sharedItems>
    </cacheField>
    <cacheField name="[Measures].[Sum of Amount]" caption="Sum of Amount" numFmtId="0" hierarchy="85" level="32767"/>
    <cacheField name="[Measures].[Sum of Amount 2]" caption="Sum of Amount 2" numFmtId="0" hierarchy="86" level="32767"/>
    <cacheField name="[Measures].[ACHIEVED]" caption="ACHIEVED" numFmtId="0" hierarchy="73" level="32767"/>
    <cacheField name="[Dim_Account].[Account Executive].[Account Executive]" caption="Account Executive" numFmtId="0" hierarchy="18" level="1">
      <sharedItems containsSemiMixedTypes="0" containsNonDate="0" containsString="0"/>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fieldsUsage count="2">
        <fieldUsage x="-1"/>
        <fieldUsage x="4"/>
      </fieldsUsage>
    </cacheHierarchy>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2" memberValueDatatype="130" unbalanced="0">
      <fieldsUsage count="2">
        <fieldUsage x="-1"/>
        <fieldUsage x="0"/>
      </fieldsUsage>
    </cacheHierarchy>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oneField="1">
      <fieldsUsage count="1">
        <fieldUsage x="3"/>
      </fieldsUsage>
    </cacheHierarchy>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1661967593" createdVersion="3" refreshedVersion="6" minRefreshableVersion="3" recordCount="0" supportSubquery="1" supportAdvancedDrill="1" xr:uid="{00000000-000A-0000-FFFF-FFFF0C000000}">
  <cacheSource type="external" connectionId="9">
    <extLst>
      <ext xmlns:x14="http://schemas.microsoft.com/office/spreadsheetml/2009/9/main" uri="{F057638F-6D5F-4e77-A914-E7F072B9BCA8}">
        <x14:sourceConnection name="ThisWorkbookDataModel"/>
      </ext>
    </extLst>
  </cacheSource>
  <cacheFields count="0"/>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2"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22523495367" createdVersion="5" refreshedVersion="6" minRefreshableVersion="3" recordCount="0" supportSubquery="1" supportAdvancedDrill="1" xr:uid="{00000000-000A-0000-FFFF-FFFF01000000}">
  <cacheSource type="external" connectionId="9"/>
  <cacheFields count="2">
    <cacheField name="[Measures].[Sum of revenue_amount]" caption="Sum of revenue_amount" numFmtId="0" hierarchy="83" level="32767"/>
    <cacheField name="[Opportunity].[opportunity_name].[opportunity_name]" caption="opportunity_name" numFmtId="0" hierarchy="60" level="1">
      <sharedItems count="4">
        <s v="CVP GMC"/>
        <s v="DB -Mega Policy"/>
        <s v="EL-Group Mediclaim"/>
        <s v="Fire"/>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0"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22524074075" createdVersion="5" refreshedVersion="6" minRefreshableVersion="3" recordCount="0" supportSubquery="1" supportAdvancedDrill="1" xr:uid="{00000000-000A-0000-FFFF-FFFF02000000}">
  <cacheSource type="external" connectionId="9"/>
  <cacheFields count="2">
    <cacheField name="[Measures].[Sum of revenue_amount]" caption="Sum of revenue_amount" numFmtId="0" hierarchy="83" level="32767"/>
    <cacheField name="[Opportunity].[opportunity_name].[opportunity_name]" caption="opportunity_name" numFmtId="0" hierarchy="60" level="1">
      <sharedItems count="4">
        <s v="CVP GMC"/>
        <s v="DB -Mega Policy"/>
        <s v="EL-Group Mediclaim"/>
        <s v="Fire"/>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0"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22524421298" createdVersion="6" refreshedVersion="6" minRefreshableVersion="3" recordCount="0" supportSubquery="1" supportAdvancedDrill="1" xr:uid="{00000000-000A-0000-FFFF-FFFF03000000}">
  <cacheSource type="external" connectionId="9"/>
  <cacheFields count="2">
    <cacheField name="[Opportunity].[product_group].[product_group]" caption="product_group" numFmtId="0" hierarchy="62" level="1">
      <sharedItems count="7">
        <s v="Employee Benefits"/>
        <s v="Engineering"/>
        <s v="Fire"/>
        <s v="Liability"/>
        <s v="Marine"/>
        <s v="Miscellaneous"/>
        <s v="Terrorism"/>
      </sharedItems>
    </cacheField>
    <cacheField name="[Measures].[Count of opportunity_id]" caption="Count of opportunity_id" numFmtId="0" hierarchy="84" level="32767"/>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0"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22525578707" createdVersion="6" refreshedVersion="6" minRefreshableVersion="3" recordCount="0" supportSubquery="1" supportAdvancedDrill="1" xr:uid="{00000000-000A-0000-FFFF-FFFF04000000}">
  <cacheSource type="external" connectionId="9"/>
  <cacheFields count="2">
    <cacheField name="[Measures].[Count of revenue_amount]" caption="Count of revenue_amount" numFmtId="0" hierarchy="97" level="32767"/>
    <cacheField name="[Opportunity].[stage].[stage]" caption="stage" numFmtId="0" hierarchy="68" level="1">
      <sharedItems count="3">
        <s v="Negotiate"/>
        <s v="Propose Solution"/>
        <s v="Qualify Opportunity"/>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Sheet1].[Income class]" caption="Income class" attribute="1" defaultMemberUniqueName="[Sheet1].[Income class].[All]" allUniqueName="[Sheet1].[Income class].[All]" dimensionUniqueName="[Sheet1]" displayFolder="" count="2"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oneField="1" hidden="1">
      <fieldsUsage count="1">
        <fieldUsage x="0"/>
      </fieldsUsage>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622526041669" createdVersion="6" refreshedVersion="6" minRefreshableVersion="3" recordCount="0" supportSubquery="1" supportAdvancedDrill="1" xr:uid="{00000000-000A-0000-FFFF-FFFF05000000}">
  <cacheSource type="external" connectionId="9"/>
  <cacheFields count="2">
    <cacheField name="[Measures].[Count of revenue_amount]" caption="Count of revenue_amount" numFmtId="0" hierarchy="97" level="32767"/>
    <cacheField name="[Opportunity].[stage].[stage]" caption="stage" numFmtId="0" hierarchy="68" level="1">
      <sharedItems count="2">
        <s v="Propose Solution"/>
        <s v="Qualify Opportunity"/>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Sheet1].[Income class]" caption="Income class" attribute="1" defaultMemberUniqueName="[Sheet1].[Income class].[All]" allUniqueName="[Sheet1].[Income class].[All]" dimensionUniqueName="[Sheet1]" displayFolder="" count="2"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oneField="1" hidden="1">
      <fieldsUsage count="1">
        <fieldUsage x="0"/>
      </fieldsUsage>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39.9980125" createdVersion="6" refreshedVersion="6" minRefreshableVersion="3" recordCount="0" supportSubquery="1" supportAdvancedDrill="1" xr:uid="{00000000-000A-0000-FFFF-FFFF06000000}">
  <cacheSource type="external" connectionId="9"/>
  <cacheFields count="5">
    <cacheField name="[meeting].[meeting_date (Year)].[meeting_date (Year)]" caption="meeting_date (Year)" numFmtId="0" hierarchy="54" level="1">
      <sharedItems count="2">
        <s v="2019"/>
        <s v="2020"/>
      </sharedItems>
    </cacheField>
    <cacheField name="[Measures].[Count of Account Exe ID]" caption="Count of Account Exe ID" numFmtId="0" hierarchy="89" level="32767"/>
    <cacheField name="[meeting].[meeting_date (Quarter)].[meeting_date (Quarter)]" caption="meeting_date (Quarter)" numFmtId="0" hierarchy="53" level="1">
      <sharedItems containsNonDate="0" count="1">
        <s v="Qtr4"/>
      </sharedItems>
    </cacheField>
    <cacheField name="[meeting].[meeting_date (Month)].[meeting_date (Month)]" caption="meeting_date (Month)" numFmtId="0" hierarchy="52" level="1">
      <sharedItems containsNonDate="0" count="2">
        <s v="Oct"/>
        <s v="Dec"/>
      </sharedItems>
    </cacheField>
    <cacheField name="[meeting].[meeting_date].[meeting_date]" caption="meeting_date" numFmtId="0" hierarchy="51" level="1">
      <sharedItems containsSemiMixedTypes="0" containsNonDate="0" containsDate="1" containsString="0" count="2">
        <d v="2019-10-17T00:00:00"/>
        <d v="2019-12-24T00:00:00"/>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fieldsUsage count="2">
        <fieldUsage x="-1"/>
        <fieldUsage x="4"/>
      </fieldsUsage>
    </cacheHierarchy>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3"/>
      </fieldsUsage>
    </cacheHierarchy>
    <cacheHierarchy uniqueName="[meeting].[meeting_date (Quarter)]" caption="meeting_date (Quarter)" attribute="1" defaultMemberUniqueName="[meeting].[meeting_date (Quarter)].[All]" allUniqueName="[meeting].[meeting_date (Quarter)].[All]" dimensionUniqueName="[meeting]" displayFolder="" count="2" memberValueDatatype="130" unbalanced="0">
      <fieldsUsage count="2">
        <fieldUsage x="-1"/>
        <fieldUsage x="2"/>
      </fieldsUsage>
    </cacheHierarchy>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0"/>
      </fieldsUsage>
    </cacheHierarchy>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0" memberValueDatatype="130" unbalanced="0"/>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40.007202314817" createdVersion="6" refreshedVersion="6" minRefreshableVersion="3" recordCount="0" supportSubquery="1" supportAdvancedDrill="1" xr:uid="{00000000-000A-0000-FFFF-FFFF1E000000}">
  <cacheSource type="external" connectionId="9"/>
  <cacheFields count="5">
    <cacheField name="[Sheet1].[Income class].[Income class]" caption="Income class" numFmtId="0" hierarchy="69" level="1">
      <sharedItems containsBlank="1" count="4">
        <s v="Cross sell"/>
        <s v="New" u="1"/>
        <s v="Renewal" u="1"/>
        <m u="1"/>
      </sharedItems>
    </cacheField>
    <cacheField name="[Measures].[Sum of Amount]" caption="Sum of Amount" numFmtId="0" hierarchy="85" level="32767"/>
    <cacheField name="[Measures].[Sum of Amount 2]" caption="Sum of Amount 2" numFmtId="0" hierarchy="86" level="32767"/>
    <cacheField name="[Measures].[ACHIEVED]" caption="ACHIEVED" numFmtId="0" hierarchy="73" level="32767"/>
    <cacheField name="[Dim_Account].[Account Executive].[Account Executive]" caption="Account Executive" numFmtId="0" hierarchy="18" level="1">
      <sharedItems containsSemiMixedTypes="0" containsNonDate="0" containsString="0"/>
    </cacheField>
  </cacheFields>
  <cacheHierarchies count="98">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Dim_Account].[Account Exe ID]" caption="Account Exe ID" attribute="1" defaultMemberUniqueName="[Dim_Account].[Account Exe ID].[All]" allUniqueName="[Dim_Account].[Account Exe ID].[All]" dimensionUniqueName="[Dim_Account]" displayFolder="" count="0"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fieldsUsage count="2">
        <fieldUsage x="-1"/>
        <fieldUsage x="4"/>
      </fieldsUsage>
    </cacheHierarchy>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branch_name]" caption="branch_name" attribute="1" defaultMemberUniqueName="[fees].[branch_name].[All]" allUniqueName="[fees].[branch_name].[All]" dimensionUniqueName="[fee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0"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0" memberValueDatatype="130" unbalanced="0"/>
    <cacheHierarchy uniqueName="[Individual budget].[Amount]" caption="Amount" attribute="1" defaultMemberUniqueName="[Individual budget].[Amount].[All]" allUniqueName="[Individual budget].[Amount].[All]" dimensionUniqueName="[Individual budget]" displayFolder="" count="0" memberValueDatatype="5"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ank]" caption="rank" attribute="1" defaultMemberUniqueName="[Opportunity].[rank].[All]" allUniqueName="[Opportunity].[rank].[All]" dimensionUniqueName="[Opportunity]" displayFolder="" count="0" memberValueDatatype="13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stage]" caption="stage" attribute="1" defaultMemberUniqueName="[Opportunity].[stage].[All]" allUniqueName="[Opportunity].[stage].[All]" dimensionUniqueName="[Opportunity]" displayFolder="" count="0" memberValueDatatype="130" unbalanced="0"/>
    <cacheHierarchy uniqueName="[Sheet1].[Income class]" caption="Income class" attribute="1" defaultMemberUniqueName="[Sheet1].[Income class].[All]" allUniqueName="[Sheet1].[Income class].[All]" dimensionUniqueName="[Sheet1]" displayFolder="" count="2" memberValueDatatype="130" unbalanced="0">
      <fieldsUsage count="2">
        <fieldUsage x="-1"/>
        <fieldUsage x="0"/>
      </fieldsUsage>
    </cacheHierarchy>
    <cacheHierarchy uniqueName="[Sheet1].[SL.No.]" caption="SL.No." attribute="1" defaultMemberUniqueName="[Sheet1].[SL.No.].[All]" allUniqueName="[Sheet1].[SL.No.].[All]" dimensionUniqueName="[Sheet1]" displayFolder="" count="0"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ACHIEVED]" caption="ACHIEVED" measure="1" displayFolder="" measureGroup="brokerage" count="0" oneField="1">
      <fieldsUsage count="1">
        <fieldUsage x="3"/>
      </fieldsUsage>
    </cacheHierarchy>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940.007202893517" createdVersion="6" refreshedVersion="6" minRefreshableVersion="3" recordCount="0" supportSubquery="1" supportAdvancedDrill="1" xr:uid="{00000000-000A-0000-FFFF-FFFF21000000}">
  <cacheSource type="external" connectionId="9"/>
  <cacheFields count="4">
    <cacheField name="[Opportunity].[opportunity_name].[opportunity_name]" caption="opportunity_name" numFmtId="0" hierarchy="60" level="1">
      <sharedItems count="4">
        <s v="CVP GMC"/>
        <s v="DB -Mega Policy"/>
        <s v="EL-Group Mediclaim"/>
        <s v="Fire"/>
      </sharedItems>
    </cacheField>
    <cacheField name="[Measures].[Count of invoice_number]" caption="Count of invoice_number" numFmtId="0" hierarchy="93" level="32767"/>
    <cacheField name="[Dim_Account].[Account Executive].[Account Executive]" caption="Account Executive" numFmtId="0" hierarchy="18" level="1">
      <sharedItems count="11">
        <s v="Abhinav Shivam"/>
        <s v="Animesh Rawat"/>
        <s v="Ankita Shah"/>
        <s v="Divya Dhingra"/>
        <s v="Gautam Murkunde"/>
        <s v="Mark"/>
        <s v="Neel Jain"/>
        <s v="Shloka Shelat"/>
        <s v="Shobhit Agarwal"/>
        <s v="Vidit Shah"/>
        <s v="Vinay"/>
      </sharedItems>
    </cacheField>
    <cacheField name="[invoice_202001231041].[income_class].[income_class]" caption="income_class" numFmtId="0" hierarchy="39" level="1">
      <sharedItems containsBlank="1" count="4">
        <m/>
        <s v="Cross Sell"/>
        <s v="New"/>
        <s v="Renewal"/>
      </sharedItems>
    </cacheField>
  </cacheFields>
  <cacheHierarchies count="98">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Dim_Account].[Account Exe ID]" caption="Account Exe ID" attribute="1" defaultMemberUniqueName="[Dim_Account].[Account Exe ID].[All]" allUniqueName="[Dim_Account].[Account Exe ID].[All]" dimensionUniqueName="[Dim_Account]" displayFolder="" count="2" memberValueDatatype="20" unbalanced="0"/>
    <cacheHierarchy uniqueName="[Dim_Account].[Account Executive]" caption="Account Executive" attribute="1" defaultMemberUniqueName="[Dim_Account].[Account Executive].[All]" allUniqueName="[Dim_Account].[Account Executive].[All]" dimensionUniqueName="[Dim_Account]" displayFolder="" count="2" memberValueDatatype="130" unbalanced="0">
      <fieldsUsage count="2">
        <fieldUsage x="-1"/>
        <fieldUsage x="2"/>
      </fieldsUsage>
    </cacheHierarchy>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branch_name]" caption="branch_name" attribute="1" defaultMemberUniqueName="[fees].[branch_name].[All]" allUniqueName="[fees].[branch_name].[All]" dimensionUniqueName="[fee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Individual budget].[Account Exe ID]" caption="Account Exe ID" attribute="1" defaultMemberUniqueName="[Individual budget].[Account Exe ID].[All]" allUniqueName="[Individual budget].[Account Exe ID].[All]" dimensionUniqueName="[Individual budget]" displayFolder="" count="2" memberValueDatatype="20" unbalanced="0"/>
    <cacheHierarchy uniqueName="[Individual budget].[Account Executive]" caption="Account Executive" attribute="1" defaultMemberUniqueName="[Individual budget].[Account Executive].[All]" allUniqueName="[Individual budget].[Account Executive].[All]" dimensionUniqueName="[Individual budget]" displayFolder="" count="2" memberValueDatatype="130" unbalanced="0"/>
    <cacheHierarchy uniqueName="[Individual budget].[Amount]" caption="Amount" attribute="1" defaultMemberUniqueName="[Individual budget].[Amount].[All]" allUniqueName="[Individual budget].[Amount].[All]" dimensionUniqueName="[Individual budget]" displayFolder="" count="2" memberValueDatatype="5"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Income class]" caption="Income class" attribute="1" defaultMemberUniqueName="[Individual budget].[Income class].[All]" allUniqueName="[Individual budget].[Income class].[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2" memberValueDatatype="13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ank]" caption="rank" attribute="1" defaultMemberUniqueName="[Opportunity].[rank].[All]" allUniqueName="[Opportunity].[rank].[All]" dimensionUniqueName="[Opportunity]" displayFolder="" count="2" memberValueDatatype="13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stage]" caption="stage" attribute="1" defaultMemberUniqueName="[Opportunity].[stage].[All]" allUniqueName="[Opportunity].[stage].[All]" dimensionUniqueName="[Opportunity]" displayFolder="" count="2" memberValueDatatype="130" unbalanced="0"/>
    <cacheHierarchy uniqueName="[Sheet1].[Income class]" caption="Income class" attribute="1" defaultMemberUniqueName="[Sheet1].[Income class].[All]" allUniqueName="[Sheet1].[Income class].[All]" dimensionUniqueName="[Sheet1]" displayFolder="" count="2" memberValueDatatype="130" unbalanced="0"/>
    <cacheHierarchy uniqueName="[Sheet1].[SL.No.]" caption="SL.No." attribute="1" defaultMemberUniqueName="[Sheet1].[SL.No.].[All]" allUniqueName="[Sheet1].[SL.No.].[All]" dimensionUniqueName="[Sheet1]" displayFolder="" count="2" memberValueDatatype="20"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2"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ACHIEVED]" caption="ACHIEVED" measure="1" displayFolder="" measureGroup="brokerage"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_202001231041]" caption="__XL_Count invoice_202001231041" measure="1" displayFolder="" measureGroup="invoice_202001231041"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Dim_Account]" caption="__XL_Count Dim_Account" measure="1" displayFolder="" measureGroup="Dim_Account"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9"/>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dividual budget" count="0" hidden="1">
      <extLst>
        <ext xmlns:x15="http://schemas.microsoft.com/office/spreadsheetml/2010/11/main" uri="{B97F6D7D-B522-45F9-BDA1-12C45D357490}">
          <x15:cacheHierarchy aggregatedColumn="30"/>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0"/>
        </ext>
      </extLst>
    </cacheHierarchy>
    <cacheHierarchy uniqueName="[Measures].[Sum of Account Exe ID]" caption="Sum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Count of Account Exe ID]" caption="Count of Account Exe ID" measure="1" displayFolder="" measureGroup="meeting" count="0" hidden="1">
      <extLst>
        <ext xmlns:x15="http://schemas.microsoft.com/office/spreadsheetml/2010/11/main" uri="{B97F6D7D-B522-45F9-BDA1-12C45D357490}">
          <x15:cacheHierarchy aggregatedColumn="47"/>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2"/>
        </ext>
      </extLst>
    </cacheHierarchy>
    <cacheHierarchy uniqueName="[Measures].[Sum of Amount 4]" caption="Sum of Amount 4" measure="1" displayFolder="" measureGroup="fees" count="0" hidden="1">
      <extLst>
        <ext xmlns:x15="http://schemas.microsoft.com/office/spreadsheetml/2010/11/main" uri="{B97F6D7D-B522-45F9-BDA1-12C45D357490}">
          <x15:cacheHierarchy aggregatedColumn="21"/>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3"/>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ccount Exe ID 2]" caption="Sum of Account Exe ID 2" measure="1" displayFolder="" measureGroup="Dim_Account" count="0" hidden="1">
      <extLst>
        <ext xmlns:x15="http://schemas.microsoft.com/office/spreadsheetml/2010/11/main" uri="{B97F6D7D-B522-45F9-BDA1-12C45D357490}">
          <x15:cacheHierarchy aggregatedColumn="17"/>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Count of revenue_amount]" caption="Count of revenue_amount" measure="1" displayFolder="" measureGroup="Opportunity" count="0" hidden="1">
      <extLst>
        <ext xmlns:x15="http://schemas.microsoft.com/office/spreadsheetml/2010/11/main" uri="{B97F6D7D-B522-45F9-BDA1-12C45D357490}">
          <x15:cacheHierarchy aggregatedColumn="65"/>
        </ext>
      </extLst>
    </cacheHierarchy>
  </cacheHierarchies>
  <kpis count="0"/>
  <dimensions count="9">
    <dimension name="brokerage" uniqueName="[brokerage]" caption="brokerage"/>
    <dimension name="Dim_Account" uniqueName="[Dim_Account]" caption="Dim_Account"/>
    <dimension name="fees" uniqueName="[fees]" caption="fees"/>
    <dimension name="Individual budget" uniqueName="[Individual budget]" caption="Individual budget"/>
    <dimension name="invoice_202001231041" uniqueName="[invoice_202001231041]" caption="invoice_202001231041"/>
    <dimension measure="1" name="Measures" uniqueName="[Measures]" caption="Measures"/>
    <dimension name="meeting" uniqueName="[meeting]" caption="meeting"/>
    <dimension name="Opportunity" uniqueName="[Opportunity]" caption="Opportunity"/>
    <dimension name="Sheet1" uniqueName="[Sheet1]" caption="Sheet1"/>
  </dimensions>
  <measureGroups count="8">
    <measureGroup name="brokerage" caption="brokerage"/>
    <measureGroup name="Dim_Account" caption="Dim_Account"/>
    <measureGroup name="fees" caption="fees"/>
    <measureGroup name="Individual budget" caption="Individual budget"/>
    <measureGroup name="invoice_202001231041" caption="invoice_202001231041"/>
    <measureGroup name="meeting" caption="meeting"/>
    <measureGroup name="Opportunity" caption="Opportunity"/>
    <measureGroup name="Sheet1" caption="Sheet1"/>
  </measureGroups>
  <maps count="18">
    <map measureGroup="0" dimension="0"/>
    <map measureGroup="0" dimension="1"/>
    <map measureGroup="0" dimension="8"/>
    <map measureGroup="1" dimension="1"/>
    <map measureGroup="2" dimension="1"/>
    <map measureGroup="2" dimension="2"/>
    <map measureGroup="2" dimension="8"/>
    <map measureGroup="3" dimension="1"/>
    <map measureGroup="3" dimension="3"/>
    <map measureGroup="3" dimension="8"/>
    <map measureGroup="4" dimension="1"/>
    <map measureGroup="4" dimension="4"/>
    <map measureGroup="4" dimension="8"/>
    <map measureGroup="5" dimension="1"/>
    <map measureGroup="5" dimension="6"/>
    <map measureGroup="6" dimension="1"/>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9">
  <r>
    <s v="EL-Group Mediclaim"/>
    <s v="OPP1900001042"/>
    <n v="3"/>
    <s v="Animesh Rawat"/>
    <n v="8000000"/>
    <n v="400000"/>
    <d v="2019-11-13T00:00:00"/>
    <x v="0"/>
    <s v="Ahmedabad"/>
    <s v="Employee Benefits (EB)"/>
    <s v="Employee Benefits"/>
    <s v="Mediclaim"/>
    <s v="Group Medical"/>
  </r>
  <r>
    <s v="AL GPA"/>
    <s v="OPP1900001047"/>
    <n v="1"/>
    <s v="Vinay"/>
    <n v="200000"/>
    <n v="30000"/>
    <d v="2020-03-31T00:00:00"/>
    <x v="0"/>
    <s v="Ahmedabad"/>
    <s v="Employee Benefits (EB)"/>
    <s v="Employee Benefits"/>
    <s v="Mediclaim"/>
    <s v="Group Personal Accident"/>
  </r>
  <r>
    <s v="BL - Marine STOP"/>
    <s v="OPP1900001048"/>
    <n v="1"/>
    <s v="Vinay"/>
    <n v="0"/>
    <n v="100000"/>
    <d v="2020-06-30T00:00:00"/>
    <x v="0"/>
    <s v="Ahmedabad"/>
    <s v="Marine"/>
    <s v="Marine"/>
    <s v="Marine Hull"/>
    <s v="Charterers' Liability Policy"/>
  </r>
  <r>
    <s v="II-Marine"/>
    <s v="OPP1900001050"/>
    <n v="1"/>
    <s v="Vinay"/>
    <n v="0"/>
    <n v="100000"/>
    <d v="2020-03-31T00:00:00"/>
    <x v="0"/>
    <s v="Ahmedabad"/>
    <s v="Marine"/>
    <s v="Marine"/>
    <s v="Marine Hull"/>
    <s v="Charterers' Liability Policy"/>
  </r>
  <r>
    <s v="PIL-Credit Insurance"/>
    <s v="OPP1900001051"/>
    <n v="1"/>
    <s v="Vinay"/>
    <n v="1200000"/>
    <n v="100000"/>
    <d v="2020-03-31T00:00:00"/>
    <x v="0"/>
    <s v="Ahmedabad"/>
    <s v="Trade Credit &amp;amp; Political Risk"/>
    <s v="Miscellaneous"/>
    <s v="Miscellaneous"/>
    <s v="Trade Credit Insurance"/>
  </r>
  <r>
    <s v="PIL-CGL"/>
    <s v="OPP1900001052"/>
    <n v="1"/>
    <s v="Vinay"/>
    <n v="0"/>
    <n v="100000"/>
    <d v="2020-05-31T00:00:00"/>
    <x v="0"/>
    <s v="Ahmedabad"/>
    <s v="Liability"/>
    <s v="Liability"/>
    <s v="Financial Lines"/>
    <s v="Commercial General Liability"/>
  </r>
  <r>
    <s v="PIL -Marine"/>
    <s v="OPP1900001053"/>
    <n v="1"/>
    <s v="Vinay"/>
    <n v="0"/>
    <n v="100000"/>
    <d v="2020-05-31T00:00:00"/>
    <x v="0"/>
    <s v="Ahmedabad"/>
    <s v="Marine"/>
    <s v="Marine"/>
    <s v="Marine Hull"/>
    <s v="Charterers' Liability Policy"/>
  </r>
  <r>
    <s v="SGL- GMC"/>
    <s v="OPP1900001054"/>
    <n v="1"/>
    <s v="Vinay"/>
    <n v="0"/>
    <n v="125000"/>
    <d v="2020-06-30T00:00:00"/>
    <x v="0"/>
    <s v="Ahmedabad"/>
    <s v="Employee Benefits (EB)"/>
    <s v="Employee Benefits"/>
    <s v="Mediclaim"/>
    <s v="Group Medical"/>
  </r>
  <r>
    <s v="Sandesh - Marine"/>
    <s v="OPP1900001055"/>
    <n v="1"/>
    <s v="Vinay"/>
    <n v="0"/>
    <n v="100000"/>
    <d v="2020-03-31T00:00:00"/>
    <x v="0"/>
    <s v="Ahmedabad"/>
    <s v="Marine"/>
    <s v="Marine"/>
    <s v="Marine Hull"/>
    <s v="Charterers' Liability Policy"/>
  </r>
  <r>
    <s v="VS.-Marine"/>
    <s v="OPP1900001056"/>
    <n v="12"/>
    <s v="Shivani Sharma"/>
    <n v="0"/>
    <n v="200000"/>
    <d v="2020-03-31T00:00:00"/>
    <x v="0"/>
    <s v="Ahmedabad"/>
    <s v="Marine"/>
    <s v="Marine"/>
    <s v="Marine Hull"/>
    <s v="Charterers' Liability Policy"/>
  </r>
  <r>
    <s v="II -  GMC"/>
    <s v="OPP1900001057"/>
    <n v="12"/>
    <s v="Shivani Sharma"/>
    <n v="0"/>
    <n v="75000"/>
    <d v="2020-03-31T00:00:00"/>
    <x v="0"/>
    <s v="Ahmedabad"/>
    <s v="Employee Benefits (EB)"/>
    <s v="Employee Benefits"/>
    <s v="Mediclaim"/>
    <s v="Group Medical"/>
  </r>
  <r>
    <s v="II - GPA"/>
    <s v="OPP1900001058"/>
    <n v="12"/>
    <s v="Shivani Sharma"/>
    <n v="0"/>
    <n v="25000"/>
    <d v="2020-03-31T00:00:00"/>
    <x v="0"/>
    <s v="Ahmedabad"/>
    <s v="Employee Benefits (EB)"/>
    <s v="Employee Benefits"/>
    <s v="Mediclaim"/>
    <s v="Group Personal Accident"/>
  </r>
  <r>
    <s v="G R -GMC"/>
    <s v="OPP1900001072"/>
    <n v="12"/>
    <s v="Shivani Sharma"/>
    <n v="2000000"/>
    <n v="150000"/>
    <d v="2020-05-31T00:00:00"/>
    <x v="0"/>
    <s v="Ahmedabad"/>
    <s v="Employee Benefits (EB)"/>
    <s v="Employee Benefits"/>
    <s v="Mediclaim"/>
    <s v="Group Medical"/>
  </r>
  <r>
    <s v="DB- Cyber Liability"/>
    <s v="OPP1900001138"/>
    <n v="12"/>
    <s v="Shivani Sharma"/>
    <n v="500000"/>
    <n v="75000"/>
    <d v="2020-05-31T00:00:00"/>
    <x v="0"/>
    <s v="Ahmedabad"/>
    <s v="Liability"/>
    <s v="Liability"/>
    <s v="Financial Lines"/>
    <s v="Cyber Liability Insurance"/>
  </r>
  <r>
    <s v="KB GMC"/>
    <s v="OPP1900001222"/>
    <n v="3"/>
    <s v="Animesh Rawat"/>
    <n v="2500000"/>
    <n v="125000"/>
    <d v="2019-12-01T00:00:00"/>
    <x v="0"/>
    <s v="Ahmedabad"/>
    <s v="Employee Benefits (EB)"/>
    <s v="Employee Benefits"/>
    <s v="Mediclaim"/>
    <s v="Group Medical"/>
  </r>
  <r>
    <s v="EI- GMC"/>
    <s v="OPP1900001364"/>
    <n v="10"/>
    <s v="Mark"/>
    <n v="1400000"/>
    <n v="100000"/>
    <d v="2019-12-09T00:00:00"/>
    <x v="0"/>
    <s v="Ahmedabad"/>
    <s v="Employee Benefits (EB)"/>
    <s v="Employee Benefits"/>
    <s v="Mediclaim"/>
    <s v="Group Medical"/>
  </r>
  <r>
    <s v="CVP GMC"/>
    <s v="OPP1900001365"/>
    <n v="10"/>
    <s v="Mark"/>
    <n v="4500000"/>
    <n v="350000"/>
    <d v="2019-12-11T00:00:00"/>
    <x v="0"/>
    <s v="Ahmedabad"/>
    <s v="Employee Benefits (EB)"/>
    <s v="Miscellaneous"/>
    <s v="Miscellaneous"/>
    <s v="Group Medical"/>
  </r>
  <r>
    <s v="Sin GMC"/>
    <s v="OPP1900001366"/>
    <n v="3"/>
    <s v="Animesh Rawat"/>
    <n v="9500000"/>
    <n v="200000"/>
    <d v="2019-09-30T00:00:00"/>
    <x v="1"/>
    <s v="Ahmedabad"/>
    <s v="Employee Benefits (EB)"/>
    <s v="Employee Benefits"/>
    <s v="Mediclaim"/>
    <s v="Group Medical"/>
  </r>
  <r>
    <s v="FM-Group Mediclaim"/>
    <s v="OPP1900001390"/>
    <n v="10"/>
    <s v="Mark"/>
    <n v="4500000"/>
    <n v="300000"/>
    <d v="2019-10-29T00:00:00"/>
    <x v="0"/>
    <s v="Ahmedabad"/>
    <s v="Employee Benefits (EB)"/>
    <s v="Employee Benefits"/>
    <s v="Mediclaim"/>
    <s v="Group Medical"/>
  </r>
  <r>
    <s v="Stem GMC"/>
    <s v="OPP1900001391"/>
    <n v="3"/>
    <s v="Animesh Rawat"/>
    <n v="0"/>
    <n v="100000"/>
    <d v="2019-11-15T00:00:00"/>
    <x v="0"/>
    <s v="Ahmedabad"/>
    <s v="Employee Benefits (EB)"/>
    <s v="Employee Benefits"/>
    <s v="Mediclaim"/>
    <s v="Group Medical"/>
  </r>
  <r>
    <s v="DS- Employees GMC"/>
    <s v="OPP1900001392"/>
    <n v="3"/>
    <s v="Animesh Rawat"/>
    <n v="6000000"/>
    <n v="300000"/>
    <d v="2019-12-01T00:00:00"/>
    <x v="0"/>
    <s v="Ahmedabad"/>
    <s v="Employee Benefits (EB)"/>
    <s v="Employee Benefits"/>
    <s v="Mediclaim"/>
    <s v="Group Medical"/>
  </r>
  <r>
    <s v="BVGMC"/>
    <s v="OPP1900001393"/>
    <n v="10"/>
    <s v="Mark"/>
    <n v="600000"/>
    <n v="100000"/>
    <d v="2019-11-30T00:00:00"/>
    <x v="0"/>
    <s v="Ahmedabad"/>
    <s v="Emerging Corporates Group (ECG)"/>
    <s v="Employee Benefits"/>
    <s v="Mediclaim"/>
    <s v="Group Medical"/>
  </r>
  <r>
    <s v="BV GPA"/>
    <s v="OPP1900001394"/>
    <n v="10"/>
    <s v="Mark"/>
    <n v="210000"/>
    <n v="35000"/>
    <d v="2019-11-30T00:00:00"/>
    <x v="0"/>
    <s v="Ahmedabad"/>
    <s v="Emerging Corporates Group (ECG)"/>
    <s v="Employee Benefits"/>
    <s v="Mediclaim"/>
    <s v="Group Personal Accident"/>
  </r>
  <r>
    <s v="GL-CGL"/>
    <s v="OPP1900001655"/>
    <n v="10"/>
    <s v="Mark"/>
    <n v="300000"/>
    <n v="49500"/>
    <d v="2019-09-30T00:00:00"/>
    <x v="1"/>
    <s v="Ahmedabad"/>
    <s v="Liability"/>
    <s v="Liability"/>
    <s v="Financial Lines"/>
    <s v="Commercial General Liability"/>
  </r>
  <r>
    <s v="GL-Crime"/>
    <s v="OPP1900001656"/>
    <n v="10"/>
    <s v="Mark"/>
    <n v="300000"/>
    <n v="49500"/>
    <d v="2019-09-30T00:00:00"/>
    <x v="1"/>
    <s v="Ahmedabad"/>
    <s v="Liability"/>
    <s v="Liability"/>
    <s v="Financial Lines"/>
    <s v="Commercial Crime Insurance"/>
  </r>
  <r>
    <s v="OP-GMC"/>
    <s v="OPP1900001803"/>
    <n v="10"/>
    <s v="Mark"/>
    <n v="5000000"/>
    <n v="250000"/>
    <d v="2019-11-30T00:00:00"/>
    <x v="0"/>
    <s v="Ahmedabad"/>
    <s v="Employee Benefits (EB)"/>
    <s v="Employee Benefits"/>
    <s v="Mediclaim"/>
    <s v="Group Medical"/>
  </r>
  <r>
    <s v="Marine"/>
    <s v="OPP1900001843"/>
    <n v="3"/>
    <s v="Animesh Rawat"/>
    <n v="0"/>
    <n v="100000"/>
    <d v="2019-10-31T00:00:00"/>
    <x v="1"/>
    <s v="Ahmedabad"/>
    <s v="Marine"/>
    <s v="Marine"/>
    <s v="Marine Cargo"/>
    <s v="Marine Combo policy ( EXIM +Inland)"/>
  </r>
  <r>
    <s v="ITNL - IAR (Operational Roads)"/>
    <s v="OPP1900001906"/>
    <n v="12"/>
    <s v="Shivani Sharma"/>
    <n v="90000000"/>
    <n v="200000"/>
    <d v="2020-08-31T00:00:00"/>
    <x v="0"/>
    <s v="Ahmedabad"/>
    <s v="Property / BI"/>
    <s v="Fire"/>
    <s v="Constructions &amp;amp; Infrastructure"/>
    <s v="Industrial All Risks"/>
  </r>
  <r>
    <s v="Maine Open"/>
    <s v="OPP1900001923"/>
    <n v="3"/>
    <s v="Animesh Rawat"/>
    <n v="0"/>
    <n v="10000"/>
    <d v="2019-09-30T00:00:00"/>
    <x v="2"/>
    <s v="Ahmedabad"/>
    <s v="Marine"/>
    <s v="Marine"/>
    <s v="Marine Cargo"/>
    <s v="Marine Cargo"/>
  </r>
  <r>
    <s v="BD PDBI"/>
    <s v="OPP1900001937"/>
    <n v="6"/>
    <s v="Ketan Jain"/>
    <n v="0"/>
    <n v="50000"/>
    <d v="2020-03-31T00:00:00"/>
    <x v="0"/>
    <s v="Ahmedabad"/>
    <s v="Property / BI"/>
    <s v="Fire"/>
    <s v="Constructions &amp;amp; Infrastructure"/>
    <s v="Fire &amp;amp; Special Perils"/>
  </r>
  <r>
    <s v="CI-CAR/EAR Policy"/>
    <s v="OPP1900001938"/>
    <n v="6"/>
    <s v="Ketan Jain"/>
    <n v="300000"/>
    <n v="30000"/>
    <d v="2020-03-31T00:00:00"/>
    <x v="0"/>
    <s v="Ahmedabad"/>
    <s v="Construction, Power &amp; Infrastructure"/>
    <s v="Engineering"/>
    <s v="Engineering"/>
    <s v="Contractors All Risk"/>
  </r>
  <r>
    <s v="Sandesh - PDBI"/>
    <s v="OPP1900001939"/>
    <n v="6"/>
    <s v="Ketan Jain"/>
    <n v="0"/>
    <n v="200000"/>
    <d v="2020-03-31T00:00:00"/>
    <x v="0"/>
    <s v="Ahmedabad"/>
    <s v="Property / BI"/>
    <s v="Fire"/>
    <s v="Constructions &amp;amp; Infrastructure"/>
    <s v="Fire &amp;amp; Special Perils"/>
  </r>
  <r>
    <s v="VS-PDBI"/>
    <s v="OPP1900001940"/>
    <n v="6"/>
    <s v="Ketan Jain"/>
    <n v="300000"/>
    <n v="50000"/>
    <d v="2020-03-31T00:00:00"/>
    <x v="0"/>
    <s v="Ahmedabad"/>
    <s v="Property / BI"/>
    <s v="Fire"/>
    <s v="Constructions &amp;amp; Infrastructure"/>
    <s v="Fire &amp;amp; Special Perils"/>
  </r>
  <r>
    <s v="ag - Property Insurance"/>
    <s v="OPP1900001941"/>
    <n v="6"/>
    <s v="Ketan Jain"/>
    <n v="1000000"/>
    <n v="100000"/>
    <d v="2020-07-31T00:00:00"/>
    <x v="0"/>
    <s v="Ahmedabad"/>
    <s v="Property / BI"/>
    <s v="Fire"/>
    <s v="Constructions &amp;amp; Infrastructure"/>
    <s v="Fire &amp;amp; Special Perils"/>
  </r>
  <r>
    <s v="BE-Mega policy"/>
    <s v="OPP1900001942"/>
    <n v="6"/>
    <s v="Ketan Jain"/>
    <n v="0"/>
    <n v="300000"/>
    <d v="2020-06-30T00:00:00"/>
    <x v="0"/>
    <s v="Ahmedabad"/>
    <s v="Property / BI"/>
    <s v="Fire"/>
    <s v="Constructions &amp;amp; Infrastructure"/>
    <s v="Fire &amp;amp; Special Perils"/>
  </r>
  <r>
    <s v="BC - PDBI"/>
    <s v="OPP1900001943"/>
    <n v="6"/>
    <s v="Ketan Jain"/>
    <n v="0"/>
    <n v="200000"/>
    <d v="2020-06-30T00:00:00"/>
    <x v="0"/>
    <s v="Ahmedabad"/>
    <s v="Property / BI"/>
    <s v="Fire"/>
    <s v="Constructions &amp;amp; Infrastructure"/>
    <s v="Fire &amp;amp; Special Perils"/>
  </r>
  <r>
    <s v="CP-PDBI"/>
    <s v="OPP1900001944"/>
    <n v="6"/>
    <s v="Ketan Jain"/>
    <n v="0"/>
    <n v="200000"/>
    <d v="2020-06-30T00:00:00"/>
    <x v="0"/>
    <s v="Ahmedabad"/>
    <s v="Property / BI"/>
    <s v="Fire"/>
    <s v="Constructions &amp;amp; Infrastructure"/>
    <s v="Fire &amp;amp; Special Perils"/>
  </r>
  <r>
    <s v="DB -Mega Policy"/>
    <s v="OPP1900001945"/>
    <n v="6"/>
    <s v="Ketan Jain"/>
    <n v="0"/>
    <n v="400000"/>
    <d v="2020-06-30T00:00:00"/>
    <x v="0"/>
    <s v="Ahmedabad"/>
    <s v="Property / BI"/>
    <s v="Fire"/>
    <s v="Constructions &amp;amp; Infrastructure"/>
    <s v="Fire &amp;amp; Special Perils"/>
  </r>
  <r>
    <s v="DB -Terrorism Policy"/>
    <s v="OPP1900001946"/>
    <n v="12"/>
    <s v="Shivani Sharma"/>
    <n v="0"/>
    <n v="300000"/>
    <d v="2020-06-30T00:00:00"/>
    <x v="0"/>
    <s v="Ahmedabad"/>
    <s v="Crises Mgmt / Terr / Political Risks / K&amp;amp;R"/>
    <s v="Terrorism"/>
    <s v="Political Risks"/>
    <s v="SABOTAGE &amp;amp; TERRORISM &amp;amp; Political Violence"/>
  </r>
  <r>
    <s v="KG-CAR"/>
    <s v="OPP1900001947"/>
    <n v="12"/>
    <s v="Shivani Sharma"/>
    <n v="500000"/>
    <n v="50000"/>
    <d v="2019-12-31T00:00:00"/>
    <x v="0"/>
    <s v="Ahmedabad"/>
    <s v="Construction, Power &amp; Infrastructure"/>
    <s v="Engineering"/>
    <s v="Engineering"/>
    <s v="Contractors All Risk"/>
  </r>
  <r>
    <s v="G R -CAR"/>
    <s v="OPP1900001950"/>
    <n v="12"/>
    <s v="Shivani Sharma"/>
    <n v="1000000"/>
    <n v="100000"/>
    <d v="2019-09-30T00:00:00"/>
    <x v="0"/>
    <s v="Ahmedabad"/>
    <s v="Construction, Power &amp; Infrastructure"/>
    <s v="Engineering"/>
    <s v="Engineering"/>
    <s v="Contractors All Risk"/>
  </r>
  <r>
    <s v="SI-CAR"/>
    <s v="OPP1900001975"/>
    <n v="10"/>
    <s v="Mark"/>
    <n v="500000"/>
    <n v="62000"/>
    <d v="2019-09-30T00:00:00"/>
    <x v="0"/>
    <s v="Ahmedabad"/>
    <s v="Construction, Power &amp; Infrastructure"/>
    <s v="Engineering"/>
    <s v="Engineering"/>
    <s v="Contractors All Risk"/>
  </r>
  <r>
    <s v="GRTC-CAR"/>
    <s v="OPP1900001976"/>
    <n v="10"/>
    <s v="Mark"/>
    <n v="300000"/>
    <n v="37500"/>
    <d v="2019-09-30T00:00:00"/>
    <x v="0"/>
    <s v="Ahmedabad"/>
    <s v="Construction, Power &amp; Infrastructure"/>
    <s v="Engineering"/>
    <s v="Engineering"/>
    <s v="Contractors All Risk"/>
  </r>
  <r>
    <s v="PDBI"/>
    <s v="OPP1900002004"/>
    <n v="3"/>
    <s v="Animesh Rawat"/>
    <n v="700000"/>
    <n v="100000"/>
    <d v="2019-12-31T00:00:00"/>
    <x v="0"/>
    <s v="Ahmedabad"/>
    <s v="Property / BI"/>
    <s v="Fire"/>
    <s v="Constructions &amp;amp; Infrastructure"/>
    <s v="Fire &amp;amp; Special Perils"/>
  </r>
  <r>
    <s v="Infra-CAR"/>
    <s v="OPP1900002039"/>
    <n v="10"/>
    <s v="Mark"/>
    <n v="800000"/>
    <n v="50000"/>
    <d v="2019-09-30T00:00:00"/>
    <x v="0"/>
    <s v="Ahmedabad"/>
    <s v="Construction, Power &amp; Infrastructure"/>
    <s v="Engineering"/>
    <s v="Engineering"/>
    <s v="Contractors All Risk"/>
  </r>
  <r>
    <s v="Fire"/>
    <s v="OPP1900002070"/>
    <n v="3"/>
    <s v="Animesh Rawat"/>
    <n v="0"/>
    <n v="500000"/>
    <d v="2019-10-01T00:00:00"/>
    <x v="1"/>
    <s v="Ahmedabad"/>
    <s v="Property / BI"/>
    <s v="Fire"/>
    <s v="Constructions &amp;amp; Infrastructure"/>
    <s v="Fire &amp;amp; Special Perils"/>
  </r>
  <r>
    <s v="PI(Operational Road)"/>
    <s v="OPP1900002092"/>
    <n v="12"/>
    <s v="Shivani Sharma"/>
    <n v="1000000"/>
    <n v="100000"/>
    <d v="2019-12-31T00:00:00"/>
    <x v="0"/>
    <s v="Ahmedabad"/>
    <s v="Property / BI"/>
    <s v="Fire"/>
    <s v="Constructions &amp;amp; Infrastructure"/>
    <s v="Fire &amp;amp; Special Perils"/>
  </r>
  <r>
    <s v="SFSP"/>
    <s v="OPP1900002098"/>
    <n v="3"/>
    <s v="Animesh Rawat"/>
    <n v="0"/>
    <n v="50000"/>
    <d v="2019-09-30T00:00:00"/>
    <x v="2"/>
    <s v="Ahmedabad"/>
    <s v="Property / BI"/>
    <s v="Fire"/>
    <s v="Constructions &amp;amp; Infrastructure"/>
    <s v="Fire &amp;amp; Special Perils"/>
  </r>
  <r>
    <s v="VS.-D &amp; O"/>
    <s v="OPP1900002104"/>
    <n v="12"/>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3" applyNumberFormats="0" applyBorderFormats="0" applyFontFormats="0" applyPatternFormats="0" applyAlignmentFormats="0" applyWidthHeightFormats="1" dataCaption="Values" tag="801e163c-4081-42fc-aa82-7a2c69b2fcfc" updatedVersion="6" minRefreshableVersion="3" useAutoFormatting="1" subtotalHiddenItems="1" itemPrintTitles="1" createdVersion="6" indent="0" outline="1" outlineData="1" multipleFieldFilters="0" chartFormat="4">
  <location ref="A1:B9"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9000000}" name="PivotTable1" cacheId="11" dataOnRows="1" applyNumberFormats="0" applyBorderFormats="0" applyFontFormats="0" applyPatternFormats="0" applyAlignmentFormats="0" applyWidthHeightFormats="1" dataCaption="Values" tag="2dda189a-f757-484a-8e73-5c291e796cb8" updatedVersion="6" minRefreshableVersion="3" useAutoFormatting="1" subtotalHiddenItems="1" itemPrintTitles="1" createdVersion="6" indent="0" outline="1" outlineData="1" multipleFieldFilters="0" chartFormat="10">
  <location ref="A1:C5" firstHeaderRow="1" firstDataRow="2" firstDataCol="1"/>
  <pivotFields count="5">
    <pivotField axis="axisCol" allDrilled="1" showAll="0" dataSourceSort="1" defaultAttributeDrillState="1">
      <items count="5">
        <item s="1" x="0"/>
        <item x="1"/>
        <item x="2"/>
        <item x="3"/>
        <item t="default"/>
      </items>
    </pivotField>
    <pivotField dataField="1" showAll="0"/>
    <pivotField dataField="1" showAll="0"/>
    <pivotField dataField="1" showAll="0"/>
    <pivotField allDrilled="1" showAll="0" dataSourceSort="1" defaultAttributeDrillState="1"/>
  </pivotFields>
  <rowFields count="1">
    <field x="-2"/>
  </rowFields>
  <rowItems count="3">
    <i>
      <x/>
    </i>
    <i i="1">
      <x v="1"/>
    </i>
    <i i="2">
      <x v="2"/>
    </i>
  </rowItems>
  <colFields count="1">
    <field x="0"/>
  </colFields>
  <colItems count="2">
    <i>
      <x/>
    </i>
    <i t="grand">
      <x/>
    </i>
  </colItems>
  <dataFields count="3">
    <dataField name="INVOICE" fld="1" baseField="0" baseItem="0"/>
    <dataField fld="3" subtotal="count" baseField="0" baseItem="0"/>
    <dataField name="TARGET" fld="2" baseField="0" baseItem="0"/>
  </dataFields>
  <formats count="1">
    <format dxfId="0">
      <pivotArea outline="0" collapsedLevelsAreSubtotals="1" fieldPosition="0"/>
    </format>
  </formats>
  <chartFormats count="43">
    <chartFormat chart="1" format="1" series="1">
      <pivotArea type="data" outline="0" fieldPosition="0">
        <references count="2">
          <reference field="4294967294" count="1" selected="0">
            <x v="0"/>
          </reference>
          <reference field="0" count="1" selected="0">
            <x v="2"/>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2"/>
          </reference>
          <reference field="0" count="1" selected="0">
            <x v="1"/>
          </reference>
        </references>
      </pivotArea>
    </chartFormat>
    <chartFormat chart="1" format="6">
      <pivotArea type="data" outline="0" fieldPosition="0">
        <references count="2">
          <reference field="4294967294" count="1" selected="0">
            <x v="1"/>
          </reference>
          <reference field="0" count="1" selected="0">
            <x v="1"/>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1"/>
          </reference>
          <reference field="0" count="1" selected="0">
            <x v="1"/>
          </reference>
        </references>
      </pivotArea>
    </chartFormat>
    <chartFormat chart="2" format="11">
      <pivotArea type="data" outline="0" fieldPosition="0">
        <references count="2">
          <reference field="4294967294" count="1" selected="0">
            <x v="2"/>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1"/>
          </reference>
          <reference field="0" count="1" selected="0">
            <x v="1"/>
          </reference>
        </references>
      </pivotArea>
    </chartFormat>
    <chartFormat chart="4" format="11">
      <pivotArea type="data" outline="0" fieldPosition="0">
        <references count="2">
          <reference field="4294967294" count="1" selected="0">
            <x v="2"/>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1"/>
          </reference>
          <reference field="0" count="1" selected="0">
            <x v="1"/>
          </reference>
        </references>
      </pivotArea>
    </chartFormat>
    <chartFormat chart="5" format="15">
      <pivotArea type="data" outline="0" fieldPosition="0">
        <references count="2">
          <reference field="4294967294" count="1" selected="0">
            <x v="2"/>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1"/>
          </reference>
          <reference field="0" count="1" selected="0">
            <x v="1"/>
          </reference>
        </references>
      </pivotArea>
    </chartFormat>
    <chartFormat chart="3" format="19">
      <pivotArea type="data" outline="0" fieldPosition="0">
        <references count="2">
          <reference field="4294967294" count="1" selected="0">
            <x v="2"/>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1"/>
          </reference>
          <reference field="0" count="1" selected="0">
            <x v="1"/>
          </reference>
        </references>
      </pivotArea>
    </chartFormat>
    <chartFormat chart="6" format="11">
      <pivotArea type="data" outline="0" fieldPosition="0">
        <references count="2">
          <reference field="4294967294" count="1" selected="0">
            <x v="2"/>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1"/>
          </reference>
        </references>
      </pivotArea>
    </chartFormat>
    <chartFormat chart="7" format="14">
      <pivotArea type="data" outline="0" fieldPosition="0">
        <references count="2">
          <reference field="4294967294" count="1" selected="0">
            <x v="1"/>
          </reference>
          <reference field="0" count="1" selected="0">
            <x v="1"/>
          </reference>
        </references>
      </pivotArea>
    </chartFormat>
    <chartFormat chart="7" format="15">
      <pivotArea type="data" outline="0" fieldPosition="0">
        <references count="2">
          <reference field="4294967294" count="1" selected="0">
            <x v="2"/>
          </reference>
          <reference field="0" count="1" selected="0">
            <x v="1"/>
          </reference>
        </references>
      </pivotArea>
    </chartFormat>
    <chartFormat chart="7" format="16" series="1">
      <pivotArea type="data" outline="0" fieldPosition="0">
        <references count="2">
          <reference field="4294967294" count="1" selected="0">
            <x v="0"/>
          </reference>
          <reference field="0" count="1" selected="0">
            <x v="0"/>
          </reference>
        </references>
      </pivotArea>
    </chartFormat>
    <chartFormat chart="7" format="17">
      <pivotArea type="data" outline="0" fieldPosition="0">
        <references count="2">
          <reference field="4294967294" count="1" selected="0">
            <x v="2"/>
          </reference>
          <reference field="0" count="1" selected="0">
            <x v="0"/>
          </reference>
        </references>
      </pivotArea>
    </chartFormat>
    <chartFormat chart="7" format="18">
      <pivotArea type="data" outline="0" fieldPosition="0">
        <references count="2">
          <reference field="4294967294" count="1" selected="0">
            <x v="1"/>
          </reference>
          <reference field="0" count="1" selected="0">
            <x v="0"/>
          </reference>
        </references>
      </pivotArea>
    </chartFormat>
    <chartFormat chart="7" format="19">
      <pivotArea type="data" outline="0" fieldPosition="0">
        <references count="2">
          <reference field="4294967294" count="1" selected="0">
            <x v="0"/>
          </reference>
          <reference field="0" count="1" selected="0">
            <x v="0"/>
          </reference>
        </references>
      </pivotArea>
    </chartFormat>
    <chartFormat chart="8" format="20" series="1">
      <pivotArea type="data" outline="0" fieldPosition="0">
        <references count="2">
          <reference field="4294967294" count="1" selected="0">
            <x v="0"/>
          </reference>
          <reference field="0" count="1" selected="0">
            <x v="0"/>
          </reference>
        </references>
      </pivotArea>
    </chartFormat>
    <chartFormat chart="8" format="21">
      <pivotArea type="data" outline="0" fieldPosition="0">
        <references count="2">
          <reference field="4294967294" count="1" selected="0">
            <x v="0"/>
          </reference>
          <reference field="0" count="1" selected="0">
            <x v="0"/>
          </reference>
        </references>
      </pivotArea>
    </chartFormat>
    <chartFormat chart="8" format="22">
      <pivotArea type="data" outline="0" fieldPosition="0">
        <references count="2">
          <reference field="4294967294" count="1" selected="0">
            <x v="1"/>
          </reference>
          <reference field="0" count="1" selected="0">
            <x v="0"/>
          </reference>
        </references>
      </pivotArea>
    </chartFormat>
    <chartFormat chart="8" format="23">
      <pivotArea type="data" outline="0" fieldPosition="0">
        <references count="2">
          <reference field="4294967294" count="1" selected="0">
            <x v="2"/>
          </reference>
          <reference field="0" count="1" selected="0">
            <x v="0"/>
          </reference>
        </references>
      </pivotArea>
    </chartFormat>
    <chartFormat chart="9" format="24" series="1">
      <pivotArea type="data" outline="0" fieldPosition="0">
        <references count="2">
          <reference field="4294967294" count="1" selected="0">
            <x v="0"/>
          </reference>
          <reference field="0" count="1" selected="0">
            <x v="0"/>
          </reference>
        </references>
      </pivotArea>
    </chartFormat>
    <chartFormat chart="9" format="25">
      <pivotArea type="data" outline="0" fieldPosition="0">
        <references count="2">
          <reference field="4294967294" count="1" selected="0">
            <x v="0"/>
          </reference>
          <reference field="0" count="1" selected="0">
            <x v="0"/>
          </reference>
        </references>
      </pivotArea>
    </chartFormat>
    <chartFormat chart="9" format="26">
      <pivotArea type="data" outline="0" fieldPosition="0">
        <references count="2">
          <reference field="4294967294" count="1" selected="0">
            <x v="1"/>
          </reference>
          <reference field="0" count="1" selected="0">
            <x v="0"/>
          </reference>
        </references>
      </pivotArea>
    </chartFormat>
    <chartFormat chart="9" format="27">
      <pivotArea type="data" outline="0" fieldPosition="0">
        <references count="2">
          <reference field="4294967294" count="1" selected="0">
            <x v="2"/>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invoice_202001231041]"/>
        <x15:activeTabTopLevelEntity name="[Individual budget]"/>
        <x15:activeTabTopLevelEntity name="[brokerage]"/>
        <x15:activeTabTopLevelEntity name="[fee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A000000}" name="PivotTable2" cacheId="8" applyNumberFormats="0" applyBorderFormats="0" applyFontFormats="0" applyPatternFormats="0" applyAlignmentFormats="0" applyWidthHeightFormats="1" dataCaption="Values" grandTotalCaption="All" tag="cdec0a3c-2565-4bdc-a0fc-a932684c7906" updatedVersion="6" minRefreshableVersion="3" useAutoFormatting="1" itemPrintTitles="1" createdVersion="6" indent="0" outline="1" outlineData="1" multipleFieldFilters="0" chartFormat="3">
  <location ref="A3:F16" firstHeaderRow="1" firstDataRow="2" firstDataCol="1"/>
  <pivotFields count="4">
    <pivotField allDrilled="1" showAll="0" measureFilter="1" dataSourceSort="1" defaultAttributeDrillState="1">
      <items count="5">
        <item x="0"/>
        <item x="1"/>
        <item x="2"/>
        <item x="3"/>
        <item t="default"/>
      </items>
    </pivotField>
    <pivotField dataField="1" showAll="0"/>
    <pivotField axis="axisRow" allDrilled="1" showAll="0" sortType="a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axis="axisCol" allDrilled="1" showAll="0" sortType="descending" defaultAttributeDrillState="1">
      <items count="5">
        <item x="3"/>
        <item n="null" x="0"/>
        <item x="2"/>
        <item x="1"/>
        <item t="default"/>
      </items>
    </pivotField>
  </pivotFields>
  <rowFields count="1">
    <field x="2"/>
  </rowFields>
  <rowItems count="12">
    <i>
      <x v="6"/>
    </i>
    <i>
      <x v="5"/>
    </i>
    <i>
      <x v="4"/>
    </i>
    <i>
      <x/>
    </i>
    <i>
      <x v="7"/>
    </i>
    <i>
      <x v="8"/>
    </i>
    <i>
      <x v="10"/>
    </i>
    <i>
      <x v="1"/>
    </i>
    <i>
      <x v="9"/>
    </i>
    <i>
      <x v="2"/>
    </i>
    <i>
      <x v="3"/>
    </i>
    <i t="grand">
      <x/>
    </i>
  </rowItems>
  <colFields count="1">
    <field x="3"/>
  </colFields>
  <colItems count="5">
    <i>
      <x/>
    </i>
    <i>
      <x v="1"/>
    </i>
    <i>
      <x v="2"/>
    </i>
    <i>
      <x v="3"/>
    </i>
    <i t="grand">
      <x/>
    </i>
  </colItems>
  <dataFields count="1">
    <dataField name="Count of invoice_number" fld="1" subtotal="count" baseField="1" baseItem="2"/>
  </dataFields>
  <chartFormats count="8">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2" format="20" series="1">
      <pivotArea type="data" outline="0" fieldPosition="0">
        <references count="2">
          <reference field="4294967294" count="1" selected="0">
            <x v="0"/>
          </reference>
          <reference field="3" count="1" selected="0">
            <x v="3"/>
          </reference>
        </references>
      </pivotArea>
    </chartFormat>
    <chartFormat chart="2" format="21" series="1">
      <pivotArea type="data" outline="0" fieldPosition="0">
        <references count="2">
          <reference field="4294967294" count="1" selected="0">
            <x v="0"/>
          </reference>
          <reference field="3" count="1" selected="0">
            <x v="1"/>
          </reference>
        </references>
      </pivotArea>
    </chartFormat>
    <chartFormat chart="2" format="22" series="1">
      <pivotArea type="data" outline="0" fieldPosition="0">
        <references count="2">
          <reference field="4294967294" count="1" selected="0">
            <x v="0"/>
          </reference>
          <reference field="3" count="1" selected="0">
            <x v="2"/>
          </reference>
        </references>
      </pivotArea>
    </chartFormat>
    <chartFormat chart="2" format="23" series="1">
      <pivotArea type="data" outline="0" fieldPosition="0">
        <references count="2">
          <reference field="4294967294" count="1" selected="0">
            <x v="0"/>
          </reference>
          <reference field="3"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4" filterVal="4"/>
        </filterColumn>
      </autoFilter>
    </filter>
  </filters>
  <rowHierarchiesUsage count="1">
    <rowHierarchyUsage hierarchyUsage="18"/>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
        <x15:activeTabTopLevelEntity name="[invoice_202001231041]"/>
        <x15:activeTabTopLevelEntity name="[Dim_Account]"/>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A00-00000B000000}"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12" firstHeaderRow="1" firstDataRow="1" firstDataCol="1"/>
  <pivotFields count="2">
    <pivotField axis="axisRow"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3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5"/>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0" count="1" selected="0">
            <x v="6"/>
          </reference>
        </references>
      </pivotArea>
    </chartFormat>
    <chartFormat chart="1" format="13">
      <pivotArea type="data" outline="0" fieldPosition="0">
        <references count="2">
          <reference field="4294967294" count="1" selected="0">
            <x v="0"/>
          </reference>
          <reference field="0" count="1" selected="0">
            <x v="5"/>
          </reference>
        </references>
      </pivotArea>
    </chartFormat>
    <chartFormat chart="1" format="14">
      <pivotArea type="data" outline="0" fieldPosition="0">
        <references count="2">
          <reference field="4294967294" count="1" selected="0">
            <x v="0"/>
          </reference>
          <reference field="0" count="1" selected="0">
            <x v="4"/>
          </reference>
        </references>
      </pivotArea>
    </chartFormat>
    <chartFormat chart="1" format="15">
      <pivotArea type="data" outline="0" fieldPosition="0">
        <references count="2">
          <reference field="4294967294" count="1" selected="0">
            <x v="0"/>
          </reference>
          <reference field="0" count="1" selected="0">
            <x v="2"/>
          </reference>
        </references>
      </pivotArea>
    </chartFormat>
    <chartFormat chart="1" format="16">
      <pivotArea type="data" outline="0" fieldPosition="0">
        <references count="2">
          <reference field="4294967294" count="1" selected="0">
            <x v="0"/>
          </reference>
          <reference field="0" count="1" selected="0">
            <x v="1"/>
          </reference>
        </references>
      </pivotArea>
    </chartFormat>
    <chartFormat chart="1" format="17">
      <pivotArea type="data" outline="0" fieldPosition="0">
        <references count="2">
          <reference field="4294967294" count="1" selected="0">
            <x v="0"/>
          </reference>
          <reference field="0" count="1" selected="0">
            <x v="3"/>
          </reference>
        </references>
      </pivotArea>
    </chartFormat>
    <chartFormat chart="1" format="18">
      <pivotArea type="data" outline="0" fieldPosition="0">
        <references count="2">
          <reference field="4294967294" count="1" selected="0">
            <x v="0"/>
          </reference>
          <reference field="0" count="1" selected="0">
            <x v="7"/>
          </reference>
        </references>
      </pivotArea>
    </chartFormat>
    <chartFormat chart="1" format="19">
      <pivotArea type="data" outline="0" fieldPosition="0">
        <references count="2">
          <reference field="4294967294" count="1" selected="0">
            <x v="0"/>
          </reference>
          <reference field="0" count="1" selected="0">
            <x v="8"/>
          </reference>
        </references>
      </pivotArea>
    </chartFormat>
    <chartFormat chart="1" format="20">
      <pivotArea type="data" outline="0" fieldPosition="0">
        <references count="2">
          <reference field="4294967294" count="1" selected="0">
            <x v="0"/>
          </reference>
          <reference field="0"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6"/>
          </reference>
        </references>
      </pivotArea>
    </chartFormat>
    <chartFormat chart="2" format="23">
      <pivotArea type="data" outline="0" fieldPosition="0">
        <references count="2">
          <reference field="4294967294" count="1" selected="0">
            <x v="0"/>
          </reference>
          <reference field="0" count="1" selected="0">
            <x v="5"/>
          </reference>
        </references>
      </pivotArea>
    </chartFormat>
    <chartFormat chart="2" format="24">
      <pivotArea type="data" outline="0" fieldPosition="0">
        <references count="2">
          <reference field="4294967294" count="1" selected="0">
            <x v="0"/>
          </reference>
          <reference field="0" count="1" selected="0">
            <x v="4"/>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3"/>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8"/>
          </reference>
        </references>
      </pivotArea>
    </chartFormat>
    <chartFormat chart="2" format="30">
      <pivotArea type="data" outline="0" fieldPosition="0">
        <references count="2">
          <reference field="4294967294" count="1" selected="0">
            <x v="0"/>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Account]"/>
        <x15:activeTabTopLevelEntity name="[meeting]"/>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1" applyNumberFormats="0" applyBorderFormats="0" applyFontFormats="0" applyPatternFormats="0" applyAlignmentFormats="0" applyWidthHeightFormats="1" dataCaption="Values" tag="520d8eb8-4815-47ab-b02a-06cc5d31f094" updatedVersion="6" minRefreshableVersion="3" useAutoFormatting="1" subtotalHiddenItems="1" itemPrintTitles="1" createdVersion="5" indent="0" outline="1" outlineData="1" multipleFieldFilters="0" chartFormat="5">
  <location ref="B3:C8" firstHeaderRow="1" firstDataRow="1" firstDataCol="1"/>
  <pivotFields count="2">
    <pivotField dataField="1" showAll="0"/>
    <pivotField axis="axisRow" allDrilled="1" showAll="0" measureFilter="1" sortType="descending" defaultAttributeDrillState="1">
      <items count="5">
        <item x="3"/>
        <item x="2"/>
        <item x="1"/>
        <item x="0"/>
        <item t="default"/>
      </items>
    </pivotField>
  </pivotFields>
  <rowFields count="1">
    <field x="1"/>
  </rowFields>
  <rowItems count="5">
    <i>
      <x/>
    </i>
    <i>
      <x v="1"/>
    </i>
    <i>
      <x v="2"/>
    </i>
    <i>
      <x v="3"/>
    </i>
    <i t="grand">
      <x/>
    </i>
  </rowItems>
  <colItems count="1">
    <i/>
  </colItems>
  <dataFields count="1">
    <dataField name="Sum of revenue_amount" fld="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3">
      <autoFilter ref="A1">
        <filterColumn colId="0">
          <top10 val="4" filterVal="4"/>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2" applyNumberFormats="0" applyBorderFormats="0" applyFontFormats="0" applyPatternFormats="0" applyAlignmentFormats="0" applyWidthHeightFormats="1" dataCaption="Values" tag="520d8eb8-4815-47ab-b02a-06cc5d31f094" updatedVersion="6" minRefreshableVersion="3" useAutoFormatting="1" subtotalHiddenItems="1" itemPrintTitles="1" createdVersion="5" indent="0" outline="1" outlineData="1" multipleFieldFilters="0" chartFormat="6">
  <location ref="B3:C8" firstHeaderRow="1" firstDataRow="1" firstDataCol="1"/>
  <pivotFields count="2">
    <pivotField dataField="1" showAll="0"/>
    <pivotField axis="axisRow" allDrilled="1" showAll="0" measureFilter="1" sortType="ascending"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Sum of revenue_amount" fld="0" baseField="0" baseItem="0" numFmtId="165"/>
  </dataFields>
  <formats count="1">
    <format dxfId="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3"/>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83">
      <autoFilter ref="A1">
        <filterColumn colId="0">
          <top10 val="4" filterVal="4"/>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Total Opportunities" fld="0" subtotal="count" baseField="0" baseItem="52631200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pportunities"/>
  </pivotHierarchies>
  <pivotTableStyleInfo name="PivotStyleLight16" showRowHeaders="1" showColHeaders="1" showRowStripes="0" showColStripes="0" showLastColumn="1"/>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Sheet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4" firstHeaderRow="1" firstDataRow="1" firstDataCol="1"/>
  <pivotFields count="2">
    <pivotField dataField="1" showAll="0"/>
    <pivotField axis="axisRow" allDrilled="1" showAll="0" dataSourceSort="1" defaultAttributeDrillState="1">
      <items count="3">
        <item s="1" x="0"/>
        <item s="1" x="1"/>
        <item t="default"/>
      </items>
    </pivotField>
  </pivotFields>
  <rowFields count="1">
    <field x="1"/>
  </rowFields>
  <rowItems count="3">
    <i>
      <x/>
    </i>
    <i>
      <x v="1"/>
    </i>
    <i t="grand">
      <x/>
    </i>
  </rowItems>
  <colItems count="1">
    <i/>
  </colItems>
  <dataFields count="1">
    <dataField name="Total Open Opportunity" fld="0" subtotal="count" baseField="1"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pen Opportunity"/>
  </pivotHierarchies>
  <pivotTableStyleInfo name="PivotStyleLight16" showRowHeaders="1" showColHeaders="1" showRowStripes="0" showColStripes="0" showLastColumn="1"/>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Sheet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location ref="A3:B7"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4" cacheId="6" applyNumberFormats="0" applyBorderFormats="0" applyFontFormats="0" applyPatternFormats="0" applyAlignmentFormats="0" applyWidthHeightFormats="1" dataCaption="Values" tag="c747fa77-7e4a-4835-9732-9f2478d27895" updatedVersion="6" minRefreshableVersion="3" useAutoFormatting="1" subtotalHiddenItems="1" itemPrintTitles="1" createdVersion="6" indent="0" outline="1" outlineData="1" multipleFieldFilters="0">
  <location ref="A2:B5" firstHeaderRow="1" firstDataRow="1" firstDataCol="1"/>
  <pivotFields count="5">
    <pivotField axis="axisRow" allDrilled="1" showAll="0" dataSourceSort="1" defaultAttributeDrillState="1">
      <items count="3">
        <item x="0" e="0"/>
        <item x="1" e="0"/>
        <item t="default"/>
      </items>
    </pivotField>
    <pivotField dataField="1" showAll="0"/>
    <pivotField axis="axisRow" allDrilled="1" showAll="0" dataSourceSort="1" defaultAttributeDrillState="1">
      <items count="2">
        <item x="0"/>
        <item t="default"/>
      </items>
    </pivotField>
    <pivotField axis="axisRow"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s>
  <rowFields count="4">
    <field x="0"/>
    <field x="4"/>
    <field x="2"/>
    <field x="3"/>
  </rowFields>
  <rowItems count="3">
    <i>
      <x/>
    </i>
    <i>
      <x v="1"/>
    </i>
    <i t="grand">
      <x/>
    </i>
  </rowItems>
  <colItems count="1">
    <i/>
  </colItems>
  <dataFields count="1">
    <dataField name="Count of Account Exe ID" fld="1"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54"/>
    <rowHierarchyUsage hierarchyUsage="51"/>
    <rowHierarchyUsage hierarchyUsage="53"/>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1" cacheId="7" dataOnRows="1" applyNumberFormats="0" applyBorderFormats="0" applyFontFormats="0" applyPatternFormats="0" applyAlignmentFormats="0" applyWidthHeightFormats="1" dataCaption="Values" tag="2dda189a-f757-484a-8e73-5c291e796cb8" updatedVersion="6" minRefreshableVersion="3" useAutoFormatting="1" subtotalHiddenItems="1" itemPrintTitles="1" createdVersion="6" indent="0" outline="1" outlineData="1" multipleFieldFilters="0" chartFormat="9">
  <location ref="A1:C5" firstHeaderRow="1" firstDataRow="2" firstDataCol="1"/>
  <pivotFields count="5">
    <pivotField axis="axisCol" allDrilled="1" showAll="0" dataSourceSort="1" defaultAttributeDrillState="1">
      <items count="5">
        <item s="1" x="0"/>
        <item x="1"/>
        <item x="2"/>
        <item x="3"/>
        <item t="default"/>
      </items>
    </pivotField>
    <pivotField dataField="1" showAll="0"/>
    <pivotField dataField="1" showAll="0"/>
    <pivotField dataField="1" showAll="0"/>
    <pivotField allDrilled="1" showAll="0" dataSourceSort="1" defaultAttributeDrillState="1"/>
  </pivotFields>
  <rowFields count="1">
    <field x="-2"/>
  </rowFields>
  <rowItems count="3">
    <i>
      <x/>
    </i>
    <i i="1">
      <x v="1"/>
    </i>
    <i i="2">
      <x v="2"/>
    </i>
  </rowItems>
  <colFields count="1">
    <field x="0"/>
  </colFields>
  <colItems count="2">
    <i>
      <x/>
    </i>
    <i t="grand">
      <x/>
    </i>
  </colItems>
  <dataFields count="3">
    <dataField name="INVOICE" fld="1" baseField="0" baseItem="0"/>
    <dataField fld="3" subtotal="count" baseField="0" baseItem="0"/>
    <dataField name="TARGET" fld="2" baseField="0" baseItem="0"/>
  </dataFields>
  <formats count="1">
    <format dxfId="2">
      <pivotArea outline="0" collapsedLevelsAreSubtotals="1" fieldPosition="0"/>
    </format>
  </formats>
  <chartFormats count="22">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2"/>
          </reference>
          <reference field="0" count="1" selected="0">
            <x v="0"/>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 chart="2" format="11">
      <pivotArea type="data" outline="0" fieldPosition="0">
        <references count="2">
          <reference field="4294967294" count="1" selected="0">
            <x v="2"/>
          </reference>
          <reference field="0" count="1" selected="0">
            <x v="0"/>
          </reference>
        </references>
      </pivotArea>
    </chartFormat>
    <chartFormat chart="3" format="16" series="1">
      <pivotArea type="data" outline="0" fieldPosition="0">
        <references count="2">
          <reference field="4294967294" count="1" selected="0">
            <x v="0"/>
          </reference>
          <reference field="0"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1"/>
          </reference>
          <reference field="0" count="1" selected="0">
            <x v="0"/>
          </reference>
        </references>
      </pivotArea>
    </chartFormat>
    <chartFormat chart="3" format="19">
      <pivotArea type="data" outline="0" fieldPosition="0">
        <references count="2">
          <reference field="4294967294" count="1" selected="0">
            <x v="2"/>
          </reference>
          <reference field="0" count="1" selected="0">
            <x v="0"/>
          </reference>
        </references>
      </pivotArea>
    </chartFormat>
    <chartFormat chart="8" format="24" series="1">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1"/>
          </reference>
          <reference field="0" count="1" selected="0">
            <x v="0"/>
          </reference>
        </references>
      </pivotArea>
    </chartFormat>
    <chartFormat chart="8" format="27">
      <pivotArea type="data" outline="0" fieldPosition="0">
        <references count="2">
          <reference field="4294967294" count="1" selected="0">
            <x v="2"/>
          </reference>
          <reference field="0" count="1" selected="0">
            <x v="0"/>
          </reference>
        </references>
      </pivotArea>
    </chartFormat>
    <chartFormat chart="7" format="21" series="1">
      <pivotArea type="data" outline="0" fieldPosition="0">
        <references count="2">
          <reference field="4294967294" count="1" selected="0">
            <x v="0"/>
          </reference>
          <reference field="0"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1"/>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invoice_202001231041]"/>
        <x15:activeTabTopLevelEntity name="[Individual budget]"/>
        <x15:activeTabTopLevelEntity name="[brokerage]"/>
        <x15:activeTabTopLevelEntity name="[fee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1" cacheId="10" dataOnRows="1" applyNumberFormats="0" applyBorderFormats="0" applyFontFormats="0" applyPatternFormats="0" applyAlignmentFormats="0" applyWidthHeightFormats="1" dataCaption="Values" tag="2dda189a-f757-484a-8e73-5c291e796cb8" updatedVersion="6" minRefreshableVersion="3" useAutoFormatting="1" subtotalHiddenItems="1" itemPrintTitles="1" createdVersion="6" indent="0" outline="1" outlineData="1" multipleFieldFilters="0" chartFormat="14">
  <location ref="A1:C5" firstHeaderRow="1" firstDataRow="2" firstDataCol="1"/>
  <pivotFields count="5">
    <pivotField axis="axisCol" allDrilled="1" showAll="0" dataSourceSort="1" defaultAttributeDrillState="1">
      <items count="5">
        <item s="1" x="0"/>
        <item x="1"/>
        <item x="2"/>
        <item x="3"/>
        <item t="default"/>
      </items>
    </pivotField>
    <pivotField dataField="1" showAll="0"/>
    <pivotField dataField="1" showAll="0"/>
    <pivotField dataField="1" showAll="0"/>
    <pivotField allDrilled="1" showAll="0" dataSourceSort="1" defaultAttributeDrillState="1"/>
  </pivotFields>
  <rowFields count="1">
    <field x="-2"/>
  </rowFields>
  <rowItems count="3">
    <i>
      <x/>
    </i>
    <i i="1">
      <x v="1"/>
    </i>
    <i i="2">
      <x v="2"/>
    </i>
  </rowItems>
  <colFields count="1">
    <field x="0"/>
  </colFields>
  <colItems count="2">
    <i>
      <x/>
    </i>
    <i t="grand">
      <x/>
    </i>
  </colItems>
  <dataFields count="3">
    <dataField name="INVOICE" fld="1" baseField="0" baseItem="0"/>
    <dataField fld="3" subtotal="count" baseField="0" baseItem="0"/>
    <dataField name="TARGET" fld="2" baseField="0" baseItem="0"/>
  </dataFields>
  <formats count="1">
    <format dxfId="1">
      <pivotArea outline="0" collapsedLevelsAreSubtotals="1" fieldPosition="0"/>
    </format>
  </formats>
  <chartFormats count="36">
    <chartFormat chart="1" format="1" series="1">
      <pivotArea type="data" outline="0" fieldPosition="0">
        <references count="2">
          <reference field="4294967294" count="1" selected="0">
            <x v="0"/>
          </reference>
          <reference field="0" count="1" selected="0">
            <x v="0"/>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2"/>
          </reference>
          <reference field="0" count="1" selected="0">
            <x v="1"/>
          </reference>
        </references>
      </pivotArea>
    </chartFormat>
    <chartFormat chart="1" format="6">
      <pivotArea type="data" outline="0" fieldPosition="0">
        <references count="2">
          <reference field="4294967294" count="1" selected="0">
            <x v="1"/>
          </reference>
          <reference field="0" count="1" selected="0">
            <x v="1"/>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1"/>
          </reference>
          <reference field="0" count="1" selected="0">
            <x v="1"/>
          </reference>
        </references>
      </pivotArea>
    </chartFormat>
    <chartFormat chart="2" format="11">
      <pivotArea type="data" outline="0" fieldPosition="0">
        <references count="2">
          <reference field="4294967294" count="1" selected="0">
            <x v="2"/>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1"/>
          </reference>
          <reference field="0" count="1" selected="0">
            <x v="1"/>
          </reference>
        </references>
      </pivotArea>
    </chartFormat>
    <chartFormat chart="4" format="11">
      <pivotArea type="data" outline="0" fieldPosition="0">
        <references count="2">
          <reference field="4294967294" count="1" selected="0">
            <x v="2"/>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1"/>
          </reference>
          <reference field="0" count="1" selected="0">
            <x v="1"/>
          </reference>
        </references>
      </pivotArea>
    </chartFormat>
    <chartFormat chart="5" format="15">
      <pivotArea type="data" outline="0" fieldPosition="0">
        <references count="2">
          <reference field="4294967294" count="1" selected="0">
            <x v="2"/>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1"/>
          </reference>
          <reference field="0" count="1" selected="0">
            <x v="1"/>
          </reference>
        </references>
      </pivotArea>
    </chartFormat>
    <chartFormat chart="3" format="19">
      <pivotArea type="data" outline="0" fieldPosition="0">
        <references count="2">
          <reference field="4294967294" count="1" selected="0">
            <x v="2"/>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1"/>
          </reference>
          <reference field="0" count="1" selected="0">
            <x v="1"/>
          </reference>
        </references>
      </pivotArea>
    </chartFormat>
    <chartFormat chart="6" format="11">
      <pivotArea type="data" outline="0" fieldPosition="0">
        <references count="2">
          <reference field="4294967294" count="1" selected="0">
            <x v="2"/>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 chart="6" format="13">
      <pivotArea type="data" outline="0" fieldPosition="0">
        <references count="2">
          <reference field="4294967294" count="1" selected="0">
            <x v="1"/>
          </reference>
          <reference field="0"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pivotArea type="data" outline="0" fieldPosition="0">
        <references count="2">
          <reference field="4294967294" count="1" selected="0">
            <x v="0"/>
          </reference>
          <reference field="0" count="1" selected="0">
            <x v="0"/>
          </reference>
        </references>
      </pivotArea>
    </chartFormat>
    <chartFormat chart="8" format="20">
      <pivotArea type="data" outline="0" fieldPosition="0">
        <references count="2">
          <reference field="4294967294" count="1" selected="0">
            <x v="1"/>
          </reference>
          <reference field="0" count="1" selected="0">
            <x v="0"/>
          </reference>
        </references>
      </pivotArea>
    </chartFormat>
    <chartFormat chart="13" format="18" series="1">
      <pivotArea type="data" outline="0" fieldPosition="0">
        <references count="2">
          <reference field="4294967294" count="1" selected="0">
            <x v="0"/>
          </reference>
          <reference field="0" count="1" selected="0">
            <x v="0"/>
          </reference>
        </references>
      </pivotArea>
    </chartFormat>
    <chartFormat chart="13" format="19">
      <pivotArea type="data" outline="0" fieldPosition="0">
        <references count="2">
          <reference field="4294967294" count="1" selected="0">
            <x v="0"/>
          </reference>
          <reference field="0" count="1" selected="0">
            <x v="0"/>
          </reference>
        </references>
      </pivotArea>
    </chartFormat>
    <chartFormat chart="13" format="20">
      <pivotArea type="data" outline="0" fieldPosition="0">
        <references count="2">
          <reference field="4294967294" count="1" selected="0">
            <x v="1"/>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invoice_202001231041]"/>
        <x15:activeTabTopLevelEntity name="[Individual budget]"/>
        <x15:activeTabTopLevelEntity name="[brokerage]"/>
        <x15:activeTabTopLevelEntity name="[fe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0000000-0013-0000-FFFF-FFFF01000000}" sourceName="[Dim_Account].[Account Executive]">
  <pivotTables>
    <pivotTable tabId="7" name="PivotTable1"/>
    <pivotTable tabId="9" name="PivotTable2"/>
    <pivotTable tabId="13" name="PivotTable1"/>
    <pivotTable tabId="11" name="PivotTable1"/>
    <pivotTable tabId="12" name="PivotTable1"/>
  </pivotTables>
  <data>
    <olap pivotCacheId="1">
      <levels count="2">
        <level uniqueName="[Dim_Account].[Account Executive].[(All)]" sourceCaption="(All)" count="0"/>
        <level uniqueName="[Dim_Account].[Account Executive].[Account Executive]" sourceCaption="Account Executive" count="19">
          <ranges>
            <range startItem="0">
              <i n="[Dim_Account].[Account Executive].&amp;[Abhinav Shivam]" c="Abhinav Shivam"/>
              <i n="[Dim_Account].[Account Executive].&amp;[Animesh Rawat]" c="Animesh Rawat"/>
              <i n="[Dim_Account].[Account Executive].&amp;[Gilbert]" c="Gilbert"/>
              <i n="[Dim_Account].[Account Executive].&amp;[Ketan Jain]" c="Ketan Jain"/>
              <i n="[Dim_Account].[Account Executive].&amp;[Manish Sharma]" c="Manish Sharma"/>
              <i n="[Dim_Account].[Account Executive].&amp;[Mark]" c="Mark"/>
              <i n="[Dim_Account].[Account Executive].&amp;[Raju Kumar]" c="Raju Kumar"/>
              <i n="[Dim_Account].[Account Executive].&amp;[Shivani Sharma]" c="Shivani Sharma"/>
              <i n="[Dim_Account].[Account Executive].&amp;[Vinay]" c="Vinay"/>
              <i n="[Dim_Account].[Account Executive].&amp;[Juli]" c="Juli"/>
              <i n="[Dim_Account].[Account Executive].&amp;[Kumar Jha]" c="Kumar Jha"/>
              <i n="[Dim_Account].[Account Executive].&amp;[Nishant Sharma]" c="Nishant Sharma"/>
              <i n="[Dim_Account].[Account Executive].&amp;[Vidit Shah]" c="Vidit Shah"/>
              <i n="[Dim_Account].[Account Executive].&amp;[Ankita Shah]" c="Ankita Shah"/>
              <i n="[Dim_Account].[Account Executive].&amp;[Divya Dhingra]" c="Divya Dhingra"/>
              <i n="[Dim_Account].[Account Executive].&amp;[Gautam Murkunde]" c="Gautam Murkunde"/>
              <i n="[Dim_Account].[Account Executive].&amp;[Neel Jain]" c="Neel Jain"/>
              <i n="[Dim_Account].[Account Executive].&amp;[Shloka Shelat]" c="Shloka Shelat"/>
              <i n="[Dim_Account].[Account Executive].&amp;[Shobhit Agarwal]" c="Shobhit Agarwal"/>
            </range>
          </ranges>
        </level>
      </levels>
      <selections count="1">
        <selection n="[Dim_Account].[Account Execu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00000000-0013-0000-FFFF-FFFF02000000}" sourceName="[Sheet1].[Income class]">
  <pivotTables>
    <pivotTable tabId="9" name="PivotTable2"/>
  </pivotTables>
  <data>
    <olap pivotCacheId="1">
      <levels count="2">
        <level uniqueName="[Sheet1].[Income class].[(All)]" sourceCaption="(All)" count="0"/>
        <level uniqueName="[Sheet1].[Income class].[Income class]" sourceCaption="Income class" count="4" sortOrder="descending">
          <ranges>
            <range startItem="0">
              <i n="[Sheet1].[Income class].&amp;[Renewal]" c="Renewal"/>
              <i n="[Sheet1].[Income class].&amp;[New]" c="New"/>
              <i n="[Sheet1].[Income class].&amp;[Cross sell]" c="Cross sell"/>
              <i n="[Sheet1].[Income class].&amp;" c="(blank)"/>
            </range>
          </ranges>
        </level>
      </levels>
      <selections count="1">
        <selection n="[Sheet1].[Income 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00000000-0014-0000-FFFF-FFFF01000000}" cache="Slicer_Account_Executive" caption="Account Executive" level="1" rowHeight="241300"/>
  <slicer name="Income class" xr10:uid="{00000000-0014-0000-FFFF-FFFF02000000}" cache="Slicer_Income_class" caption="Income clas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00000000-0014-0000-FFFF-FFFF03000000}" cache="Slicer_Account_Executive" caption="Account Executive" startItem="8" level="1" rowHeight="241300"/>
  <slicer name="Income class 1" xr10:uid="{00000000-0014-0000-FFFF-FFFF04000000}" cache="Slicer_Income_class" caption="Income clas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D12" totalsRowShown="0">
  <autoFilter ref="A9:D12" xr:uid="{00000000-0009-0000-0100-000001000000}"/>
  <tableColumns count="4">
    <tableColumn id="1" xr3:uid="{00000000-0010-0000-0000-000001000000}" name="stage" dataDxfId="4"/>
    <tableColumn id="2" xr3:uid="{00000000-0010-0000-0000-000002000000}" name="revenue Amount" dataDxfId="3"/>
    <tableColumn id="3" xr3:uid="{00000000-0010-0000-0000-000003000000}" name="left">
      <calculatedColumnFormula>($B$10-B10)/2</calculatedColumnFormula>
    </tableColumn>
    <tableColumn id="4" xr3:uid="{00000000-0010-0000-0000-000004000000}" name="right">
      <calculatedColumnFormula>C10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D9" sqref="D9"/>
    </sheetView>
  </sheetViews>
  <sheetFormatPr defaultRowHeight="14.4" x14ac:dyDescent="0.3"/>
  <cols>
    <col min="1" max="1" width="16.21875" bestFit="1" customWidth="1"/>
    <col min="2" max="2" width="21.44140625" bestFit="1" customWidth="1"/>
  </cols>
  <sheetData>
    <row r="1" spans="1:2" x14ac:dyDescent="0.3">
      <c r="A1" s="1" t="s">
        <v>0</v>
      </c>
      <c r="B1" t="s">
        <v>13</v>
      </c>
    </row>
    <row r="2" spans="1:2" x14ac:dyDescent="0.3">
      <c r="A2" s="2" t="s">
        <v>8</v>
      </c>
      <c r="B2">
        <v>15</v>
      </c>
    </row>
    <row r="3" spans="1:2" x14ac:dyDescent="0.3">
      <c r="A3" s="2" t="s">
        <v>9</v>
      </c>
      <c r="B3">
        <v>6</v>
      </c>
    </row>
    <row r="4" spans="1:2" x14ac:dyDescent="0.3">
      <c r="A4" s="2" t="s">
        <v>4</v>
      </c>
      <c r="B4">
        <v>13</v>
      </c>
    </row>
    <row r="5" spans="1:2" x14ac:dyDescent="0.3">
      <c r="A5" s="2" t="s">
        <v>10</v>
      </c>
      <c r="B5">
        <v>5</v>
      </c>
    </row>
    <row r="6" spans="1:2" x14ac:dyDescent="0.3">
      <c r="A6" s="2" t="s">
        <v>5</v>
      </c>
      <c r="B6">
        <v>7</v>
      </c>
    </row>
    <row r="7" spans="1:2" x14ac:dyDescent="0.3">
      <c r="A7" s="2" t="s">
        <v>11</v>
      </c>
      <c r="B7">
        <v>2</v>
      </c>
    </row>
    <row r="8" spans="1:2" x14ac:dyDescent="0.3">
      <c r="A8" s="2" t="s">
        <v>12</v>
      </c>
      <c r="B8">
        <v>1</v>
      </c>
    </row>
    <row r="9" spans="1:2" x14ac:dyDescent="0.3">
      <c r="A9" s="2" t="s">
        <v>6</v>
      </c>
      <c r="B9">
        <v>49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F16"/>
  <sheetViews>
    <sheetView workbookViewId="0">
      <selection activeCell="A7" sqref="A7"/>
    </sheetView>
  </sheetViews>
  <sheetFormatPr defaultRowHeight="14.4" x14ac:dyDescent="0.3"/>
  <cols>
    <col min="1" max="1" width="22.21875" bestFit="1" customWidth="1"/>
    <col min="2" max="2" width="15.21875" customWidth="1"/>
    <col min="3" max="3" width="3.88671875" customWidth="1"/>
    <col min="4" max="4" width="4.5546875" customWidth="1"/>
    <col min="5" max="5" width="8.6640625" customWidth="1"/>
    <col min="6" max="6" width="3.77734375" customWidth="1"/>
    <col min="7" max="13" width="10.77734375" bestFit="1" customWidth="1"/>
    <col min="14" max="14" width="10.77734375" customWidth="1"/>
    <col min="15" max="200" width="10.77734375" bestFit="1" customWidth="1"/>
  </cols>
  <sheetData>
    <row r="2" spans="1:6" x14ac:dyDescent="0.3">
      <c r="F2" t="s">
        <v>48</v>
      </c>
    </row>
    <row r="3" spans="1:6" x14ac:dyDescent="0.3">
      <c r="A3" s="1" t="s">
        <v>36</v>
      </c>
      <c r="B3" s="1" t="s">
        <v>28</v>
      </c>
    </row>
    <row r="4" spans="1:6" x14ac:dyDescent="0.3">
      <c r="A4" s="1" t="s">
        <v>0</v>
      </c>
      <c r="B4" t="s">
        <v>39</v>
      </c>
      <c r="C4" t="s">
        <v>41</v>
      </c>
      <c r="D4" t="s">
        <v>38</v>
      </c>
      <c r="E4" t="s">
        <v>40</v>
      </c>
      <c r="F4" t="s">
        <v>48</v>
      </c>
    </row>
    <row r="5" spans="1:6" x14ac:dyDescent="0.3">
      <c r="A5" s="2" t="s">
        <v>32</v>
      </c>
      <c r="D5">
        <v>1</v>
      </c>
      <c r="F5">
        <v>1</v>
      </c>
    </row>
    <row r="6" spans="1:6" x14ac:dyDescent="0.3">
      <c r="A6" s="2" t="s">
        <v>26</v>
      </c>
      <c r="E6">
        <v>2</v>
      </c>
      <c r="F6">
        <v>2</v>
      </c>
    </row>
    <row r="7" spans="1:6" x14ac:dyDescent="0.3">
      <c r="A7" s="2" t="s">
        <v>31</v>
      </c>
      <c r="B7">
        <v>3</v>
      </c>
      <c r="C7">
        <v>1</v>
      </c>
      <c r="F7">
        <v>4</v>
      </c>
    </row>
    <row r="8" spans="1:6" x14ac:dyDescent="0.3">
      <c r="A8" s="2" t="s">
        <v>24</v>
      </c>
      <c r="E8">
        <v>10</v>
      </c>
      <c r="F8">
        <v>10</v>
      </c>
    </row>
    <row r="9" spans="1:6" x14ac:dyDescent="0.3">
      <c r="A9" s="2" t="s">
        <v>33</v>
      </c>
      <c r="B9">
        <v>3</v>
      </c>
      <c r="D9">
        <v>7</v>
      </c>
      <c r="F9">
        <v>10</v>
      </c>
    </row>
    <row r="10" spans="1:6" x14ac:dyDescent="0.3">
      <c r="A10" s="2" t="s">
        <v>34</v>
      </c>
      <c r="C10">
        <v>4</v>
      </c>
      <c r="D10">
        <v>8</v>
      </c>
      <c r="F10">
        <v>12</v>
      </c>
    </row>
    <row r="11" spans="1:6" x14ac:dyDescent="0.3">
      <c r="A11" s="2" t="s">
        <v>27</v>
      </c>
      <c r="E11">
        <v>19</v>
      </c>
      <c r="F11">
        <v>19</v>
      </c>
    </row>
    <row r="12" spans="1:6" x14ac:dyDescent="0.3">
      <c r="A12" s="2" t="s">
        <v>25</v>
      </c>
      <c r="E12">
        <v>20</v>
      </c>
      <c r="F12">
        <v>20</v>
      </c>
    </row>
    <row r="13" spans="1:6" x14ac:dyDescent="0.3">
      <c r="A13" s="2" t="s">
        <v>35</v>
      </c>
      <c r="B13">
        <v>15</v>
      </c>
      <c r="E13">
        <v>12</v>
      </c>
      <c r="F13">
        <v>27</v>
      </c>
    </row>
    <row r="14" spans="1:6" x14ac:dyDescent="0.3">
      <c r="A14" s="2" t="s">
        <v>29</v>
      </c>
      <c r="B14">
        <v>18</v>
      </c>
      <c r="C14">
        <v>18</v>
      </c>
      <c r="F14">
        <v>36</v>
      </c>
    </row>
    <row r="15" spans="1:6" x14ac:dyDescent="0.3">
      <c r="A15" s="2" t="s">
        <v>30</v>
      </c>
      <c r="B15">
        <v>58</v>
      </c>
      <c r="C15">
        <v>5</v>
      </c>
      <c r="F15">
        <v>63</v>
      </c>
    </row>
    <row r="16" spans="1:6" x14ac:dyDescent="0.3">
      <c r="A16" s="2" t="s">
        <v>48</v>
      </c>
      <c r="B16">
        <v>97</v>
      </c>
      <c r="C16">
        <v>28</v>
      </c>
      <c r="D16">
        <v>16</v>
      </c>
      <c r="E16">
        <v>63</v>
      </c>
      <c r="F16">
        <v>204</v>
      </c>
    </row>
  </sheetData>
  <dataValidations count="1">
    <dataValidation type="list" allowBlank="1" showInputMessage="1" showErrorMessage="1" sqref="F2" xr:uid="{00000000-0002-0000-0900-000000000000}">
      <formula1>$B$4:$F$4</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12"/>
  <sheetViews>
    <sheetView workbookViewId="0">
      <selection activeCell="G25" sqref="G25"/>
    </sheetView>
  </sheetViews>
  <sheetFormatPr defaultRowHeight="14.4" x14ac:dyDescent="0.3"/>
  <cols>
    <col min="1" max="1" width="14.21875" bestFit="1" customWidth="1"/>
    <col min="2" max="2" width="20.33203125" customWidth="1"/>
    <col min="3" max="3" width="4.6640625" customWidth="1"/>
    <col min="4" max="4" width="10.77734375" customWidth="1"/>
    <col min="5" max="5" width="3.88671875" customWidth="1"/>
    <col min="6" max="6" width="9.33203125" customWidth="1"/>
    <col min="7" max="7" width="10.77734375" bestFit="1" customWidth="1"/>
    <col min="8" max="8" width="10.109375" bestFit="1" customWidth="1"/>
    <col min="9" max="9" width="10.109375" customWidth="1"/>
    <col min="10" max="12" width="10.109375" bestFit="1" customWidth="1"/>
    <col min="13" max="13" width="8.21875" customWidth="1"/>
    <col min="14" max="14" width="9.33203125" customWidth="1"/>
    <col min="15" max="15" width="10.109375" bestFit="1" customWidth="1"/>
    <col min="16" max="16" width="8.44140625" customWidth="1"/>
    <col min="17" max="17" width="10.109375" bestFit="1" customWidth="1"/>
    <col min="18" max="18" width="8.6640625" customWidth="1"/>
    <col min="19" max="19" width="9.33203125" bestFit="1" customWidth="1"/>
    <col min="20" max="20" width="10.77734375" bestFit="1" customWidth="1"/>
    <col min="21" max="21" width="9.5546875" bestFit="1" customWidth="1"/>
    <col min="22" max="22" width="10.77734375" bestFit="1" customWidth="1"/>
  </cols>
  <sheetData>
    <row r="2" spans="1:2" x14ac:dyDescent="0.3">
      <c r="A2" s="1" t="s">
        <v>0</v>
      </c>
      <c r="B2" t="s">
        <v>47</v>
      </c>
    </row>
    <row r="3" spans="1:2" x14ac:dyDescent="0.3">
      <c r="A3" s="2" t="s">
        <v>45</v>
      </c>
      <c r="B3">
        <v>2</v>
      </c>
    </row>
    <row r="4" spans="1:2" x14ac:dyDescent="0.3">
      <c r="A4" s="2" t="s">
        <v>26</v>
      </c>
      <c r="B4">
        <v>2</v>
      </c>
    </row>
    <row r="5" spans="1:2" x14ac:dyDescent="0.3">
      <c r="A5" s="2" t="s">
        <v>44</v>
      </c>
      <c r="B5">
        <v>3</v>
      </c>
    </row>
    <row r="6" spans="1:2" x14ac:dyDescent="0.3">
      <c r="A6" s="2" t="s">
        <v>42</v>
      </c>
      <c r="B6">
        <v>3</v>
      </c>
    </row>
    <row r="7" spans="1:2" x14ac:dyDescent="0.3">
      <c r="A7" s="2" t="s">
        <v>25</v>
      </c>
      <c r="B7">
        <v>4</v>
      </c>
    </row>
    <row r="8" spans="1:2" x14ac:dyDescent="0.3">
      <c r="A8" s="2" t="s">
        <v>43</v>
      </c>
      <c r="B8">
        <v>4</v>
      </c>
    </row>
    <row r="9" spans="1:2" x14ac:dyDescent="0.3">
      <c r="A9" s="2" t="s">
        <v>46</v>
      </c>
      <c r="B9">
        <v>4</v>
      </c>
    </row>
    <row r="10" spans="1:2" x14ac:dyDescent="0.3">
      <c r="A10" s="2" t="s">
        <v>27</v>
      </c>
      <c r="B10">
        <v>5</v>
      </c>
    </row>
    <row r="11" spans="1:2" x14ac:dyDescent="0.3">
      <c r="A11" s="2" t="s">
        <v>24</v>
      </c>
      <c r="B11">
        <v>7</v>
      </c>
    </row>
    <row r="12" spans="1:2" x14ac:dyDescent="0.3">
      <c r="A12" s="2" t="s">
        <v>6</v>
      </c>
      <c r="B12">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6"/>
  <sheetViews>
    <sheetView showRowColHeaders="0" tabSelected="1" topLeftCell="A4" zoomScale="77" zoomScaleNormal="77" workbookViewId="0">
      <selection activeCell="U11" sqref="U11"/>
    </sheetView>
  </sheetViews>
  <sheetFormatPr defaultRowHeight="14.4" x14ac:dyDescent="0.3"/>
  <sheetData>
    <row r="1" spans="1:20" x14ac:dyDescent="0.3">
      <c r="A1" s="5"/>
      <c r="B1" s="6"/>
      <c r="C1" s="6"/>
      <c r="D1" s="6"/>
      <c r="E1" s="6"/>
      <c r="F1" s="6"/>
      <c r="G1" s="6"/>
      <c r="H1" s="6"/>
      <c r="I1" s="6"/>
      <c r="J1" s="6"/>
      <c r="K1" s="6"/>
      <c r="L1" s="6"/>
      <c r="M1" s="6"/>
      <c r="N1" s="6"/>
      <c r="O1" s="6"/>
      <c r="P1" s="7"/>
      <c r="Q1" s="7"/>
      <c r="R1" s="7"/>
      <c r="S1" s="7"/>
      <c r="T1" s="8"/>
    </row>
    <row r="2" spans="1:20" x14ac:dyDescent="0.3">
      <c r="A2" s="9"/>
      <c r="B2" s="3"/>
      <c r="C2" s="3"/>
      <c r="D2" s="3"/>
      <c r="E2" s="3"/>
      <c r="F2" s="3"/>
      <c r="G2" s="3"/>
      <c r="H2" s="3"/>
      <c r="I2" s="3"/>
      <c r="J2" s="3"/>
      <c r="K2" s="3"/>
      <c r="L2" s="3"/>
      <c r="M2" s="3"/>
      <c r="N2" s="3"/>
      <c r="O2" s="3"/>
      <c r="P2" s="4"/>
      <c r="Q2" s="4"/>
      <c r="R2" s="42"/>
      <c r="S2" s="42"/>
      <c r="T2" s="10"/>
    </row>
    <row r="3" spans="1:20" x14ac:dyDescent="0.3">
      <c r="A3" s="9"/>
      <c r="B3" s="3"/>
      <c r="C3" s="3"/>
      <c r="D3" s="3"/>
      <c r="E3" s="3"/>
      <c r="F3" s="3"/>
      <c r="G3" s="3"/>
      <c r="H3" s="3"/>
      <c r="I3" s="3"/>
      <c r="J3" s="3"/>
      <c r="K3" s="3"/>
      <c r="L3" s="3"/>
      <c r="M3" s="3"/>
      <c r="N3" s="3"/>
      <c r="O3" s="3"/>
      <c r="P3" s="4"/>
      <c r="Q3" s="4"/>
      <c r="R3" s="4"/>
      <c r="S3" s="4"/>
      <c r="T3" s="10"/>
    </row>
    <row r="4" spans="1:20" x14ac:dyDescent="0.3">
      <c r="A4" s="9"/>
      <c r="B4" s="3"/>
      <c r="C4" s="3"/>
      <c r="D4" s="3"/>
      <c r="E4" s="3"/>
      <c r="F4" s="3"/>
      <c r="G4" s="3"/>
      <c r="H4" s="3"/>
      <c r="I4" s="3"/>
      <c r="J4" s="3"/>
      <c r="K4" s="3"/>
      <c r="L4" s="3"/>
      <c r="M4" s="3"/>
      <c r="N4" s="3"/>
      <c r="O4" s="3"/>
      <c r="P4" s="4"/>
      <c r="Q4" s="4"/>
      <c r="R4" s="4"/>
      <c r="S4" s="4"/>
      <c r="T4" s="10"/>
    </row>
    <row r="5" spans="1:20" x14ac:dyDescent="0.3">
      <c r="A5" s="9"/>
      <c r="B5" s="3"/>
      <c r="C5" s="3"/>
      <c r="D5" s="3"/>
      <c r="E5" s="3"/>
      <c r="F5" s="3"/>
      <c r="G5" s="3"/>
      <c r="H5" s="3"/>
      <c r="I5" s="3"/>
      <c r="J5" s="3"/>
      <c r="K5" s="3"/>
      <c r="L5" s="3"/>
      <c r="M5" s="3"/>
      <c r="N5" s="3"/>
      <c r="O5" s="3"/>
      <c r="P5" s="4"/>
      <c r="Q5" s="4"/>
      <c r="R5" s="4"/>
      <c r="S5" s="4"/>
      <c r="T5" s="10"/>
    </row>
    <row r="6" spans="1:20" x14ac:dyDescent="0.3">
      <c r="A6" s="9"/>
      <c r="B6" s="3"/>
      <c r="C6" s="3"/>
      <c r="D6" s="3"/>
      <c r="E6" s="3"/>
      <c r="F6" s="3"/>
      <c r="G6" s="3"/>
      <c r="H6" s="3"/>
      <c r="I6" s="3"/>
      <c r="J6" s="3"/>
      <c r="K6" s="3"/>
      <c r="L6" s="3"/>
      <c r="M6" s="3"/>
      <c r="N6" s="3"/>
      <c r="O6" s="3"/>
      <c r="P6" s="4"/>
      <c r="Q6" s="4"/>
      <c r="R6" s="4"/>
      <c r="S6" s="4"/>
      <c r="T6" s="10"/>
    </row>
    <row r="7" spans="1:20" x14ac:dyDescent="0.3">
      <c r="A7" s="9"/>
      <c r="B7" s="3"/>
      <c r="C7" s="3"/>
      <c r="D7" s="3"/>
      <c r="E7" s="3"/>
      <c r="F7" s="3"/>
      <c r="G7" s="3"/>
      <c r="H7" s="3"/>
      <c r="I7" s="3"/>
      <c r="J7" s="3"/>
      <c r="K7" s="3"/>
      <c r="L7" s="3"/>
      <c r="M7" s="3"/>
      <c r="N7" s="3"/>
      <c r="O7" s="3"/>
    </row>
    <row r="8" spans="1:20" x14ac:dyDescent="0.3">
      <c r="A8" s="9"/>
      <c r="B8" s="3"/>
      <c r="C8" s="3"/>
      <c r="D8" s="3"/>
      <c r="E8" s="3"/>
      <c r="F8" s="3"/>
      <c r="G8" s="3"/>
      <c r="H8" s="3"/>
      <c r="I8" s="3"/>
      <c r="J8" s="3"/>
      <c r="K8" s="3"/>
      <c r="L8" s="3"/>
      <c r="M8" s="3"/>
      <c r="N8" s="3"/>
      <c r="O8" s="3"/>
      <c r="P8" s="4"/>
      <c r="Q8" s="4"/>
      <c r="R8" s="4"/>
      <c r="S8" s="4"/>
      <c r="T8" s="10"/>
    </row>
    <row r="9" spans="1:20" x14ac:dyDescent="0.3">
      <c r="A9" s="19"/>
      <c r="B9" s="20"/>
      <c r="C9" s="20"/>
      <c r="D9" s="3"/>
      <c r="E9" s="3"/>
      <c r="F9" s="3"/>
      <c r="G9" s="3"/>
      <c r="H9" s="3"/>
      <c r="I9" s="3"/>
      <c r="J9" s="3"/>
      <c r="K9" s="3"/>
      <c r="L9" s="3"/>
      <c r="M9" s="3"/>
      <c r="N9" s="3"/>
      <c r="O9" s="3"/>
      <c r="P9" s="4"/>
      <c r="Q9" s="4"/>
      <c r="R9" s="4"/>
      <c r="S9" s="4"/>
      <c r="T9" s="10"/>
    </row>
    <row r="10" spans="1:20" x14ac:dyDescent="0.3">
      <c r="A10" s="21"/>
      <c r="B10" s="20"/>
      <c r="C10" s="20"/>
      <c r="D10" s="18"/>
      <c r="E10" s="3"/>
      <c r="F10" s="3"/>
      <c r="G10" s="3"/>
      <c r="H10" s="3"/>
      <c r="I10" s="3"/>
      <c r="J10" s="3"/>
      <c r="K10" s="3"/>
      <c r="L10" s="3"/>
      <c r="M10" s="3"/>
      <c r="N10" s="3"/>
      <c r="O10" s="3"/>
      <c r="P10" s="4"/>
      <c r="Q10" s="4"/>
      <c r="R10" s="4"/>
      <c r="S10" s="4"/>
      <c r="T10" s="10"/>
    </row>
    <row r="11" spans="1:20" x14ac:dyDescent="0.3">
      <c r="A11" s="19"/>
      <c r="B11" s="19"/>
      <c r="C11" s="3"/>
      <c r="D11" s="3"/>
      <c r="E11" s="3"/>
      <c r="F11" s="3"/>
      <c r="G11" s="3"/>
      <c r="H11" s="3"/>
      <c r="I11" s="3"/>
      <c r="J11" s="3"/>
      <c r="K11" s="3"/>
      <c r="L11" s="3"/>
      <c r="M11" s="3"/>
      <c r="N11" s="3"/>
      <c r="O11" s="3"/>
      <c r="P11" s="4"/>
      <c r="Q11" s="4"/>
      <c r="R11" s="4"/>
      <c r="S11" s="4"/>
      <c r="T11" s="10"/>
    </row>
    <row r="12" spans="1:20" x14ac:dyDescent="0.3">
      <c r="A12" s="22"/>
      <c r="B12" s="23">
        <f>'cross sell'!G3</f>
        <v>0.64936419960035074</v>
      </c>
      <c r="C12" s="24">
        <f>'cross sell'!H3</f>
        <v>0.64936419960035074</v>
      </c>
      <c r="D12" s="22"/>
      <c r="E12" s="23">
        <f>'cross sell'!J3</f>
        <v>0.14210158973876108</v>
      </c>
      <c r="F12" s="24">
        <f>'cross sell'!J3</f>
        <v>0.14210158973876108</v>
      </c>
      <c r="G12" s="25"/>
      <c r="H12" s="27">
        <f>new!G4</f>
        <v>0.17950932542596132</v>
      </c>
      <c r="I12" s="27">
        <f>new!H4</f>
        <v>0.17950932542596132</v>
      </c>
      <c r="J12" s="25"/>
      <c r="K12" s="27">
        <f>new!I4</f>
        <v>2.8963149098905329E-2</v>
      </c>
      <c r="L12" s="27">
        <f>new!J4</f>
        <v>2.8963149098905329E-2</v>
      </c>
      <c r="M12" s="26"/>
      <c r="N12" s="25"/>
      <c r="O12" s="30">
        <f>renewal!G4</f>
        <v>1.5022799823531163</v>
      </c>
      <c r="P12" s="30">
        <f>renewal!H4</f>
        <v>1.5022799823531163</v>
      </c>
      <c r="Q12" s="22"/>
      <c r="R12" s="30">
        <f>renewal!I4</f>
        <v>0.66921061037196861</v>
      </c>
      <c r="S12" s="30">
        <f>renewal!J4</f>
        <v>0.66921061037196861</v>
      </c>
      <c r="T12" s="29"/>
    </row>
    <row r="13" spans="1:20" x14ac:dyDescent="0.3">
      <c r="A13" s="33"/>
      <c r="B13" s="34"/>
      <c r="C13" s="34"/>
      <c r="D13" s="34"/>
      <c r="E13" s="34"/>
      <c r="F13" s="34"/>
      <c r="G13" s="3"/>
      <c r="H13" s="3"/>
      <c r="I13" s="3"/>
      <c r="J13" s="3"/>
      <c r="K13" s="3"/>
      <c r="L13" s="3"/>
      <c r="M13" s="3"/>
      <c r="N13" s="43">
        <f>GETPIVOTDATA("[Measures].[Count of revenue_amount]",'total open and oppty'!$A$1)</f>
        <v>49</v>
      </c>
      <c r="O13" s="43"/>
      <c r="P13" s="43"/>
      <c r="Q13" s="43">
        <f>GETPIVOTDATA("[Measures].[Count of revenue_amount]",'total open and oppty'!$A$11)</f>
        <v>44</v>
      </c>
      <c r="R13" s="43"/>
      <c r="S13" s="43"/>
      <c r="T13" s="44"/>
    </row>
    <row r="14" spans="1:20" x14ac:dyDescent="0.3">
      <c r="A14" s="9"/>
      <c r="B14" s="3"/>
      <c r="C14" s="3"/>
      <c r="D14" s="3"/>
      <c r="E14" s="3"/>
      <c r="F14" s="3"/>
      <c r="G14" s="3"/>
      <c r="H14" s="3"/>
      <c r="I14" s="3"/>
      <c r="J14" s="3"/>
      <c r="K14" s="3"/>
      <c r="L14" s="3"/>
      <c r="M14" s="3"/>
      <c r="N14" s="45"/>
      <c r="O14" s="45"/>
      <c r="P14" s="45"/>
      <c r="Q14" s="45"/>
      <c r="R14" s="45"/>
      <c r="S14" s="45"/>
      <c r="T14" s="46"/>
    </row>
    <row r="15" spans="1:20" x14ac:dyDescent="0.3">
      <c r="A15" s="53" t="str">
        <f>'yearly meeting count'!A3</f>
        <v>2019</v>
      </c>
      <c r="B15" s="54"/>
      <c r="C15" s="55"/>
      <c r="D15" s="53" t="str">
        <f>'yearly meeting count'!A4</f>
        <v>2020</v>
      </c>
      <c r="E15" s="54"/>
      <c r="F15" s="55"/>
      <c r="G15" s="3"/>
      <c r="H15" s="3"/>
      <c r="I15" s="3"/>
      <c r="J15" s="3"/>
      <c r="K15" s="3"/>
      <c r="L15" s="3"/>
      <c r="M15" s="3"/>
      <c r="N15" s="47" t="s">
        <v>61</v>
      </c>
      <c r="O15" s="47"/>
      <c r="P15" s="47"/>
      <c r="Q15" s="48" t="s">
        <v>60</v>
      </c>
      <c r="R15" s="48"/>
      <c r="S15" s="48"/>
      <c r="T15" s="49"/>
    </row>
    <row r="16" spans="1:20" x14ac:dyDescent="0.3">
      <c r="A16" s="50">
        <f>GETPIVOTDATA("[Measures].[Count of Account Exe ID]",'yearly meeting count'!$A$2,"[meeting].[meeting_date (Year)]","[meeting].[meeting_date (Year)].&amp;[2019]")</f>
        <v>3</v>
      </c>
      <c r="B16" s="51"/>
      <c r="C16" s="52"/>
      <c r="D16" s="50">
        <f>GETPIVOTDATA("[Measures].[Count of Account Exe ID]",'yearly meeting count'!$A$2,"[meeting].[meeting_date (Year)]","[meeting].[meeting_date (Year)].&amp;[2020]")</f>
        <v>31</v>
      </c>
      <c r="E16" s="51"/>
      <c r="F16" s="52"/>
      <c r="G16" s="3"/>
      <c r="H16" s="3"/>
      <c r="I16" s="3"/>
      <c r="J16" s="3"/>
      <c r="K16" s="3"/>
      <c r="L16" s="3"/>
      <c r="M16" s="3"/>
      <c r="N16" s="47"/>
      <c r="O16" s="47"/>
      <c r="P16" s="47"/>
      <c r="Q16" s="48"/>
      <c r="R16" s="48"/>
      <c r="S16" s="48"/>
      <c r="T16" s="49"/>
    </row>
    <row r="17" spans="1:20" x14ac:dyDescent="0.3">
      <c r="A17" s="9"/>
      <c r="B17" s="3"/>
      <c r="C17" s="3"/>
      <c r="D17" s="3"/>
      <c r="E17" s="3"/>
      <c r="F17" s="3"/>
      <c r="G17" s="3"/>
      <c r="H17" s="3"/>
      <c r="I17" s="3"/>
      <c r="J17" s="3"/>
      <c r="K17" s="3"/>
      <c r="L17" s="3"/>
      <c r="M17" s="3"/>
      <c r="N17" s="3"/>
      <c r="O17" s="3"/>
      <c r="P17" s="4"/>
      <c r="Q17" s="4"/>
      <c r="R17" s="4"/>
      <c r="S17" s="4"/>
      <c r="T17" s="10"/>
    </row>
    <row r="18" spans="1:20" x14ac:dyDescent="0.3">
      <c r="A18" s="9"/>
      <c r="B18" s="3"/>
      <c r="C18" s="3"/>
      <c r="D18" s="3"/>
      <c r="E18" s="3"/>
      <c r="F18" s="3"/>
      <c r="G18" s="3"/>
      <c r="H18" s="3"/>
      <c r="I18" s="3"/>
      <c r="J18" s="3"/>
      <c r="K18" s="3"/>
      <c r="L18" s="3"/>
      <c r="M18" s="3"/>
      <c r="N18" s="3"/>
      <c r="O18" s="3"/>
      <c r="P18" s="4"/>
      <c r="Q18" s="4"/>
      <c r="R18" s="4"/>
      <c r="S18" s="4"/>
      <c r="T18" s="10"/>
    </row>
    <row r="19" spans="1:20" x14ac:dyDescent="0.3">
      <c r="A19" s="9"/>
      <c r="B19" s="3"/>
      <c r="C19" s="3"/>
      <c r="D19" s="3"/>
      <c r="E19" s="3"/>
      <c r="F19" s="3"/>
      <c r="G19" s="3"/>
      <c r="H19" s="3"/>
      <c r="I19" s="3"/>
      <c r="J19" s="3"/>
      <c r="K19" s="3"/>
      <c r="L19" s="3"/>
      <c r="M19" s="3"/>
      <c r="N19" s="3"/>
      <c r="O19" s="3"/>
      <c r="P19" s="4"/>
      <c r="Q19" s="4"/>
      <c r="R19" s="4"/>
      <c r="S19" s="4"/>
      <c r="T19" s="10"/>
    </row>
    <row r="20" spans="1:20" x14ac:dyDescent="0.3">
      <c r="A20" s="9"/>
      <c r="B20" s="3"/>
      <c r="C20" s="3"/>
      <c r="D20" s="3"/>
      <c r="E20" s="3"/>
      <c r="F20" s="3"/>
      <c r="G20" s="3"/>
      <c r="H20" s="3"/>
      <c r="I20" s="3"/>
      <c r="J20" s="3"/>
      <c r="K20" s="3"/>
      <c r="L20" s="3"/>
      <c r="M20" s="3"/>
      <c r="N20" s="3"/>
      <c r="O20" s="3"/>
      <c r="P20" s="4"/>
      <c r="Q20" s="4"/>
      <c r="R20" s="4"/>
      <c r="S20" s="4"/>
      <c r="T20" s="10"/>
    </row>
    <row r="21" spans="1:20" x14ac:dyDescent="0.3">
      <c r="A21" s="9"/>
      <c r="B21" s="3"/>
      <c r="C21" s="3"/>
      <c r="D21" s="3"/>
      <c r="E21" s="3"/>
      <c r="F21" s="3"/>
      <c r="G21" s="3"/>
      <c r="H21" s="3"/>
      <c r="I21" s="3"/>
      <c r="J21" s="3"/>
      <c r="K21" s="3"/>
      <c r="L21" s="3"/>
      <c r="M21" s="3"/>
      <c r="N21" s="3"/>
      <c r="O21" s="3"/>
      <c r="P21" s="4"/>
      <c r="Q21" s="4"/>
      <c r="R21" s="4"/>
      <c r="S21" s="4"/>
      <c r="T21" s="10"/>
    </row>
    <row r="22" spans="1:20" x14ac:dyDescent="0.3">
      <c r="A22" s="9"/>
      <c r="B22" s="3"/>
      <c r="C22" s="3"/>
      <c r="D22" s="3"/>
      <c r="E22" s="3"/>
      <c r="F22" s="3"/>
      <c r="G22" s="3"/>
      <c r="H22" s="3"/>
      <c r="I22" s="3"/>
      <c r="J22" s="3"/>
      <c r="K22" s="3"/>
      <c r="L22" s="3"/>
      <c r="M22" s="3"/>
      <c r="N22" s="3"/>
      <c r="O22" s="3"/>
      <c r="P22" s="4"/>
      <c r="Q22" s="4"/>
      <c r="R22" s="4"/>
      <c r="S22" s="4"/>
      <c r="T22" s="10"/>
    </row>
    <row r="23" spans="1:20" x14ac:dyDescent="0.3">
      <c r="A23" s="9"/>
      <c r="B23" s="3"/>
      <c r="C23" s="3"/>
      <c r="D23" s="3"/>
      <c r="E23" s="3"/>
      <c r="F23" s="3"/>
      <c r="G23" s="3"/>
      <c r="H23" s="3"/>
      <c r="I23" s="3"/>
      <c r="J23" s="3"/>
      <c r="K23" s="3"/>
      <c r="L23" s="3"/>
      <c r="M23" s="3"/>
      <c r="N23" s="3"/>
      <c r="O23" s="3"/>
      <c r="P23" s="4"/>
      <c r="Q23" s="4"/>
      <c r="R23" s="4"/>
      <c r="S23" s="4"/>
      <c r="T23" s="10"/>
    </row>
    <row r="24" spans="1:20" x14ac:dyDescent="0.3">
      <c r="A24" s="9"/>
      <c r="B24" s="3"/>
      <c r="C24" s="3"/>
      <c r="D24" s="3"/>
      <c r="E24" s="3"/>
      <c r="F24" s="3"/>
      <c r="G24" s="3"/>
      <c r="H24" s="3"/>
      <c r="I24" s="3"/>
      <c r="J24" s="3"/>
      <c r="K24" s="3"/>
      <c r="L24" s="3"/>
      <c r="M24" s="3"/>
      <c r="N24" s="3"/>
      <c r="O24" s="3"/>
      <c r="P24" s="4"/>
      <c r="Q24" s="4"/>
      <c r="R24" s="4"/>
      <c r="S24" s="4"/>
      <c r="T24" s="10"/>
    </row>
    <row r="25" spans="1:20" x14ac:dyDescent="0.3">
      <c r="A25" s="9"/>
      <c r="B25" s="3"/>
      <c r="C25" s="3"/>
      <c r="D25" s="3"/>
      <c r="E25" s="3"/>
      <c r="F25" s="3"/>
      <c r="G25" s="3"/>
      <c r="H25" s="3"/>
      <c r="I25" s="3"/>
      <c r="J25" s="3"/>
      <c r="K25" s="3"/>
      <c r="L25" s="3"/>
      <c r="M25" s="3"/>
      <c r="N25" s="3"/>
      <c r="O25" s="3"/>
      <c r="P25" s="4"/>
      <c r="Q25" s="4"/>
      <c r="R25" s="4"/>
      <c r="S25" s="4"/>
      <c r="T25" s="10"/>
    </row>
    <row r="26" spans="1:20" x14ac:dyDescent="0.3">
      <c r="A26" s="9"/>
      <c r="B26" s="3"/>
      <c r="C26" s="3"/>
      <c r="D26" s="3"/>
      <c r="E26" s="3"/>
      <c r="F26" s="3"/>
      <c r="G26" s="3"/>
      <c r="H26" s="3"/>
      <c r="I26" s="3"/>
      <c r="J26" s="3"/>
      <c r="K26" s="3"/>
      <c r="L26" s="3"/>
      <c r="M26" s="3"/>
      <c r="N26" s="3"/>
      <c r="O26" s="3"/>
      <c r="P26" s="4"/>
      <c r="Q26" s="4"/>
      <c r="R26" s="4"/>
      <c r="S26" s="4"/>
      <c r="T26" s="10"/>
    </row>
    <row r="27" spans="1:20" x14ac:dyDescent="0.3">
      <c r="A27" s="9"/>
      <c r="B27" s="3"/>
      <c r="C27" s="3"/>
      <c r="D27" s="3"/>
      <c r="E27" s="3"/>
      <c r="F27" s="3"/>
      <c r="G27" s="36"/>
      <c r="H27" s="36"/>
      <c r="I27" s="36"/>
      <c r="J27" s="36"/>
      <c r="K27" s="36"/>
      <c r="L27" s="36"/>
      <c r="M27" s="36"/>
      <c r="N27" s="3"/>
      <c r="O27" s="3"/>
      <c r="P27" s="4"/>
      <c r="Q27" s="4"/>
      <c r="R27" s="4"/>
      <c r="S27" s="4"/>
      <c r="T27" s="10"/>
    </row>
    <row r="28" spans="1:20" x14ac:dyDescent="0.3">
      <c r="A28" s="9"/>
      <c r="B28" s="3"/>
      <c r="C28" s="3"/>
      <c r="D28" s="3"/>
      <c r="E28" s="3"/>
      <c r="F28" s="3"/>
      <c r="G28" s="36"/>
      <c r="H28" s="35"/>
      <c r="I28" s="37"/>
      <c r="J28" s="36"/>
      <c r="K28" s="36"/>
      <c r="L28" s="36"/>
      <c r="M28" s="36"/>
      <c r="N28" s="3"/>
      <c r="O28" s="3"/>
      <c r="P28" s="4"/>
      <c r="Q28" s="4"/>
      <c r="R28" s="4"/>
      <c r="S28" s="4"/>
      <c r="T28" s="10"/>
    </row>
    <row r="29" spans="1:20" x14ac:dyDescent="0.3">
      <c r="A29" s="9"/>
      <c r="B29" s="3"/>
      <c r="C29" s="3"/>
      <c r="D29" s="3"/>
      <c r="E29" s="3"/>
      <c r="F29" s="3"/>
      <c r="G29" s="36"/>
      <c r="H29" s="37"/>
      <c r="I29" s="37"/>
      <c r="J29" s="36"/>
      <c r="K29" s="36"/>
      <c r="L29" s="36"/>
      <c r="M29" s="36"/>
      <c r="N29" s="3"/>
      <c r="O29" s="3"/>
      <c r="P29" s="4"/>
      <c r="Q29" s="4"/>
      <c r="R29" s="4"/>
      <c r="S29" s="4"/>
      <c r="T29" s="10"/>
    </row>
    <row r="30" spans="1:20" ht="14.55" customHeight="1" x14ac:dyDescent="0.3">
      <c r="A30" s="9"/>
      <c r="B30" s="3"/>
      <c r="C30" s="3"/>
      <c r="D30" s="3"/>
      <c r="E30" s="3"/>
      <c r="F30" s="3"/>
      <c r="G30" s="36"/>
      <c r="H30" s="35"/>
      <c r="I30" s="38"/>
      <c r="J30" s="38"/>
      <c r="K30" s="36"/>
      <c r="L30" s="36"/>
      <c r="M30" s="36"/>
      <c r="N30" s="3"/>
      <c r="O30" s="3"/>
      <c r="P30" s="4"/>
      <c r="Q30" s="4"/>
      <c r="R30" s="4"/>
      <c r="S30" s="4"/>
      <c r="T30" s="10"/>
    </row>
    <row r="31" spans="1:20" ht="14.55" customHeight="1" x14ac:dyDescent="0.3">
      <c r="A31" s="9"/>
      <c r="B31" s="3"/>
      <c r="C31" s="3"/>
      <c r="D31" s="3"/>
      <c r="E31" s="3"/>
      <c r="F31" s="3"/>
      <c r="G31" s="36"/>
      <c r="H31" s="35"/>
      <c r="I31" s="35"/>
      <c r="J31" s="38"/>
      <c r="K31" s="36"/>
      <c r="L31" s="36"/>
      <c r="M31" s="36"/>
      <c r="N31" s="3"/>
      <c r="O31" s="3"/>
      <c r="P31" s="4"/>
      <c r="Q31" s="4"/>
      <c r="R31" s="4"/>
      <c r="S31" s="4"/>
      <c r="T31" s="10"/>
    </row>
    <row r="32" spans="1:20" ht="14.55" customHeight="1" x14ac:dyDescent="0.35">
      <c r="A32" s="9"/>
      <c r="B32" s="3"/>
      <c r="C32" s="3"/>
      <c r="D32" s="3"/>
      <c r="E32" s="3"/>
      <c r="F32" s="3"/>
      <c r="G32" s="36"/>
      <c r="H32" s="40"/>
      <c r="I32" s="41">
        <f>GETPIVOTDATA("[Measures].[Count of opportunity_id]",'oppty-product distribution'!$A$1)</f>
        <v>49</v>
      </c>
      <c r="J32" s="38"/>
      <c r="K32" s="36"/>
      <c r="L32" s="36"/>
      <c r="M32" s="36"/>
      <c r="N32" s="3"/>
      <c r="O32" s="3"/>
      <c r="P32" s="4"/>
      <c r="Q32" s="4"/>
      <c r="R32" s="4"/>
      <c r="S32" s="4"/>
      <c r="T32" s="10"/>
    </row>
    <row r="33" spans="1:20" ht="14.55" customHeight="1" x14ac:dyDescent="0.35">
      <c r="A33" s="9"/>
      <c r="B33" s="3"/>
      <c r="C33" s="3"/>
      <c r="D33" s="3"/>
      <c r="E33" s="3"/>
      <c r="F33" s="3"/>
      <c r="G33" s="36"/>
      <c r="H33" s="40"/>
      <c r="I33" s="35"/>
      <c r="J33" s="36"/>
      <c r="K33" s="36"/>
      <c r="L33" s="36"/>
      <c r="M33" s="36"/>
      <c r="N33" s="3"/>
      <c r="O33" s="3"/>
      <c r="P33" s="4"/>
      <c r="Q33" s="4"/>
      <c r="R33" s="4"/>
      <c r="S33" s="4"/>
      <c r="T33" s="10"/>
    </row>
    <row r="34" spans="1:20" x14ac:dyDescent="0.3">
      <c r="A34" s="9"/>
      <c r="B34" s="3"/>
      <c r="C34" s="3"/>
      <c r="D34" s="3"/>
      <c r="E34" s="3"/>
      <c r="F34" s="3"/>
      <c r="G34" s="36"/>
      <c r="H34" s="36"/>
      <c r="I34" s="36"/>
      <c r="J34" s="36"/>
      <c r="K34" s="36"/>
      <c r="L34" s="36"/>
      <c r="M34" s="36"/>
      <c r="N34" s="3"/>
      <c r="O34" s="3"/>
      <c r="P34" s="4"/>
      <c r="Q34" s="4"/>
      <c r="R34" s="4"/>
      <c r="S34" s="4"/>
      <c r="T34" s="10"/>
    </row>
    <row r="35" spans="1:20" x14ac:dyDescent="0.3">
      <c r="A35" s="9"/>
      <c r="B35" s="3"/>
      <c r="C35" s="3"/>
      <c r="D35" s="3"/>
      <c r="E35" s="3"/>
      <c r="F35" s="3"/>
      <c r="G35" s="36"/>
      <c r="H35" s="36"/>
      <c r="I35" s="36"/>
      <c r="J35" s="36"/>
      <c r="K35" s="36"/>
      <c r="L35" s="36"/>
      <c r="M35" s="36"/>
      <c r="N35" s="3"/>
      <c r="O35" s="3"/>
      <c r="P35" s="4"/>
      <c r="Q35" s="4"/>
      <c r="R35" s="4"/>
      <c r="S35" s="4"/>
      <c r="T35" s="10"/>
    </row>
    <row r="36" spans="1:20" ht="15" thickBot="1" x14ac:dyDescent="0.35">
      <c r="A36" s="11"/>
      <c r="B36" s="12"/>
      <c r="C36" s="12"/>
      <c r="D36" s="12"/>
      <c r="E36" s="12"/>
      <c r="F36" s="12"/>
      <c r="G36" s="39"/>
      <c r="H36" s="39"/>
      <c r="I36" s="39"/>
      <c r="J36" s="39"/>
      <c r="K36" s="39"/>
      <c r="L36" s="39"/>
      <c r="M36" s="39"/>
      <c r="N36" s="12"/>
      <c r="O36" s="12"/>
      <c r="P36" s="13"/>
      <c r="Q36" s="13"/>
      <c r="R36" s="13"/>
      <c r="S36" s="13"/>
      <c r="T36" s="14"/>
    </row>
  </sheetData>
  <mergeCells count="9">
    <mergeCell ref="R2:S2"/>
    <mergeCell ref="Q13:T14"/>
    <mergeCell ref="N15:P16"/>
    <mergeCell ref="Q15:T16"/>
    <mergeCell ref="A16:C16"/>
    <mergeCell ref="D16:F16"/>
    <mergeCell ref="A15:C15"/>
    <mergeCell ref="D15:F15"/>
    <mergeCell ref="N13:P14"/>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6" id="{6BA84E99-1FE4-4231-86DB-21BE10B2D92F}">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C12</xm:sqref>
        </x14:conditionalFormatting>
        <x14:conditionalFormatting xmlns:xm="http://schemas.microsoft.com/office/excel/2006/main">
          <x14:cfRule type="iconSet" priority="5" id="{A2874BD6-020E-4817-BE28-85E504B5C22A}">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F12</xm:sqref>
        </x14:conditionalFormatting>
        <x14:conditionalFormatting xmlns:xm="http://schemas.microsoft.com/office/excel/2006/main">
          <x14:cfRule type="iconSet" priority="4" id="{0A8B4269-C0FE-4BF8-A2C2-11DE80C3EC52}">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I12</xm:sqref>
        </x14:conditionalFormatting>
        <x14:conditionalFormatting xmlns:xm="http://schemas.microsoft.com/office/excel/2006/main">
          <x14:cfRule type="iconSet" priority="3" id="{7FDC0C54-1646-428B-BCC0-88D4AC955D69}">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L12</xm:sqref>
        </x14:conditionalFormatting>
        <x14:conditionalFormatting xmlns:xm="http://schemas.microsoft.com/office/excel/2006/main">
          <x14:cfRule type="iconSet" priority="2" id="{AC689C3D-0371-49FE-BC5A-874D379C2C82}">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P12</xm:sqref>
        </x14:conditionalFormatting>
        <x14:conditionalFormatting xmlns:xm="http://schemas.microsoft.com/office/excel/2006/main">
          <x14:cfRule type="iconSet" priority="1" id="{8EBEF1DD-67B1-453E-A7CE-AD5828F9E903}">
            <x14:iconSet iconSet="3Triangles" showValue="0" custom="1">
              <x14:cfvo type="percent">
                <xm:f>0</xm:f>
              </x14:cfvo>
              <x14:cfvo type="num">
                <xm:f>0</xm:f>
              </x14:cfvo>
              <x14:cfvo type="num">
                <xm:f>1</xm:f>
              </x14:cfvo>
              <x14:cfIcon iconSet="3Triangles" iconId="0"/>
              <x14:cfIcon iconSet="3Triangles" iconId="0"/>
              <x14:cfIcon iconSet="3Triangles" iconId="2"/>
            </x14:iconSet>
          </x14:cfRule>
          <xm:sqref>S12</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8"/>
  <sheetViews>
    <sheetView workbookViewId="0">
      <selection activeCell="J21" sqref="J21"/>
    </sheetView>
  </sheetViews>
  <sheetFormatPr defaultRowHeight="14.4" x14ac:dyDescent="0.3"/>
  <cols>
    <col min="2" max="2" width="17.77734375" bestFit="1" customWidth="1"/>
    <col min="3" max="3" width="21.77734375" customWidth="1"/>
  </cols>
  <sheetData>
    <row r="3" spans="2:3" x14ac:dyDescent="0.3">
      <c r="B3" s="1" t="s">
        <v>0</v>
      </c>
      <c r="C3" t="s">
        <v>7</v>
      </c>
    </row>
    <row r="4" spans="2:3" x14ac:dyDescent="0.3">
      <c r="B4" s="2" t="s">
        <v>4</v>
      </c>
      <c r="C4">
        <v>500000</v>
      </c>
    </row>
    <row r="5" spans="2:3" x14ac:dyDescent="0.3">
      <c r="B5" s="2" t="s">
        <v>3</v>
      </c>
      <c r="C5">
        <v>400000</v>
      </c>
    </row>
    <row r="6" spans="2:3" x14ac:dyDescent="0.3">
      <c r="B6" s="2" t="s">
        <v>2</v>
      </c>
      <c r="C6">
        <v>400000</v>
      </c>
    </row>
    <row r="7" spans="2:3" x14ac:dyDescent="0.3">
      <c r="B7" s="2" t="s">
        <v>1</v>
      </c>
      <c r="C7">
        <v>350000</v>
      </c>
    </row>
    <row r="8" spans="2:3" x14ac:dyDescent="0.3">
      <c r="B8" s="2" t="s">
        <v>6</v>
      </c>
      <c r="C8">
        <v>1650000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C8"/>
  <sheetViews>
    <sheetView workbookViewId="0">
      <selection activeCell="B3" sqref="B3:C8"/>
    </sheetView>
  </sheetViews>
  <sheetFormatPr defaultRowHeight="14.4" x14ac:dyDescent="0.3"/>
  <cols>
    <col min="2" max="2" width="17.77734375" bestFit="1" customWidth="1"/>
    <col min="3" max="3" width="21.77734375" customWidth="1"/>
  </cols>
  <sheetData>
    <row r="3" spans="2:3" x14ac:dyDescent="0.3">
      <c r="B3" s="1" t="s">
        <v>0</v>
      </c>
      <c r="C3" t="s">
        <v>7</v>
      </c>
    </row>
    <row r="4" spans="2:3" x14ac:dyDescent="0.3">
      <c r="B4" s="2" t="s">
        <v>1</v>
      </c>
      <c r="C4" s="16">
        <v>350000</v>
      </c>
    </row>
    <row r="5" spans="2:3" x14ac:dyDescent="0.3">
      <c r="B5" s="2" t="s">
        <v>2</v>
      </c>
      <c r="C5" s="16">
        <v>400000</v>
      </c>
    </row>
    <row r="6" spans="2:3" x14ac:dyDescent="0.3">
      <c r="B6" s="2" t="s">
        <v>3</v>
      </c>
      <c r="C6" s="16">
        <v>400000</v>
      </c>
    </row>
    <row r="7" spans="2:3" x14ac:dyDescent="0.3">
      <c r="B7" s="2" t="s">
        <v>4</v>
      </c>
      <c r="C7" s="16">
        <v>500000</v>
      </c>
    </row>
    <row r="8" spans="2:3" x14ac:dyDescent="0.3">
      <c r="B8" s="2" t="s">
        <v>6</v>
      </c>
      <c r="C8" s="16">
        <v>1650000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B11" sqref="B11"/>
    </sheetView>
  </sheetViews>
  <sheetFormatPr defaultRowHeight="14.4" x14ac:dyDescent="0.3"/>
  <cols>
    <col min="1" max="1" width="17.5546875" customWidth="1"/>
    <col min="2" max="2" width="21.21875" customWidth="1"/>
  </cols>
  <sheetData>
    <row r="1" spans="1:2" x14ac:dyDescent="0.3">
      <c r="A1" s="1" t="s">
        <v>0</v>
      </c>
      <c r="B1" t="s">
        <v>59</v>
      </c>
    </row>
    <row r="2" spans="1:2" x14ac:dyDescent="0.3">
      <c r="A2" s="2" t="s">
        <v>14</v>
      </c>
      <c r="B2">
        <v>5</v>
      </c>
    </row>
    <row r="3" spans="1:2" x14ac:dyDescent="0.3">
      <c r="A3" s="2" t="s">
        <v>15</v>
      </c>
      <c r="B3">
        <v>2</v>
      </c>
    </row>
    <row r="4" spans="1:2" x14ac:dyDescent="0.3">
      <c r="A4" s="2" t="s">
        <v>16</v>
      </c>
      <c r="B4">
        <v>42</v>
      </c>
    </row>
    <row r="5" spans="1:2" x14ac:dyDescent="0.3">
      <c r="A5" s="2" t="s">
        <v>6</v>
      </c>
      <c r="B5">
        <v>49</v>
      </c>
    </row>
    <row r="11" spans="1:2" x14ac:dyDescent="0.3">
      <c r="A11" s="1" t="s">
        <v>0</v>
      </c>
      <c r="B11" t="s">
        <v>60</v>
      </c>
    </row>
    <row r="12" spans="1:2" x14ac:dyDescent="0.3">
      <c r="A12" s="2" t="s">
        <v>15</v>
      </c>
      <c r="B12">
        <v>2</v>
      </c>
    </row>
    <row r="13" spans="1:2" x14ac:dyDescent="0.3">
      <c r="A13" s="2" t="s">
        <v>16</v>
      </c>
      <c r="B13">
        <v>42</v>
      </c>
    </row>
    <row r="14" spans="1:2" x14ac:dyDescent="0.3">
      <c r="A14" s="2" t="s">
        <v>6</v>
      </c>
      <c r="B14">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2"/>
  <sheetViews>
    <sheetView workbookViewId="0">
      <selection activeCell="B14" sqref="B14"/>
    </sheetView>
  </sheetViews>
  <sheetFormatPr defaultRowHeight="14.4" x14ac:dyDescent="0.3"/>
  <cols>
    <col min="1" max="1" width="17.21875" bestFit="1" customWidth="1"/>
    <col min="2" max="2" width="22.33203125" bestFit="1" customWidth="1"/>
    <col min="3" max="4" width="10.44140625" customWidth="1"/>
  </cols>
  <sheetData>
    <row r="3" spans="1:4" x14ac:dyDescent="0.3">
      <c r="A3" s="1" t="s">
        <v>0</v>
      </c>
      <c r="B3" t="s">
        <v>7</v>
      </c>
    </row>
    <row r="4" spans="1:4" x14ac:dyDescent="0.3">
      <c r="A4" s="2" t="s">
        <v>16</v>
      </c>
      <c r="B4">
        <v>5919500</v>
      </c>
    </row>
    <row r="5" spans="1:4" x14ac:dyDescent="0.3">
      <c r="A5" s="2" t="s">
        <v>14</v>
      </c>
      <c r="B5">
        <v>899000</v>
      </c>
    </row>
    <row r="6" spans="1:4" x14ac:dyDescent="0.3">
      <c r="A6" s="2" t="s">
        <v>15</v>
      </c>
      <c r="B6">
        <v>60000</v>
      </c>
    </row>
    <row r="7" spans="1:4" x14ac:dyDescent="0.3">
      <c r="A7" s="2" t="s">
        <v>6</v>
      </c>
      <c r="B7">
        <v>6878500</v>
      </c>
    </row>
    <row r="9" spans="1:4" x14ac:dyDescent="0.3">
      <c r="A9" s="2" t="s">
        <v>55</v>
      </c>
      <c r="B9" t="s">
        <v>56</v>
      </c>
      <c r="C9" t="s">
        <v>57</v>
      </c>
      <c r="D9" t="s">
        <v>58</v>
      </c>
    </row>
    <row r="10" spans="1:4" x14ac:dyDescent="0.3">
      <c r="A10" s="2" t="s">
        <v>16</v>
      </c>
      <c r="B10">
        <v>5919500</v>
      </c>
      <c r="C10">
        <f>($B$10-B10)/2</f>
        <v>0</v>
      </c>
      <c r="D10">
        <f>C10</f>
        <v>0</v>
      </c>
    </row>
    <row r="11" spans="1:4" x14ac:dyDescent="0.3">
      <c r="A11" s="2" t="s">
        <v>14</v>
      </c>
      <c r="B11">
        <v>899000</v>
      </c>
      <c r="C11">
        <f>($B$10-B11)/2</f>
        <v>2510250</v>
      </c>
      <c r="D11">
        <f>C11</f>
        <v>2510250</v>
      </c>
    </row>
    <row r="12" spans="1:4" x14ac:dyDescent="0.3">
      <c r="A12" s="2" t="s">
        <v>15</v>
      </c>
      <c r="B12">
        <v>60000</v>
      </c>
      <c r="C12">
        <f>($B$10-B12)/2</f>
        <v>2929750</v>
      </c>
      <c r="D12">
        <f>C12</f>
        <v>2929750</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5"/>
  <sheetViews>
    <sheetView workbookViewId="0">
      <selection activeCell="A3" sqref="A3"/>
    </sheetView>
  </sheetViews>
  <sheetFormatPr defaultRowHeight="14.4" x14ac:dyDescent="0.3"/>
  <cols>
    <col min="1" max="1" width="12.33203125" customWidth="1"/>
    <col min="2" max="2" width="21.21875" customWidth="1"/>
    <col min="3" max="14" width="10.109375" customWidth="1"/>
    <col min="15" max="15" width="10.77734375" customWidth="1"/>
    <col min="16" max="17" width="10.109375" customWidth="1"/>
    <col min="18" max="18" width="8.21875" customWidth="1"/>
    <col min="19" max="19" width="9.33203125" customWidth="1"/>
    <col min="20" max="20" width="9.5546875" customWidth="1"/>
    <col min="21" max="22" width="10.77734375" bestFit="1" customWidth="1"/>
  </cols>
  <sheetData>
    <row r="2" spans="1:5" x14ac:dyDescent="0.3">
      <c r="A2" s="1" t="s">
        <v>0</v>
      </c>
      <c r="B2" t="s">
        <v>22</v>
      </c>
    </row>
    <row r="3" spans="1:5" x14ac:dyDescent="0.3">
      <c r="A3" s="2" t="s">
        <v>20</v>
      </c>
      <c r="B3">
        <v>3</v>
      </c>
      <c r="D3" s="31"/>
      <c r="E3" s="32"/>
    </row>
    <row r="4" spans="1:5" x14ac:dyDescent="0.3">
      <c r="A4" s="2" t="s">
        <v>21</v>
      </c>
      <c r="B4">
        <v>31</v>
      </c>
      <c r="D4" s="31"/>
      <c r="E4" s="32"/>
    </row>
    <row r="5" spans="1:5" x14ac:dyDescent="0.3">
      <c r="A5" s="2" t="s">
        <v>6</v>
      </c>
      <c r="B5">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
  <sheetViews>
    <sheetView workbookViewId="0">
      <selection activeCell="J3" sqref="J3"/>
    </sheetView>
  </sheetViews>
  <sheetFormatPr defaultRowHeight="14.4" x14ac:dyDescent="0.3"/>
  <cols>
    <col min="1" max="1" width="9.21875" customWidth="1"/>
    <col min="2" max="2" width="15.21875" bestFit="1" customWidth="1"/>
    <col min="3" max="3" width="10.77734375" bestFit="1" customWidth="1"/>
    <col min="4" max="4" width="11.77734375" customWidth="1"/>
    <col min="5" max="6" width="7.77734375" customWidth="1"/>
    <col min="7" max="7" width="24" bestFit="1" customWidth="1"/>
    <col min="8" max="8" width="24" customWidth="1"/>
    <col min="9" max="13" width="15.21875" bestFit="1" customWidth="1"/>
    <col min="14" max="14" width="12.5546875" bestFit="1" customWidth="1"/>
    <col min="15" max="15" width="14.21875" bestFit="1" customWidth="1"/>
    <col min="16" max="16" width="12.109375" bestFit="1" customWidth="1"/>
  </cols>
  <sheetData>
    <row r="1" spans="1:10" x14ac:dyDescent="0.3">
      <c r="B1" s="1" t="s">
        <v>28</v>
      </c>
    </row>
    <row r="2" spans="1:10" x14ac:dyDescent="0.3">
      <c r="A2" s="1" t="s">
        <v>37</v>
      </c>
      <c r="B2" t="s">
        <v>17</v>
      </c>
      <c r="C2" t="s">
        <v>6</v>
      </c>
      <c r="G2" t="s">
        <v>49</v>
      </c>
      <c r="I2" t="s">
        <v>50</v>
      </c>
    </row>
    <row r="3" spans="1:10" x14ac:dyDescent="0.3">
      <c r="A3" s="2" t="s">
        <v>18</v>
      </c>
      <c r="B3" s="15">
        <v>2853842</v>
      </c>
      <c r="C3" s="15">
        <v>2853842</v>
      </c>
      <c r="G3" s="28">
        <f>GETPIVOTDATA("[Measures].[ACHIEVED]",$A$1,"[Sheet1].[Income class]","[Sheet1].[Income class].&amp;[Cross sell]")/GETPIVOTDATA("[Measures].[Sum of Amount 2]",$A$1,"[Sheet1].[Income class]","[Sheet1].[Income class].&amp;[Cross sell]")</f>
        <v>0.64936419960035074</v>
      </c>
      <c r="H3" s="24">
        <f>GETPIVOTDATA("[Measures].[ACHIEVED]",$A$1,"[Sheet1].[Income class]","[Sheet1].[Income class].&amp;[Cross sell]")/GETPIVOTDATA("[Measures].[Sum of Amount 2]",$A$1,"[Sheet1].[Income class]","[Sheet1].[Income class].&amp;[Cross sell]")</f>
        <v>0.64936419960035074</v>
      </c>
      <c r="I3" s="28">
        <f>GETPIVOTDATA("[Measures].[Sum of Amount]",$A$1,"[Sheet1].[Income class]","[Sheet1].[Income class].&amp;[Cross sell]")/GETPIVOTDATA("[Measures].[Sum of Amount 2]",$A$1,"[Sheet1].[Income class]","[Sheet1].[Income class].&amp;[Cross sell]")</f>
        <v>0.14210158973876108</v>
      </c>
      <c r="J3" s="24">
        <f>GETPIVOTDATA("[Measures].[Sum of Amount]",$A$1,"[Sheet1].[Income class]","[Sheet1].[Income class].&amp;[Cross sell]")/GETPIVOTDATA("[Measures].[Sum of Amount 2]",$A$1,"[Sheet1].[Income class]","[Sheet1].[Income class].&amp;[Cross sell]")</f>
        <v>0.14210158973876108</v>
      </c>
    </row>
    <row r="4" spans="1:10" x14ac:dyDescent="0.3">
      <c r="A4" s="2" t="s">
        <v>23</v>
      </c>
      <c r="B4" s="15">
        <v>13041253.299999999</v>
      </c>
      <c r="C4" s="15">
        <v>13041253.299999999</v>
      </c>
    </row>
    <row r="5" spans="1:10" x14ac:dyDescent="0.3">
      <c r="A5" s="2" t="s">
        <v>19</v>
      </c>
      <c r="B5" s="15">
        <v>20083111</v>
      </c>
      <c r="C5" s="15">
        <v>20083111</v>
      </c>
    </row>
  </sheetData>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2" id="{559AED9B-9D6C-47A2-B187-409A22256844}">
            <x14:iconSet iconSet="3Triangles" custom="1">
              <x14:cfvo type="percent">
                <xm:f>0</xm:f>
              </x14:cfvo>
              <x14:cfvo type="num">
                <xm:f>0</xm:f>
              </x14:cfvo>
              <x14:cfvo type="num">
                <xm:f>1</xm:f>
              </x14:cfvo>
              <x14:cfIcon iconSet="3Triangles" iconId="0"/>
              <x14:cfIcon iconSet="3Triangles" iconId="0"/>
              <x14:cfIcon iconSet="3Triangles" iconId="2"/>
            </x14:iconSet>
          </x14:cfRule>
          <xm:sqref>H3</xm:sqref>
        </x14:conditionalFormatting>
        <x14:conditionalFormatting xmlns:xm="http://schemas.microsoft.com/office/excel/2006/main">
          <x14:cfRule type="iconSet" priority="1" id="{20601221-B8BB-4AB9-969D-AA63FBBEE74A}">
            <x14:iconSet iconSet="3Triangles" custom="1">
              <x14:cfvo type="percent">
                <xm:f>0</xm:f>
              </x14:cfvo>
              <x14:cfvo type="num">
                <xm:f>0</xm:f>
              </x14:cfvo>
              <x14:cfvo type="num">
                <xm:f>1</xm:f>
              </x14:cfvo>
              <x14:cfIcon iconSet="3Triangles" iconId="0"/>
              <x14:cfIcon iconSet="3Triangles" iconId="0"/>
              <x14:cfIcon iconSet="3Triangles" iconId="2"/>
            </x14:iconSet>
          </x14:cfRule>
          <xm:sqref>J3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
  <sheetViews>
    <sheetView workbookViewId="0">
      <selection activeCell="J4" sqref="J4"/>
    </sheetView>
  </sheetViews>
  <sheetFormatPr defaultRowHeight="14.4" x14ac:dyDescent="0.3"/>
  <cols>
    <col min="1" max="1" width="9.21875" customWidth="1"/>
    <col min="2" max="2" width="15.21875" bestFit="1" customWidth="1"/>
    <col min="3" max="3" width="10.77734375" bestFit="1" customWidth="1"/>
    <col min="4" max="4" width="11.77734375" customWidth="1"/>
    <col min="5" max="5" width="7.77734375" customWidth="1"/>
    <col min="6" max="6" width="11.77734375" customWidth="1"/>
    <col min="7" max="7" width="15.21875" bestFit="1" customWidth="1"/>
    <col min="8" max="8" width="15.21875" customWidth="1"/>
    <col min="9" max="12" width="15.21875" bestFit="1" customWidth="1"/>
    <col min="13" max="13" width="12.5546875" bestFit="1" customWidth="1"/>
    <col min="14" max="14" width="14.21875" bestFit="1" customWidth="1"/>
    <col min="15" max="15" width="12.109375" bestFit="1" customWidth="1"/>
  </cols>
  <sheetData>
    <row r="1" spans="1:10" x14ac:dyDescent="0.3">
      <c r="B1" s="1" t="s">
        <v>28</v>
      </c>
    </row>
    <row r="2" spans="1:10" x14ac:dyDescent="0.3">
      <c r="A2" s="1" t="s">
        <v>37</v>
      </c>
      <c r="B2" t="s">
        <v>38</v>
      </c>
      <c r="C2" t="s">
        <v>6</v>
      </c>
    </row>
    <row r="3" spans="1:10" x14ac:dyDescent="0.3">
      <c r="A3" s="2" t="s">
        <v>18</v>
      </c>
      <c r="B3" s="15">
        <v>569815</v>
      </c>
      <c r="C3" s="15">
        <v>569815</v>
      </c>
      <c r="G3" t="s">
        <v>51</v>
      </c>
      <c r="I3" t="s">
        <v>52</v>
      </c>
    </row>
    <row r="4" spans="1:10" x14ac:dyDescent="0.3">
      <c r="A4" s="2" t="s">
        <v>23</v>
      </c>
      <c r="B4" s="15">
        <v>3531629.3099999996</v>
      </c>
      <c r="C4" s="15">
        <v>3531629.3099999996</v>
      </c>
      <c r="G4" s="28">
        <f>GETPIVOTDATA("[Measures].[ACHIEVED]",$A$1,"[Sheet1].[Income class]","[Sheet1].[Income class].&amp;[New]")/GETPIVOTDATA("[Measures].[Sum of Amount 2]",$A$1,"[Sheet1].[Income class]","[Sheet1].[Income class].&amp;[New]")</f>
        <v>0.17950932542596132</v>
      </c>
      <c r="H4" s="24">
        <f>GETPIVOTDATA("[Measures].[ACHIEVED]",$A$1,"[Sheet1].[Income class]","[Sheet1].[Income class].&amp;[New]")/GETPIVOTDATA("[Measures].[Sum of Amount 2]",$A$1,"[Sheet1].[Income class]","[Sheet1].[Income class].&amp;[New]")</f>
        <v>0.17950932542596132</v>
      </c>
      <c r="I4" s="28">
        <f>GETPIVOTDATA("[Measures].[Sum of Amount]",$A$1,"[Sheet1].[Income class]","[Sheet1].[Income class].&amp;[New]")/GETPIVOTDATA("[Measures].[Sum of Amount 2]",$A$1,"[Sheet1].[Income class]","[Sheet1].[Income class].&amp;[New]")</f>
        <v>2.8963149098905329E-2</v>
      </c>
      <c r="J4" s="28">
        <f>GETPIVOTDATA("[Measures].[Sum of Amount]",$A$1,"[Sheet1].[Income class]","[Sheet1].[Income class].&amp;[New]")/GETPIVOTDATA("[Measures].[Sum of Amount 2]",$A$1,"[Sheet1].[Income class]","[Sheet1].[Income class].&amp;[New]")</f>
        <v>2.8963149098905329E-2</v>
      </c>
    </row>
    <row r="5" spans="1:10" x14ac:dyDescent="0.3">
      <c r="A5" s="2" t="s">
        <v>19</v>
      </c>
      <c r="B5" s="15">
        <v>19673793</v>
      </c>
      <c r="C5" s="15">
        <v>19673793</v>
      </c>
    </row>
  </sheetData>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3" id="{FBA80739-A0B2-43AE-A04F-B32937F5D056}">
            <x14:iconSet iconSet="3Triangles" custom="1">
              <x14:cfvo type="percent">
                <xm:f>0</xm:f>
              </x14:cfvo>
              <x14:cfvo type="num">
                <xm:f>0</xm:f>
              </x14:cfvo>
              <x14:cfvo type="num">
                <xm:f>1</xm:f>
              </x14:cfvo>
              <x14:cfIcon iconSet="3Triangles" iconId="0"/>
              <x14:cfIcon iconSet="3Triangles" iconId="0"/>
              <x14:cfIcon iconSet="3Triangles" iconId="2"/>
            </x14:iconSet>
          </x14:cfRule>
          <xm:sqref>H4</xm:sqref>
        </x14:conditionalFormatting>
        <x14:conditionalFormatting xmlns:xm="http://schemas.microsoft.com/office/excel/2006/main">
          <x14:cfRule type="iconSet" priority="1" id="{C3494692-13E7-4F51-9190-027F8647B776}">
            <x14:iconSet iconSet="3Triangles" custom="1">
              <x14:cfvo type="percent">
                <xm:f>0</xm:f>
              </x14:cfvo>
              <x14:cfvo type="num">
                <xm:f>0</xm:f>
              </x14:cfvo>
              <x14:cfvo type="num">
                <xm:f>1</xm:f>
              </x14:cfvo>
              <x14:cfIcon iconSet="3Triangles" iconId="0"/>
              <x14:cfIcon iconSet="3Triangles" iconId="0"/>
              <x14:cfIcon iconSet="3Triangles" iconId="2"/>
            </x14:iconSet>
          </x14:cfRule>
          <xm:sqref>J4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
  <sheetViews>
    <sheetView workbookViewId="0">
      <selection activeCell="J4" sqref="J4"/>
    </sheetView>
  </sheetViews>
  <sheetFormatPr defaultRowHeight="14.4" x14ac:dyDescent="0.3"/>
  <cols>
    <col min="1" max="1" width="9.21875" customWidth="1"/>
    <col min="2" max="2" width="15.21875" bestFit="1" customWidth="1"/>
    <col min="3" max="3" width="10.77734375" bestFit="1" customWidth="1"/>
    <col min="4" max="4" width="11.77734375" customWidth="1"/>
    <col min="5" max="5" width="7.77734375" customWidth="1"/>
    <col min="6" max="6" width="11.77734375" customWidth="1"/>
    <col min="7" max="11" width="15.21875" bestFit="1" customWidth="1"/>
    <col min="12" max="12" width="12.5546875" bestFit="1" customWidth="1"/>
    <col min="13" max="13" width="14.21875" bestFit="1" customWidth="1"/>
    <col min="14" max="14" width="12.109375" bestFit="1" customWidth="1"/>
  </cols>
  <sheetData>
    <row r="1" spans="1:10" x14ac:dyDescent="0.3">
      <c r="B1" s="1" t="s">
        <v>28</v>
      </c>
    </row>
    <row r="2" spans="1:10" x14ac:dyDescent="0.3">
      <c r="A2" s="1" t="s">
        <v>37</v>
      </c>
      <c r="B2" t="s">
        <v>39</v>
      </c>
      <c r="C2" t="s">
        <v>6</v>
      </c>
    </row>
    <row r="3" spans="1:10" x14ac:dyDescent="0.3">
      <c r="A3" s="2" t="s">
        <v>18</v>
      </c>
      <c r="B3" s="15">
        <v>8244310</v>
      </c>
      <c r="C3" s="15">
        <v>8244310</v>
      </c>
      <c r="G3" t="s">
        <v>53</v>
      </c>
      <c r="I3" t="s">
        <v>54</v>
      </c>
    </row>
    <row r="4" spans="1:10" x14ac:dyDescent="0.3">
      <c r="A4" s="2" t="s">
        <v>23</v>
      </c>
      <c r="B4" s="15">
        <v>18507270.640000012</v>
      </c>
      <c r="C4" s="15">
        <v>18507270.640000012</v>
      </c>
      <c r="G4" s="28">
        <f>GETPIVOTDATA("[Measures].[ACHIEVED]",$A$1,"[Sheet1].[Income class]","[Sheet1].[Income class].&amp;[Renewal]")/GETPIVOTDATA("[Measures].[Sum of Amount 2]",$A$1,"[Sheet1].[Income class]","[Sheet1].[Income class].&amp;[Renewal]")</f>
        <v>1.5022799823531163</v>
      </c>
      <c r="H4" s="24">
        <f>GETPIVOTDATA("[Measures].[ACHIEVED]",$A$1,"[Sheet1].[Income class]","[Sheet1].[Income class].&amp;[Renewal]")/GETPIVOTDATA("[Measures].[Sum of Amount 2]",$A$1,"[Sheet1].[Income class]","[Sheet1].[Income class].&amp;[Renewal]")</f>
        <v>1.5022799823531163</v>
      </c>
      <c r="I4" s="17">
        <f>GETPIVOTDATA("[Measures].[Sum of Amount]",$A$1,"[Sheet1].[Income class]","[Sheet1].[Income class].&amp;[Renewal]")/GETPIVOTDATA("[Measures].[Sum of Amount 2]",$A$1,"[Sheet1].[Income class]","[Sheet1].[Income class].&amp;[Renewal]")</f>
        <v>0.66921061037196861</v>
      </c>
      <c r="J4" s="17">
        <f>GETPIVOTDATA("[Measures].[Sum of Amount]",$A$1,"[Sheet1].[Income class]","[Sheet1].[Income class].&amp;[Renewal]")/GETPIVOTDATA("[Measures].[Sum of Amount 2]",$A$1,"[Sheet1].[Income class]","[Sheet1].[Income class].&amp;[Renewal]")</f>
        <v>0.66921061037196861</v>
      </c>
    </row>
    <row r="5" spans="1:10" x14ac:dyDescent="0.3">
      <c r="A5" s="2" t="s">
        <v>19</v>
      </c>
      <c r="B5" s="15">
        <v>12319455</v>
      </c>
      <c r="C5" s="15">
        <v>12319455</v>
      </c>
    </row>
  </sheetData>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3" id="{413BE976-655A-439D-B708-F9495F064968}">
            <x14:iconSet iconSet="3Triangles" custom="1">
              <x14:cfvo type="percent">
                <xm:f>0</xm:f>
              </x14:cfvo>
              <x14:cfvo type="num">
                <xm:f>0</xm:f>
              </x14:cfvo>
              <x14:cfvo type="num">
                <xm:f>1</xm:f>
              </x14:cfvo>
              <x14:cfIcon iconSet="3Triangles" iconId="0"/>
              <x14:cfIcon iconSet="3Triangles" iconId="0"/>
              <x14:cfIcon iconSet="3Triangles" iconId="2"/>
            </x14:iconSet>
          </x14:cfRule>
          <xm:sqref>H4</xm:sqref>
        </x14:conditionalFormatting>
        <x14:conditionalFormatting xmlns:xm="http://schemas.microsoft.com/office/excel/2006/main">
          <x14:cfRule type="iconSet" priority="1" id="{3D678FB9-0C52-4FFD-9387-AE51C773D388}">
            <x14:iconSet iconSet="3Triangles" custom="1">
              <x14:cfvo type="percent">
                <xm:f>0</xm:f>
              </x14:cfvo>
              <x14:cfvo type="num">
                <xm:f>0</xm:f>
              </x14:cfvo>
              <x14:cfvo type="num">
                <xm:f>1</xm:f>
              </x14:cfvo>
              <x14:cfIcon iconSet="3Triangles" iconId="0"/>
              <x14:cfIcon iconSet="3Triangles" iconId="0"/>
              <x14:cfIcon iconSet="3Triangles" iconId="2"/>
            </x14:iconSet>
          </x14:cfRule>
          <xm:sqref>J4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A c c o u n t _ 9 4 1 f 2 c c b - 2 8 e c - 4 2 b f - 8 e 8 7 - f b 5 c 6 8 4 3 6 9 e 0 " > < 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C o l u m n W i d t h s > < C o l u m n D i s p l a y I n d e x > < i t e m > < k e y > < s t r i n g > A c c o u n t   E x e   I D < / 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2 d d a 1 8 9 a - f 7 5 7 - 4 8 4 a - 8 e 7 3 - 5 c 2 9 1 e 7 9 6 c b 8 " > < C u s t o m C o n t e n t > < ! [ C D A T A [ < ? x m l   v e r s i o n = " 1 . 0 "   e n c o d i n g = " u t f - 1 6 " ? > < S e t t i n g s > < C a l c u l a t e d F i e l d s > < i t e m > < M e a s u r e N a m e > A C H I E V E D < / M e a s u r e N a m e > < D i s p l a y N a m e > A C H I E V E D < / 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S h e e t 1 _ b 9 a 7 a 8 4 e - 9 c d 7 - 4 0 4 c - 9 6 3 6 - 7 c 3 7 d 4 a a d 2 5 2 " > < C u s t o m C o n t e n t > < ! [ C D A T A [ < T a b l e W i d g e t G r i d S e r i a l i z a t i o n   x m l n s : x s d = " h t t p : / / w w w . w 3 . o r g / 2 0 0 1 / X M L S c h e m a "   x m l n s : x s i = " h t t p : / / w w w . w 3 . o r g / 2 0 0 1 / X M L S c h e m a - i n s t a n c e " > < C o l u m n S u g g e s t e d T y p e   / > < C o l u m n F o r m a t   / > < C o l u m n A c c u r a c y   / > < C o l u m n C u r r e n c y S y m b o l   / > < C o l u m n P o s i t i v e P a t t e r n   / > < C o l u m n N e g a t i v e P a t t e r n   / > < C o l u m n W i d t h s > < i t e m > < k e y > < s t r i n g > S L . N o . < / s t r i n g > < / k e y > < v a l u e > < i n t > 1 0 6 < / i n t > < / v a l u e > < / i t e m > < i t e m > < k e y > < s t r i n g > I n c o m e   c l a s s < / s t r i n g > < / k e y > < v a l u e > < i n t > 1 6 5 < / i n t > < / v a l u e > < / i t e m > < / C o l u m n W i d t h s > < C o l u m n D i s p l a y I n d e x > < i t e m > < k e y > < s t r i n g > S L . N o . < / s t r i n g > < / k e y > < v a l u e > < i n t > 0 < / i n t > < / v a l u e > < / i t e m > < i t e m > < k e y > < s t r i n g > I n c o m e   c l a s s 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e e t i n g _ 5 7 4 6 a 2 6 6 - 7 4 2 9 - 4 2 c 8 - 9 4 5 8 - 3 5 4 2 8 6 e 8 0 3 c e " > < 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i t e m > < k e y > < s t r i n g > b r a n c h _ n a m e < / s t r i n g > < / k e y > < v a l u e > < i n t > 1 7 6 < / i n t > < / v a l u e > < / i t e m > < i t e m > < k e y > < s t r i n g > g l o b a l _ a t t e n d e e s < / s t r i n g > < / k e y > < v a l u e > < i n t > 2 0 6 < / i n t > < / v a l u e > < / i t e m > < i t e m > < k e y > < s t r i n g > m e e t i n g _ d a t e < / s t r i n g > < / k e y > < v a l u e > < i n t > 1 7 5 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b r o k e r a g e _ d 8 9 8 8 4 d 7 - a 1 c b - 4 e 4 1 - b 9 8 a - 6 3 c 1 e c 6 1 f f c 7 ] ] > < / C u s t o m C o n t e n t > < / G e m i n i > 
</file>

<file path=customXml/item15.xml>��< ? x m l   v e r s i o n = " 1 . 0 "   e n c o d i n g = " U T F - 1 6 " ? > < G e m i n i   x m l n s = " h t t p : / / g e m i n i / p i v o t c u s t o m i z a t i o n / c d e c 0 a 3 c - 2 5 6 5 - 4 b d c - a 0 f c - a 9 3 2 6 8 4 c 7 9 0 6 " > < C u s t o m C o n t e n t > < ! [ C D A T A [ < ? x m l   v e r s i o n = " 1 . 0 "   e n c o d i n g = " u t f - 1 6 " ? > < S e t t i n g s > < C a l c u l a t e d F i e l d s > < i t e m > < M e a s u r e N a m e > A C H I E V E D < / M e a s u r e N a m e > < D i s p l a y N a m e > A C H I E V E D < / D i s p l a y N a m e > < V i s i b l e > F a l s e < / V i s i b l e > < / i t e m > < / C a l c u l a t e d F i e l d s > < S A H o s t H a s h > 0 < / S A H o s t H a s h > < G e m i n i F i e l d L i s t V i s i b l e > T r u e < / G e m i n i F i e l d L i s t V i s i b l e > < / S e t t i n g s > ] ] > < / C u s t o m C o n t e n t > < / G e m i n i > 
</file>

<file path=customXml/item16.xml>��< ? x m l   v e r s i o n = " 1 . 0 "   e n c o d i n g = " U T F - 1 6 " ? > < G e m i n i   x m l n s = " h t t p : / / g e m i n i / p i v o t c u s t o m i z a t i o n / T a b l e O r d e r " > < C u s t o m C o n t e n t > < ! [ C D A T A [ b r o k e r a g e _ d 8 9 8 8 4 d 7 - a 1 c b - 4 e 4 1 - b 9 8 a - 6 3 c 1 e c 6 1 f f c 7 , f e e s _ 5 c 5 3 0 2 9 a - 0 4 3 2 - 4 0 6 9 - a d 2 a - 4 5 c e 9 2 2 9 9 1 f e , I n d i v i d u a l   b u d g e t _ 5 4 e 0 3 a f a - 6 6 d e - 4 d 1 0 - 8 2 0 f - 6 4 2 9 0 d 5 9 2 c 5 3 , i n v o i c e _ 2 0 2 0 0 1 2 3 1 0 4 1 _ c c 8 6 3 e a c - 7 9 3 4 - 4 6 f 2 - a 1 6 b - b 1 1 f 5 d d a 0 3 f 3 , m e e t i n g _ 5 7 4 6 a 2 6 6 - 7 4 2 9 - 4 2 c 8 - 9 4 5 8 - 3 5 4 2 8 6 e 8 0 3 c e , O p p o r t u n i t y _ f f 1 f 1 1 2 c - e 1 6 6 - 4 6 0 e - 9 1 d a - 8 7 1 a 6 4 d 4 1 c d b , D i m _ A c c o u n t _ 9 4 1 f 2 c c b - 2 8 e c - 4 2 b f - 8 e 8 7 - f b 5 c 6 8 4 3 6 9 e 0 , S h e e t 1 _ b 9 a 7 a 8 4 e - 9 c d 7 - 4 0 4 c - 9 6 3 6 - 7 c 3 7 d 4 a a d 2 5 2 ] ] > < / C u s t o m C o n t e n t > < / G e m i n i > 
</file>

<file path=customXml/item17.xml>��< ? x m l   v e r s i o n = " 1 . 0 "   e n c o d i n g = " U T F - 1 6 " ? > < G e m i n i   x m l n s = " h t t p : / / g e m i n i / p i v o t c u s t o m i z a t i o n / 8 0 1 e 1 6 3 c - 4 0 8 1 - 4 2 f c - a a 8 2 - 7 a 2 c 6 9 b 2 f c f c " > < C u s t o m C o n t e n t > < ! [ C D A T A [ < ? x m l   v e r s i o n = " 1 . 0 "   e n c o d i n g = " u t f - 1 6 " ? > < S e t t i n g s > < C a l c u l a t e d F i e l d s > < i t e m > < M e a s u r e N a m e > A C H I E V E D < / M e a s u r e N a m e > < D i s p l a y N a m e > A C H I E V E D < / D i s p l a y N a m e > < V i s i b l e > F a l s e < / V i s i b l e > < / i t e m > < / C a l c u l a t e d F i e l d s > < S A H o s t H a s h > 0 < / S A H o s t H a s h > < G e m i n i F i e l d L i s t V i s i b l e > T r u e < / G e m i n i F i e l d L i s t V i s i b l e > < / S e t t i n g s > ] ] > < / 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h e e t 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 i : t y p e = " S a n d b o x E d i t o r T a b l e W i d g e t V i e w M o d e l K e y " & g t ; & l t ; T a b l e N a m e & g t ; S h e e t 1 & l t ; / T a b l e N a m e & g t ; & l t ; / K e y & g t ; & l t ; M a i n t a i n e r 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L . N o . & l t ; / K e y & g t ; & l t ; / a : K e y & g t ; & l t ; a : V a l u e   i : t y p e = " T a b l e W i d g e t B a s e V i e w S t a t e " / & g t ; & l t ; / a : K e y V a l u e O f D i a g r a m O b j e c t K e y a n y T y p e z b w N T n L X & g t ; & l t ; a : K e y V a l u e O f D i a g r a m O b j e c t K e y a n y T y p e z b w N T n L X & g t ; & l t ; a : K e y & g t ; & l t ; K e y & g t ; C o l u m n s \ I n c o m e   c l a s s & l t ; / K e y & g t ; & l t ; / a : K e y & g t ; & l t ; a : V a l u e 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v o i c e _ 2 0 2 0 0 1 2 3 1 0 4 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 i : t y p e = " S a n d b o x E d i t o r T a b l e W i d g e t V i e w M o d e l K e y " & g t ; & l t ; T a b l e N a m e & g t ; i n v o i c e _ 2 0 2 0 0 1 2 3 1 0 4 1 & l t ; / T a b l e N a m e & g t ; & l t ; / K e y & g t ; & l t ; M a i n t a i n e r 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n v o i c e _ n u m b e r & l t ; / K e y & g t ; & l t ; / a : K e y & g t ; & l t ; a : V a l u e   i : t y p e = " T a b l e W i d g e t B a s e V i e w S t a t e " / & g t ; & l t ; / a : K e y V a l u e O f D i a g r a m O b j e c t K e y a n y T y p e z b w N T n L X & g t ; & l t ; a : K e y V a l u e O f D i a g r a m O b j e c t K e y a n y T y p e z b w N T n L X & g t ; & l t ; a : K e y & g t ; & l t ; K e y & g t ; C o l u m n s \ i n v o i c e _ d a t e & l t ; / K e y & g t ; & l t ; / a : K e y & g t ; & l t ; a : V a l u e   i : t y p e = " T a b l e W i d g e t B a s e V i e w S t a t e " / & g t ; & l t ; / a : K e y V a l u e O f D i a g r a m O b j e c t K e y a n y T y p e z b w N T n L X & g t ; & l t ; a : K e y V a l u e O f D i a g r a m O b j e c t K e y a n y T y p e z b w N T n L X & g t ; & l t ; a : K e y & g t ; & l t ; K e y & g t ; C o l u m n s \ r e v e n u e _ t r a n s a c t i o n _ t y p e & l t ; / K e y & g t ; & l t ; / a : K e y & g t ; & l t ; a : V a l u e   i : t y p e = " T a b l e W i d g e t B a s e V i e w S t a t e " / & g t ; & l t ; / a : K e y V a l u e O f D i a g r a m O b j e c t K e y a n y T y p e z b w N T n L X & g t ; & l t ; a : K e y V a l u e O f D i a g r a m O b j e c t K e y a n y T y p e z b w N T n L X & g t ; & l t ; a : K e y & g t ; & l t ; K e y & g t ; C o l u m n s \ b r a n c h _ n a m e & l t ; / K e y & g t ; & l t ; / a : K e y & g t ; & l t ; a : V a l u e   i : t y p e = " T a b l e W i d g e t B a s e V i e w S t a t e " / & g t ; & l t ; / a : K e y V a l u e O f D i a g r a m O b j e c t K e y a n y T y p e z b w N T n L X & g t ; & l t ; a : K e y V a l u e O f D i a g r a m O b j e c t K e y a n y T y p e z b w N T n L X & g t ; & l t ; a : K e y & g t ; & l t ; K e y & g t ; C o l u m n s \ s o l u t i o n _ g r o u p & l t ; / K e y & g t ; & l t ; / a : K e y & g t ; & l t ; a : V a l u e   i : t y p e = " T a b l e W i d g e t B a s e V i e w S t a t e " / & g t ; & l t ; / a : K e y V a l u e O f D i a g r a m O b j e c t K e y a n y T y p e z b w N T n L X & g t ; & l t ; a : K e y V a l u e O f D i a g r a m O b j e c t K e y a n y T y p e z b w N T n L X & g t ; & l t ; a : K e y & g t ; & l t ; K e y & g t ; C o l u m n s \ A c c o u n t   E x e   I D & l t ; / K e y & g t ; & l t ; / a : K e y & g t ; & l t ; a : V a l u e   i : t y p e = " T a b l e W i d g e t B a s e V i e w S t a t e " / & g t ; & l t ; / a : K e y V a l u e O f D i a g r a m O b j e c t K e y a n y T y p e z b w N T n L X & g t ; & l t ; a : K e y V a l u e O f D i a g r a m O b j e c t K e y a n y T y p e z b w N T n L X & g t ; & l t ; a : K e y & g t ; & l t ; K e y & g t ; C o l u m n s \ A c c o u n t   E x e c u t i v e & l t ; / K e y & g t ; & l t ; / a : K e y & g t ; & l t ; a : V a l u e   i : t y p e = " T a b l e W i d g e t B a s e V i e w S t a t e " / & g t ; & l t ; / a : K e y V a l u e O f D i a g r a m O b j e c t K e y a n y T y p e z b w N T n L X & g t ; & l t ; a : K e y V a l u e O f D i a g r a m O b j e c t K e y a n y T y p e z b w N T n L X & g t ; & l t ; a : K e y & g t ; & l t ; K e y & g t ; C o l u m n s \ i n c o m e _ c l a s s & l t ; / K e y & g t ; & l t ; / a : K e y & g t ; & l t ; a : V a l u e   i : t y p e = " T a b l e W i d g e t B a s e V i e w S t a t e " / & g t ; & l t ; / a : K e y V a l u e O f D i a g r a m O b j e c t K e y a n y T y p e z b w N T n L X & g t ; & l t ; a : K e y V a l u e O f D i a g r a m O b j e c t K e y a n y T y p e z b w N T n L X & g t ; & l t ; a : K e y & g t ; & l t ; K e y & g t ; C o l u m n s \ c l i e n t _ n a m e & l t ; / K e y & g t ; & l t ; / a : K e y & g t ; & l t ; a : V a l u e   i : t y p e = " T a b l e W i d g e t B a s e V i e w S t a t e " / & g t ; & l t ; / a : K e y V a l u e O f D i a g r a m O b j e c t K e y a n y T y p e z b w N T n L X & g t ; & l t ; a : K e y V a l u e O f D i a g r a m O b j e c t K e y a n y T y p e z b w N T n L X & g t ; & l t ; a : K e y & g t ; & l t ; K e y & g t ; C o l u m n s \ p o l i c y _ n u m b e r & 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i n c o m e _ d u e 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p p o r t u n i t 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 i : t y p e = " S a n d b o x E d i t o r T a b l e W i d g e t V i e w M o d e l K e y " & g t ; & l t ; T a b l e N a m e & g t ; O p p o r t u n i t y & l t ; / T a b l e N a m e & g t ; & l t ; / K e y & g t ; & l t ; M a i n t a i n e r 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p p o r t u n i t y _ n a m e & l t ; / K e y & g t ; & l t ; / a : K e y & g t ; & l t ; a : V a l u e   i : t y p e = " T a b l e W i d g e t B a s e V i e w S t a t e " / & g t ; & l t ; / a : K e y V a l u e O f D i a g r a m O b j e c t K e y a n y T y p e z b w N T n L X & g t ; & l t ; a : K e y V a l u e O f D i a g r a m O b j e c t K e y a n y T y p e z b w N T n L X & g t ; & l t ; a : K e y & g t ; & l t ; K e y & g t ; C o l u m n s \ o p p o r t u n i t y _ i d & l t ; / K e y & g t ; & l t ; / a : K e y & g t ; & l t ; a : V a l u e   i : t y p e = " T a b l e W i d g e t B a s e V i e w S t a t e " / & g t ; & l t ; / a : K e y V a l u e O f D i a g r a m O b j e c t K e y a n y T y p e z b w N T n L X & g t ; & l t ; a : K e y V a l u e O f D i a g r a m O b j e c t K e y a n y T y p e z b w N T n L X & g t ; & l t ; a : K e y & g t ; & l t ; K e y & g t ; C o l u m n s \ A c c o u n t   E x e   I D & l t ; / K e y & g t ; & l t ; / a : K e y & g t ; & l t ; a : V a l u e   i : t y p e = " T a b l e W i d g e t B a s e V i e w S t a t e " / & g t ; & l t ; / a : K e y V a l u e O f D i a g r a m O b j e c t K e y a n y T y p e z b w N T n L X & g t ; & l t ; a : K e y V a l u e O f D i a g r a m O b j e c t K e y a n y T y p e z b w N T n L X & g t ; & l t ; a : K e y & g t ; & l t ; K e y & g t ; C o l u m n s \ A c c o u n t   E x e c u t i v e & l t ; / K e y & g t ; & l t ; / a : K e y & g t ; & l t ; a : V a l u e   i : t y p e = " T a b l e W i d g e t B a s e V i e w S t a t e " / & g t ; & l t ; / a : K e y V a l u e O f D i a g r a m O b j e c t K e y a n y T y p e z b w N T n L X & g t ; & l t ; a : K e y V a l u e O f D i a g r a m O b j e c t K e y a n y T y p e z b w N T n L X & g t ; & l t ; a : K e y & g t ; & l t ; K e y & g t ; C o l u m n s \ p r e m i u m _ a m o u n t & l t ; / K e y & g t ; & l t ; / a : K e y & g t ; & l t ; a : V a l u e   i : t y p e = " T a b l e W i d g e t B a s e V i e w S t a t e " / & g t ; & l t ; / a : K e y V a l u e O f D i a g r a m O b j e c t K e y a n y T y p e z b w N T n L X & g t ; & l t ; a : K e y V a l u e O f D i a g r a m O b j e c t K e y a n y T y p e z b w N T n L X & g t ; & l t ; a : K e y & g t ; & l t ; K e y & g t ; C o l u m n s \ r e v e n u e _ a m o u n t & l t ; / K e y & g t ; & l t ; / a : K e y & g t ; & l t ; a : V a l u e   i : t y p e = " T a b l e W i d g e t B a s e V i e w S t a t e " / & g t ; & l t ; / a : K e y V a l u e O f D i a g r a m O b j e c t K e y a n y T y p e z b w N T n L X & g t ; & l t ; a : K e y V a l u e O f D i a g r a m O b j e c t K e y a n y T y p e z b w N T n L X & g t ; & l t ; a : K e y & g t ; & l t ; K e y & g t ; C o l u m n s \ c l o s i n g _ d a t e & l t ; / K e y & g t ; & l t ; / a : K e y & g t ; & l t ; a : V a l u e   i : t y p e = " T a b l e W i d g e t B a s e V i e w S t a t e " / & g t ; & l t ; / a : K e y V a l u e O f D i a g r a m O b j e c t K e y a n y T y p e z b w N T n L X & g t ; & l t ; a : K e y V a l u e O f D i a g r a m O b j e c t K e y a n y T y p e z b w N T n L X & g t ; & l t ; a : K e y & g t ; & l t ; K e y & g t ; C o l u m n s \ s t a g e & l t ; / K e y & g t ; & l t ; / a : K e y & g t ; & l t ; a : V a l u e   i : t y p e = " T a b l e W i d g e t B a s e V i e w S t a t e " / & g t ; & l t ; / a : K e y V a l u e O f D i a g r a m O b j e c t K e y a n y T y p e z b w N T n L X & g t ; & l t ; a : K e y V a l u e O f D i a g r a m O b j e c t K e y a n y T y p e z b w N T n L X & g t ; & l t ; a : K e y & g t ; & l t ; K e y & g t ; C o l u m n s \ b r a n c h & l t ; / K e y & g t ; & l t ; / a : K e y & g t ; & l t ; a : V a l u e   i : t y p e = " T a b l e W i d g e t B a s e V i e w S t a t e " / & g t ; & l t ; / a : K e y V a l u e O f D i a g r a m O b j e c t K e y a n y T y p e z b w N T n L X & g t ; & l t ; a : K e y V a l u e O f D i a g r a m O b j e c t K e y a n y T y p e z b w N T n L X & g t ; & l t ; a : K e y & g t ; & l t ; K e y & g t ; C o l u m n s \ s p e c i a l t y & l t ; / K e y & g t ; & l t ; / a : K e y & g t ; & l t ; a : V a l u e   i : t y p e = " T a b l e W i d g e t B a s e V i e w S t a t e " / & g t ; & l t ; / a : K e y V a l u e O f D i a g r a m O b j e c t K e y a n y T y p e z b w N T n L X & g t ; & l t ; a : K e y V a l u e O f D i a g r a m O b j e c t K e y a n y T y p e z b w N T n L X & g t ; & l t ; a : K e y & g t ; & l t ; K e y & g t ; C o l u m n s \ p r o d u c t _ g r o u p & l t ; / K e y & g t ; & l t ; / a : K e y & g t ; & l t ; a : V a l u e   i : t y p e = " T a b l e W i d g e t B a s e V i e w S t a t e " / & g t ; & l t ; / a : K e y V a l u e O f D i a g r a m O b j e c t K e y a n y T y p e z b w N T n L X & g t ; & l t ; a : K e y V a l u e O f D i a g r a m O b j e c t K e y a n y T y p e z b w N T n L X & g t ; & l t ; a : K e y & g t ; & l t ; K e y & g t ; C o l u m n s \ p r o d u c t _ s u b _ g r o u p & l t ; / K e y & g t ; & l t ; / a : K e y & g t ; & l t ; a : V a l u e   i : t y p e = " T a b l e W i d g e t B a s e V i e w S t a t e " / & g t ; & l t ; / a : K e y V a l u e O f D i a g r a m O b j e c t K e y a n y T y p e z b w N T n L X & g t ; & l t ; a : K e y V a l u e O f D i a g r a m O b j e c t K e y a n y T y p e z b w N T n L X & g t ; & l t ; a : K e y & g t ; & l t ; K e y & g t ; C o l u m n s \ r i s k _ d e t a i l 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e e t i n g & 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 i : t y p e = " S a n d b o x E d i t o r T a b l e W i d g e t V i e w M o d e l K e y " & g t ; & l t ; T a b l e N a m e & g t ; m e e t i n g & l t ; / T a b l e N a m e & g t ; & l t ; / K e y & g t ; & l t ; M a i n t a i n e r 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c c o u n t   E x e   I D & l t ; / K e y & g t ; & l t ; / a : K e y & g t ; & l t ; a : V a l u e   i : t y p e = " T a b l e W i d g e t B a s e V i e w S t a t e " / & g t ; & l t ; / a : K e y V a l u e O f D i a g r a m O b j e c t K e y a n y T y p e z b w N T n L X & g t ; & l t ; a : K e y V a l u e O f D i a g r a m O b j e c t K e y a n y T y p e z b w N T n L X & g t ; & l t ; a : K e y & g t ; & l t ; K e y & g t ; C o l u m n s \ A c c o u n t   E x e c u t i v e & l t ; / K e y & g t ; & l t ; / a : K e y & g t ; & l t ; a : V a l u e   i : t y p e = " T a b l e W i d g e t B a s e V i e w S t a t e " / & g t ; & l t ; / a : K e y V a l u e O f D i a g r a m O b j e c t K e y a n y T y p e z b w N T n L X & g t ; & l t ; a : K e y V a l u e O f D i a g r a m O b j e c t K e y a n y T y p e z b w N T n L X & g t ; & l t ; a : K e y & g t ; & l t ; K e y & g t ; C o l u m n s \ b r a n c h _ n a m e & l t ; / K e y & g t ; & l t ; / a : K e y & g t ; & l t ; a : V a l u e   i : t y p e = " T a b l e W i d g e t B a s e V i e w S t a t e " / & g t ; & l t ; / a : K e y V a l u e O f D i a g r a m O b j e c t K e y a n y T y p e z b w N T n L X & g t ; & l t ; a : K e y V a l u e O f D i a g r a m O b j e c t K e y a n y T y p e z b w N T n L X & g t ; & l t ; a : K e y & g t ; & l t ; K e y & g t ; C o l u m n s \ g l o b a l _ a t t e n d e e s & l t ; / K e y & g t ; & l t ; / a : K e y & g t ; & l t ; a : V a l u e   i : t y p e = " T a b l e W i d g e t B a s e V i e w S t a t e " / & g t ; & l t ; / a : K e y V a l u e O f D i a g r a m O b j e c t K e y a n y T y p e z b w N T n L X & g t ; & l t ; a : K e y V a l u e O f D i a g r a m O b j e c t K e y a n y T y p e z b w N T n L X & g t ; & l t ; a : K e y & g t ; & l t ; K e y & g t ; C o l u m n s \ m e e t i n g 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_ A c c o u 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 i : t y p e = " S a n d b o x E d i t o r T a b l e W i d g e t V i e w M o d e l K e y " & g t ; & l t ; T a b l e N a m e & g t ; D i m _ A c c o u n t & l t ; / T a b l e N a m e & g t ; & l t ; / K e y & g t ; & l t ; M a i n t a i n e r 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c c o u n t   E x e   I D & l t ; / K e y & g t ; & l t ; / a : K e y & g t ; & l t ; a : V a l u e   i : t y p e = " T a b l e W i d g e t B a s e V i e w S t a t e " / & g t ; & l t ; / a : K e y V a l u e O f D i a g r a m O b j e c t K e y a n y T y p e z b w N T n L X & g t ; & l t ; a : K e y V a l u e O f D i a g r a m O b j e c t K e y a n y T y p e z b w N T n L X & g t ; & l t ; a : K e y & g t ; & l t ; K e y & g t ; C o l u m n s \ A c c o u n t   E x e c u t i v e & l t ; / K e y & g t ; & l t ; / a : K e y & g t ; & l t ; a : V a l u e 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o k e r a g 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 i : t y p e = " S a n d b o x E d i t o r T a b l e W i d g e t V i e w M o d e l K e y " & g t ; & l t ; T a b l e N a m e & g t ; b r o k e r a g e & l t ; / T a b l e N a m e & g t ; & l t ; / K e y & g t ; & l t ; M a i n t a i n e r 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l i e n t _ n a m e & l t ; / K e y & g t ; & l t ; / a : K e y & g t ; & l t ; a : V a l u e   i : t y p e = " T a b l e W i d g e t B a s e V i e w S t a t e " / & g t ; & l t ; / a : K e y V a l u e O f D i a g r a m O b j e c t K e y a n y T y p e z b w N T n L X & g t ; & l t ; a : K e y V a l u e O f D i a g r a m O b j e c t K e y a n y T y p e z b w N T n L X & g t ; & l t ; a : K e y & g t ; & l t ; K e y & g t ; C o l u m n s \ p o l i c y _ n u m b e r & l t ; / K e y & g t ; & l t ; / a : K e y & g t ; & l t ; a : V a l u e   i : t y p e = " T a b l e W i d g e t B a s e V i e w S t a t e " / & g t ; & l t ; / a : K e y V a l u e O f D i a g r a m O b j e c t K e y a n y T y p e z b w N T n L X & g t ; & l t ; a : K e y V a l u e O f D i a g r a m O b j e c t K e y a n y T y p e z b w N T n L X & g t ; & l t ; a : K e y & g t ; & l t ; K e y & g t ; C o l u m n s \ p o l i c y _ s t a t u s & l t ; / K e y & g t ; & l t ; / a : K e y & g t ; & l t ; a : V a l u e   i : t y p e = " T a b l e W i d g e t B a s e V i e w S t a t e " / & g t ; & l t ; / a : K e y V a l u e O f D i a g r a m O b j e c t K e y a n y T y p e z b w N T n L X & g t ; & l t ; a : K e y V a l u e O f D i a g r a m O b j e c t K e y a n y T y p e z b w N T n L X & g t ; & l t ; a : K e y & g t ; & l t ; K e y & g t ; C o l u m n s \ p o l i c y _ s t a r t _ d a t e & l t ; / K e y & g t ; & l t ; / a : K e y & g t ; & l t ; a : V a l u e   i : t y p e = " T a b l e W i d g e t B a s e V i e w S t a t e " / & g t ; & l t ; / a : K e y V a l u e O f D i a g r a m O b j e c t K e y a n y T y p e z b w N T n L X & g t ; & l t ; a : K e y V a l u e O f D i a g r a m O b j e c t K e y a n y T y p e z b w N T n L X & g t ; & l t ; a : K e y & g t ; & l t ; K e y & g t ; C o l u m n s \ p o l i c y _ e n d _ d a t e & l t ; / K e y & g t ; & l t ; / a : K e y & g t ; & l t ; a : V a l u e   i : t y p e = " T a b l e W i d g e t B a s e V i e w S t a t e " / & g t ; & l t ; / a : K e y V a l u e O f D i a g r a m O b j e c t K e y a n y T y p e z b w N T n L X & g t ; & l t ; a : K e y V a l u e O f D i a g r a m O b j e c t K e y a n y T y p e z b w N T n L X & g t ; & l t ; a : K e y & g t ; & l t ; K e y & g t ; C o l u m n s \ p r o d u c t _ g r o u p & l t ; / K e y & g t ; & l t ; / a : K e y & g t ; & l t ; a : V a l u e   i : t y p e = " T a b l e W i d g e t B a s e V i e w S t a t e " / & g t ; & l t ; / a : K e y V a l u e O f D i a g r a m O b j e c t K e y a n y T y p e z b w N T n L X & g t ; & l t ; a : K e y V a l u e O f D i a g r a m O b j e c t K e y a n y T y p e z b w N T n L X & g t ; & l t ; a : K e y & g t ; & l t ; K e y & g t ; C o l u m n s \ A c c o u n t   E x e   I D & l t ; / K e y & g t ; & l t ; / a : K e y & g t ; & l t ; a : V a l u e   i : t y p e = " T a b l e W i d g e t B a s e V i e w S t a t e " / & g t ; & l t ; / a : K e y V a l u e O f D i a g r a m O b j e c t K e y a n y T y p e z b w N T n L X & g t ; & l t ; a : K e y V a l u e O f D i a g r a m O b j e c t K e y a n y T y p e z b w N T n L X & g t ; & l t ; a : K e y & g t ; & l t ; K e y & g t ; C o l u m n s \ A c c o u n t   E x e c u t i v e & l t ; / K e y & g t ; & l t ; / a : K e y & g t ; & l t ; a : V a l u e   i : t y p e = " T a b l e W i d g e t B a s e V i e w S t a t e " / & g t ; & l t ; / a : K e y V a l u e O f D i a g r a m O b j e c t K e y a n y T y p e z b w N T n L X & g t ; & l t ; a : K e y V a l u e O f D i a g r a m O b j e c t K e y a n y T y p e z b w N T n L X & g t ; & l t ; a : K e y & g t ; & l t ; K e y & g t ; C o l u m n s \ b r a n c h _ n a m e & l t ; / K e y & g t ; & l t ; / a : K e y & g t ; & l t ; a : V a l u e   i : t y p e = " T a b l e W i d g e t B a s e V i e w S t a t e " / & g t ; & l t ; / a : K e y V a l u e O f D i a g r a m O b j e c t K e y a n y T y p e z b w N T n L X & g t ; & l t ; a : K e y V a l u e O f D i a g r a m O b j e c t K e y a n y T y p e z b w N T n L X & g t ; & l t ; a : K e y & g t ; & l t ; K e y & g t ; C o l u m n s \ s o l u t i o n _ g r o u p & l t ; / K e y & g t ; & l t ; / a : K e y & g t ; & l t ; a : V a l u e   i : t y p e = " T a b l e W i d g e t B a s e V i e w S t a t e " / & g t ; & l t ; / a : K e y V a l u e O f D i a g r a m O b j e c t K e y a n y T y p e z b w N T n L X & g t ; & l t ; a : K e y V a l u e O f D i a g r a m O b j e c t K e y a n y T y p e z b w N T n L X & g t ; & l t ; a : K e y & g t ; & l t ; K e y & g t ; C o l u m n s \ i n c o m e _ c l a s s & 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i n c o m e _ d u e _ d a t e & l t ; / K e y & g t ; & l t ; / a : K e y & g t ; & l t ; a : V a l u e   i : t y p e = " T a b l e W i d g e t B a s e V i e w S t a t e " / & g t ; & l t ; / a : K e y V a l u e O f D i a g r a m O b j e c t K e y a n y T y p e z b w N T n L X & g t ; & l t ; a : K e y V a l u e O f D i a g r a m O b j e c t K e y a n y T y p e z b w N T n L X & g t ; & l t ; a : K e y & g t ; & l t ; K e y & g t ; C o l u m n s \ r e v e n u e _ t r a n s a c t i o n _ t y p e & l t ; / K e y & g t ; & l t ; / a : K e y & g t ; & l t ; a : V a l u e   i : t y p e = " T a b l e W i d g e t B a s e V i e w S t a t e " / & g t ; & l t ; / a : K e y V a l u e O f D i a g r a m O b j e c t K e y a n y T y p e z b w N T n L X & g t ; & l t ; a : K e y V a l u e O f D i a g r a m O b j e c t K e y a n y T y p e z b w N T n L X & g t ; & l t ; a : K e y & g t ; & l t ; K e y & g t ; C o l u m n s \ r e n e w a l _ s t a t u s & l t ; / K e y & g t ; & l t ; / a : K e y & g t ; & l t ; a : V a l u e   i : t y p e = " T a b l e W i d g e t B a s e V i e w S t a t e " / & g t ; & l t ; / a : K e y V a l u e O f D i a g r a m O b j e c t K e y a n y T y p e z b w N T n L X & g t ; & l t ; a : K e y V a l u e O f D i a g r a m O b j e c t K e y a n y T y p e z b w N T n L X & g t ; & l t ; a : K e y & g t ; & l t ; K e y & g t ; C o l u m n s \ l a p s e _ r e a s o n & l t ; / K e y & g t ; & l t ; / a : K e y & g t ; & l t ; a : V a l u e   i : t y p e = " T a b l e W i d g e t B a s e V i e w S t a t e " / & g t ; & l t ; / a : K e y V a l u e O f D i a g r a m O b j e c t K e y a n y T y p e z b w N T n L X & g t ; & l t ; a : K e y V a l u e O f D i a g r a m O b j e c t K e y a n y T y p e z b w N T n L X & g t ; & l t ; a : K e y & g t ; & l t ; K e y & g t ; C o l u m n s \ l a s t _ u p d a t e d 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T a b l e X M L _ O p p o r t u n i t y _ f f 1 f 1 1 2 c - e 1 6 6 - 4 6 0 e - 9 1 d a - 8 7 1 a 6 4 d 4 1 c d b " > < 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  I D < / s t r i n g > < / k e y > < v a l u e > < i n t > 1 8 4 < / 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b r o k e r a g e _ d 8 9 8 8 4 d 7 - a 1 c b - 4 e 4 1 - b 9 8 a - 6 3 c 1 e c 6 1 f f c 7 & l t ; / K e y & g t ; & l t ; V a l u e   x m l n s : a = " h t t p : / / s c h e m a s . d a t a c o n t r a c t . o r g / 2 0 0 4 / 0 7 / M i c r o s o f t . A n a l y s i s S e r v i c e s . C o m m o n " & g t ; & l t ; a : H a s F o c u s & g t ; t r u e & l t ; / a : H a s F o c u s & g t ; & l t ; a : S i z e A t D p i 9 6 & g t ; 1 6 0 & l t ; / a : S i z e A t D p i 9 6 & g t ; & l t ; a : V i s i b l e & g t ; t r u e & l t ; / a : V i s i b l e & g t ; & l t ; / V a l u e & g t ; & l t ; / K e y V a l u e O f s t r i n g S a n d b o x E d i t o r . M e a s u r e G r i d S t a t e S c d E 3 5 R y & g t ; & l t ; K e y V a l u e O f s t r i n g S a n d b o x E d i t o r . M e a s u r e G r i d S t a t e S c d E 3 5 R y & g t ; & l t ; K e y & g t ; S h e e t 1 _ b 9 a 7 a 8 4 e - 9 c d 7 - 4 0 4 c - 9 6 3 6 - 7 c 3 7 d 4 a a d 2 5 2 & 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i n v o i c e _ 2 0 2 0 0 1 2 3 1 0 4 1 _ c c 8 6 3 e a c - 7 9 3 4 - 4 6 f 2 - a 1 6 b - b 1 1 f 5 d d a 0 3 f 3 & 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O p p o r t u n i t y _ f f 1 f 1 1 2 c - e 1 6 6 - 4 6 0 e - 9 1 d a - 8 7 1 a 6 4 d 4 1 c d b & 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m e e t i n g _ 5 7 4 6 a 2 6 6 - 7 4 2 9 - 4 2 c 8 - 9 4 5 8 - 3 5 4 2 8 6 e 8 0 3 c e & 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D i m _ A c c o u n t _ 9 4 1 f 2 c c b - 2 8 e c - 4 2 b f - 8 e 8 7 - f b 5 c 6 8 4 3 6 9 e 0 & l t ; / K e y & g t ; & l t ; V a l u e   x m l n s : a = " h t t p : / / s c h e m a s . d a t a c o n t r a c t . o r g / 2 0 0 4 / 0 7 / M i c r o s o f t . A n a l y s i s S e r v i c e s . C o m m o n " & g t ; & l t ; a : H a s F o c u s & g t ; f a l s e & l t ; / a : H a s F o c u s & g t ; & l t ; a : S i z e A t D p i 9 6 & g t ; 1 4 3 & l t ; / a : S i z e A t D p i 9 6 & g t ; & l t ; a : V i s i b l e & g t ; t r u e & l t ; / a : V i s i b l e & g t ; & l t ; / V a l u e & g t ; & l t ; / K e y V a l u e O f s t r i n g S a n d b o x E d i t o r . M e a s u r e G r i d S t a t e S c d E 3 5 R y & g t ; & l t ; / A r r a y O f K e y V a l u e O f s t r i n g S a n d b o x E d i t o r . M e a s u r e G r i d S t a t e S c d E 3 5 R y & g t ; < / C u s t o m C o n t e n t > < / G e m i n i > 
</file>

<file path=customXml/item23.xml>��< ? x m l   v e r s i o n = " 1 . 0 "   e n c o d i n g = " u t f - 1 6 " ? > < D a t a M a s h u p   s q m i d = " 7 6 b 2 4 a 9 d - 3 2 c f - 4 1 c c - 8 d 9 2 - 6 2 9 2 c 9 b 7 3 0 3 f "   x m l n s = " h t t p : / / s c h e m a s . m i c r o s o f t . c o m / D a t a M a s h u p " > A A A A A H 4 H A A B Q S w M E F A A C A A g A b L F H W + 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b L F 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x R 1 v B l / H z d Q Q A A P A Z A A A T A B w A R m 9 y b X V s Y X M v U 2 V j d G l v b j E u b S C i G A A o o B Q A A A A A A A A A A A A A A A A A A A A A A A A A A A D V W G 1 v 2 z Y Q / h 4 g / 0 F Q v j i Y Z s R Z M Q w b 8 s G x X V R o 4 B S 2 s w 2 o C 4 G W W J s z R Q p 8 c W I E + e 8 7 S r J N W y / z E i V o g g I J e K e 7 5 4 7 P c y Q r c a g I Z 8 4 4 + 9 3 5 4 / T k 9 E Q u k M C R M x N 8 i Q W a Y + f K o V i d n j j w M + Z a h G Z l 8 B B i 2 v 6 L i + W M 8 2 X r I 6 G 4 3 e N M Y a Z k y + 3 9 P r 2 T W M j p Z 9 + f T P t Y L h V P p o O / e 4 O b 0 d Q f j u 9 G 3 W F v 4 P j D y W A 0 H H / y v 0 x 9 J r V A D G I j h u h a k V B O h / j e 2 a 1 / E f w f g F m x u k X b f q D y w T 3 3 H K Y p 9 R w l N D 7 3 M v B b n + D y 4 v L i o n P 5 S + f i w 0 U w X m C s o K S s t s e v v s L x l V v u 7 H q f C Y u u 3 P Q b 9 9 v T 1 z 5 S 6 F s e / 8 w F N D F X 0 L x P G E V Q v w t h J 2 g G v c k t + X q r D s r 5 N l x v g d g c o k 3 W C d 6 F m k D l 8 j s X c Y 9 T H T N j l K 2 S 3 N 7 j o x t S A j s S M B R j F 5 o B r o 7 C D + r J c x 7 d h F M S r g O m 4 x k W V V a p k N K y x i p U E C G 1 j W 7 + t j 0 w i y r s g k c 6 V M F c c J 0 U 4 n f D k G u m g G b Y 8 f t g 9 p n 6 9 U P b 1 H p o D 7 U i q 2 J 1 M 8 O P R X n l E h p n + F 6 R n L C Q x z g I K Z L F y r u x S b x Z z p p n f x V p X F 6 w w C v M w K j M 9 q F U b 4 H x K G Q Q m O F 7 R K t a T 1 E i c S A w k p y V G K U K d G K S l v T 9 6 f z 0 h L B S d t n K / 4 6 x f B e i N 0 B r 9 G 7 M t r 4 6 F V I v + D W l 8 g o A b y X w F 0 j g 5 f o 7 T k Q H Y R v R 0 J E s P 3 N 9 F p E V i T S i z k x H c 9 j q d 8 F 6 C / Z 1 C r t O A 2 f u c P j T A P 4 B B P j O m U V z 5 f y c M h J 4 6 W S E d A u S q P 2 o K X k c h 6 1 J t V y n i n g F t p u d G n G K L 0 s t 2 T Y V 4 / Y E l 9 K R m B o C z q M y l 1 F 2 G J S G e N q 1 Z o R j v o J i r 7 l S P A Y o 9 1 b b M + M N H A 3 D 1 k E X v d 9 2 M e 5 Y Q l Z p y 7 J O W h F y 0 6 1 a Y J E b W + V J D e Z t l 4 u N L W 2 l 1 b 0 n 4 6 K U I D O d y t / 9 E 1 G N X b t Q M 8 5 K I G a G H b h i N Y Y A W T i T J J t A + z 1 M K A r h g 8 z J i p y u p 6 u t I g L P 3 e y N 6 3 q 5 r 9 h 8 N A E a e I 9 W S Z X 5 O j U J 9 3 B 5 7 o Y r / z v f H v B O d e 8 O k Z n O 7 e 2 K n 8 5 p J x v u B w O 3 k M Y e u o S t O A n f x 5 M i x 1 o z X H O P Y + 4 Y Z a 5 N z d F q G E 3 O z k 2 W 7 X u h c H Z n 9 p d d f n / c O 8 v z n 1 L P u e 0 c e Y m J Y Z M J m 7 8 L P e V Y a / S U e w S U w C v m C F F V + j e l r P 8 A 1 K S 8 X v f F O 6 d 8 B k 9 K p G D 3 I 3 i V F B w 2 l T 6 X i L d J w o X S j K j 1 u y C j h b e G k P N Q x A H f u R 5 D y t p v m i L m E c C a J K e d q Z R f t g O J X m E 0 J w L H R M c B q p i l m w O m y h 5 S L k v 5 n R 4 s C s 2 r 9 F Q 8 h R I c E k T V u g R j 3 X 9 p b a x S z y o 8 B J H L A G 5 2 i N B 9 g R 6 p w T 6 J g 0 0 n 3 0 K D H 7 u 9 i T P p X t 8 M a i R k g a o Q j O X R l D w K S X + c S V 3 y a O v r B K 4 P Q E a r o D 6 c O H A / U I U H W 1 F N V s Q x i B A 8 9 5 9 / Z r F V m q 2 0 m l s B l b a 7 M o S T A h R z Q D 4 7 g 8 2 9 t M u d N 6 E d b K 5 D r A d I D f k y V B W 8 y 4 x N U c 5 O 1 S T b x j f t I W 8 X W b b 3 B D t 2 W P w L U E s B A i 0 A F A A C A A g A b L F H W + S W P 7 C n A A A A + Q A A A B I A A A A A A A A A A A A A A A A A A A A A A E N v b m Z p Z y 9 Q Y W N r Y W d l L n h t b F B L A Q I t A B Q A A g A I A G y x R 1 s P y u m r p A A A A O k A A A A T A A A A A A A A A A A A A A A A A P M A A A B b Q 2 9 u d G V u d F 9 U e X B l c 1 0 u e G 1 s U E s B A i 0 A F A A C A A g A b L F H W 8 G X 8 f N 1 B A A A 8 B k A A B M A A A A A A A A A A A A A A A A A 5 A E A A E Z v c m 1 1 b G F z L 1 N l Y 3 R p b 2 4 x L m 1 Q S w U G A A A A A A M A A w D C A A A A p g Y 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m U A A A A A A A A 4 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U m V s Y X R p b 2 5 z a G l w S W 5 m b 0 N v b n R h a W 5 l c i I g V m F s d W U 9 I n N 7 J n F 1 b 3 Q 7 Y 2 9 s d W 1 u Q 2 9 1 b n Q m c X V v d D s 6 M T c s J n F 1 b 3 Q 7 a 2 V 5 Q 2 9 s d W 1 u T m F t Z X M m c X V v d D s 6 W 1 0 s J n F 1 b 3 Q 7 c X V l c n l S Z W x h d G l v b n N o a X B z J n F 1 b 3 Q 7 O l t d L C Z x d W 9 0 O 2 N v b H V t b k l k Z W 5 0 a X R p Z X M m c X V v d D s 6 W y Z x d W 9 0 O 1 N l Y 3 R p b 2 4 x L 2 J y b 2 t l c m F n Z S 9 D a G F u Z 2 V k I F R 5 c G U u e 2 N s a W V u d F 9 u Y W 1 l L D B 9 J n F 1 b 3 Q 7 L C Z x d W 9 0 O 1 N l Y 3 R p b 2 4 x L 2 J y b 2 t l c m F n Z S 9 D a G F u Z 2 V k I F R 5 c G U 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V 4 Z S B J R C w 2 f S Z x d W 9 0 O y w m c X V v d D t T Z W N 0 a W 9 u M S 9 i c m 9 r Z X J h Z 2 U v Q 2 h h b m d l Z C B U e X B l L n t B Y 2 N v d W 5 0 I E V 4 Z W N 1 d G l 2 Z S 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Q 2 9 s d W 1 u Q 2 9 1 b n Q m c X V v d D s 6 M T c s J n F 1 b 3 Q 7 S 2 V 5 Q 2 9 s d W 1 u T m F t Z X M m c X V v d D s 6 W 1 0 s J n F 1 b 3 Q 7 Q 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R X h l I E l E L D Z 9 J n F 1 b 3 Q 7 L C Z x d W 9 0 O 1 N l Y 3 R p b 2 4 x L 2 J y b 2 t l c m F n Z S 9 D a G F u Z 2 V k I F R 5 c G U u e 0 F j Y 2 9 1 b n Q g R X h l Y 3 V 0 a X Z l L D d 9 J n F 1 b 3 Q 7 L C Z x d W 9 0 O 1 N l Y 3 R p b 2 4 x L 2 J y b 2 t l c m F n Z S 9 D a G F u Z 2 V k I F R 5 c G U u e 2 J y Y W 5 j a F 9 u Y W 1 l L D h 9 J n F 1 b 3 Q 7 L C Z x d W 9 0 O 1 N l Y 3 R p b 2 4 x L 2 J y b 2 t l c m F n Z S 9 D a G F u Z 2 V k I F R 5 c G U u e 3 N v b H V 0 a W 9 u X 2 d y b 3 V w L D l 9 J n F 1 b 3 Q 7 L C Z x d W 9 0 O 1 N l Y 3 R p b 2 4 x L 2 J y b 2 t l c m F n Z S 9 D a G F u Z 2 V k I F R 5 c G U u e 2 l u Y 2 9 t Z V 9 j b G F z c y w x M H 0 m c X V v d D s s J n F 1 b 3 Q 7 U 2 V j d G l v b j E v Y n J v a 2 V y Y W d l L 0 N o Y W 5 n Z W Q g V H l w Z S 5 7 Q W 1 v d W 5 0 L D E x f S Z x d W 9 0 O y w m c X V v d D t T Z W N 0 a W 9 u M S 9 i c m 9 r Z X J h Z 2 U v Q 2 h h b m d l Z C B U e X B l L n t p b m N v b W V f Z H V l X 2 R h d G U s M T J 9 J n F 1 b 3 Q 7 L C Z x d W 9 0 O 1 N l Y 3 R p b 2 4 x L 2 J y b 2 t l c m F n Z S 9 D a G F u Z 2 V k I F R 5 c G U u e 3 J l d m V u d W V f d H J h b n N h Y 3 R p b 2 5 f d H l w Z S w x M 3 0 m c X V v d D s s J n F 1 b 3 Q 7 U 2 V j d G l v b j E v Y n J v a 2 V y Y W d l L 0 N o Y W 5 n Z W Q g V H l w Z S 5 7 c m V u Z X d h b F 9 z d G F 0 d X M s M T R 9 J n F 1 b 3 Q 7 L C Z x d W 9 0 O 1 N l Y 3 R p b 2 4 x L 2 J y b 2 t l c m F n Z S 9 D a G F u Z 2 V k I F R 5 c G U u e 2 x h c H N l X 3 J l Y X N v b i w x N X 0 m c X V v d D s s J n F 1 b 3 Q 7 U 2 V j d G l v b j E v Y n J v a 2 V y Y W d l L 0 N o Y W 5 n Z W Q g V H l w Z S 5 7 b G F z d F 9 1 c G R h d G V k X 2 R h d G U s M T Z 9 J n F 1 b 3 Q 7 X S w m c X V v d D t S Z W x h d G l v b n N o a X B J b m Z v J n F 1 b 3 Q 7 O l t d f S I g L z 4 8 R W 5 0 c n k g V H l w Z T 0 i R m l s b E x h c 3 R V c G R h d G V k I i B W Y W x 1 Z T 0 i Z D I w M j U t M T A t M D Z U M T g 6 M T A 6 N T Y u N T Q 4 M j k z O V o i I C 8 + P E V u d H J 5 I F R 5 c G U 9 I k Z p b G x F c n J v c k N v Z G U i I F Z h b H V l P S J z V W 5 r b m 9 3 b i 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F c n J v c k N v d W 5 0 I i B W Y W x 1 Z T 0 i b D A i I C 8 + P E V u d H J 5 I F R 5 c G U 9 I k Z p b G x D b 3 V u d C I g V m F s d W U 9 I m w 5 N j E i I C 8 + P E V u d H J 5 I F R 5 c G U 9 I k Z p b G x T d G F 0 d X M i I F Z h b H V l P S J z Q 2 9 t c G x l d G U i I C 8 + P E V u d H J 5 I F R 5 c G U 9 I k Z p b G x l Z E N v b X B s Z X R l U m V z d W x 0 V G 9 X b 3 J r c 2 h l Z X Q i I F Z h b H V l P S J s M C I g L z 4 8 R W 5 0 c n k g V H l w Z T 0 i Q W R k Z W R U b 0 R h d G F N b 2 R l b C I g V m F s d W U 9 I m w x I i A v P j x F b n R y e S B U e X B l P S J C d W Z m Z X J O Z X h 0 U m V m c m V z a C I g V m F s d W U 9 I m w x 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z I w M j A w M T I z M T A 0 M F 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m Z W V z 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U m V s Y X R p b 2 5 z a G l w S W 5 m b 0 N v b n R h a W 5 l c i I g V m F s d W U 9 I n N 7 J n F 1 b 3 Q 7 Y 2 9 s d W 1 u Q 2 9 1 b n Q m c X V v d D s 6 O S w m c X V v d D t r Z X l D b 2 x 1 b W 5 O Y W 1 l c y Z x d W 9 0 O z p b 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0 F j Y 2 9 1 b n Q g R X h l 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D b 2 x 1 b W 5 D b 3 V u d C Z x d W 9 0 O z o 5 L C Z x d W 9 0 O 0 t l e U N v b H V t b k 5 h b W V z J n F 1 b 3 Q 7 O l 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B Y 2 N v d W 5 0 I E V 4 Z S 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U m V s Y X R p b 2 5 z a G l w S W 5 m b y Z x d W 9 0 O z p b X X 0 i I C 8 + P E V u d H J 5 I F R 5 c G U 9 I k Z p b G x M Y X N 0 V X B k Y X R l Z C I g V m F s d W U 9 I m Q y M D I 1 L T E w L T A 2 V D E 4 O j E x O j Q y L j Y 1 M T I 0 M z F a I i A v P j x F b n R y e S B U e X B l P S J G a W x s R X J y b 3 J D b 2 R l I i B W Y W x 1 Z T 0 i c 1 V u a 2 5 v d 2 4 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E V y c m 9 y Q 2 9 1 b n Q i I F Z h b H V l P S J s M C I g L z 4 8 R W 5 0 c n k g V H l w Z T 0 i R m l s b E N v d W 5 0 I i B W Y W x 1 Z T 0 i b D k i I C 8 + P E V u d H J 5 I F R 5 c G U 9 I k Z p b G x T d G F 0 d X M i I F Z h b H V l P S J z Q 2 9 t c G x l d G U i I C 8 + P E V u d H J 5 I F R 5 c G U 9 I k Z p b G x l Z E N v b X B s Z X R l U m V z d W x 0 V G 9 X b 3 J r c 2 h l Z X Q i I F Z h b H V l P S J s M C I g L z 4 8 R W 5 0 c n k g V H l w Z T 0 i Q W R k Z W R U b 0 R h d G F N b 2 R l b C I g V m F s d W U 9 I m w x I i A v P j x F b n R y e S B U e X B l P S J C d W Z m Z X J O Z X h 0 U m V m c m V z a C I g V m F s d W U 9 I m w x 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0 l u Z G l 2 a W R 1 Y W w l M j B i d W R n Z X Q 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S Z W x h d G l v b n N o a X B J b m Z v Q 2 9 u d G F p b m V y I i B W Y W x 1 Z T 0 i c 3 s m c X V v d D t j b 2 x 1 b W 5 D b 3 V u d C Z x d W 9 0 O z o 2 L C Z x d W 9 0 O 2 t l e U N v b H V t b k 5 h b W V z J n F 1 b 3 Q 7 O l t d L C Z x d W 9 0 O 3 F 1 Z X J 5 U m V s Y X R p b 2 5 z a G l w c y Z x d W 9 0 O z p b X S w m c X V v d D t j b 2 x 1 b W 5 J Z G V u d G l 0 a W V z J n F 1 b 3 Q 7 O l s m c X V v d D t T Z W N 0 a W 9 u M S 9 J b m R p d m l k d W F s I G J 1 Z G d l d C 9 V b n B p d m 9 0 Z W Q g Q 2 9 s d W 1 u c y 5 7 Q n J h b m N o L D B 9 J n F 1 b 3 Q 7 L C Z x d W 9 0 O 1 N l Y 3 R p b 2 4 x L 0 l u Z G l 2 a W R 1 Y W w g Y n V k Z 2 V 0 L 1 V u c G l 2 b 3 R l Z C B D b 2 x 1 b W 5 z L n t B Y 2 N v d W 5 0 I E V 4 Z S B J R C w x f S Z x d W 9 0 O y w m c X V v d D t T Z W N 0 a W 9 u M S 9 J b m R p d m l k d W F s I G J 1 Z G d l d C 9 V b n B p d m 9 0 Z W Q g Q 2 9 s d W 1 u c y 5 7 Q W N j b 3 V u d C B F e G V j d X R p d m U s M n 0 m c X V v d D s s J n F 1 b 3 Q 7 U 2 V j d G l v b j E v S W 5 k a X Z p Z H V h b C B i d W R n Z X Q v V W 5 w a X Z v d G V k I E N v b H V t b n M u e 0 5 l d y B S b 2 x l M i w z f S Z x d W 9 0 O y w m c X V v d D t T Z W N 0 a W 9 u M S 9 J b m R p d m l k d W F s I G J 1 Z G d l d C 9 S Z X B s Y W N l Z C B W Y W x 1 Z T E u e 0 F 0 d H J p Y n V 0 Z S w 0 f S Z x d W 9 0 O y w m c X V v d D t T Z W N 0 a W 9 u M S 9 J b m R p d m l k d W F s I G J 1 Z G d l d C 9 V b n B p d m 9 0 Z W Q g Q 2 9 s d W 1 u c y 5 7 V m F s d W U s N X 0 m c X V v d D t d L C Z x d W 9 0 O 0 N v b H V t b k N v d W 5 0 J n F 1 b 3 Q 7 O j Y s J n F 1 b 3 Q 7 S 2 V 5 Q 2 9 s d W 1 u T m F t Z X M m c X V v d D s 6 W 1 0 s J n F 1 b 3 Q 7 Q 2 9 s d W 1 u S W R l b n R p d G l l c y Z x d W 9 0 O z p b J n F 1 b 3 Q 7 U 2 V j d G l v b j E v S W 5 k a X Z p Z H V h b C B i d W R n Z X Q v V W 5 w a X Z v d G V k I E N v b H V t b n M u e 0 J y Y W 5 j a C w w f S Z x d W 9 0 O y w m c X V v d D t T Z W N 0 a W 9 u M S 9 J b m R p d m l k d W F s I G J 1 Z G d l d C 9 V b n B p d m 9 0 Z W Q g Q 2 9 s d W 1 u c y 5 7 Q W N j b 3 V u d C B F e G U g S U Q s M X 0 m c X V v d D s s J n F 1 b 3 Q 7 U 2 V j d G l v b j E v S W 5 k a X Z p Z H V h b C B i d W R n Z X Q v V W 5 w a X Z v d G V k I E N v b H V t b n M u e 0 F j Y 2 9 1 b n Q g R X h l Y 3 V 0 a X Z l L D J 9 J n F 1 b 3 Q 7 L C Z x d W 9 0 O 1 N l Y 3 R p b 2 4 x L 0 l u Z G l 2 a W R 1 Y W w g Y n V k Z 2 V 0 L 1 V u c G l 2 b 3 R l Z C B D b 2 x 1 b W 5 z L n t O Z X c g U m 9 s Z T I s M 3 0 m c X V v d D s s J n F 1 b 3 Q 7 U 2 V j d G l v b j E v S W 5 k a X Z p Z H V h b C B i d W R n Z X Q v U m V w b G F j Z W Q g V m F s d W U x L n t B d H R y a W J 1 d G U s N H 0 m c X V v d D s s J n F 1 b 3 Q 7 U 2 V j d G l v b j E v S W 5 k a X Z p Z H V h b C B i d W R n Z X Q v V W 5 w a X Z v d G V k I E N v b H V t b n M u e 1 Z h b H V l L D V 9 J n F 1 b 3 Q 7 X S w m c X V v d D t S Z W x h d G l v b n N o a X B J b m Z v J n F 1 b 3 Q 7 O l t d f S I g L z 4 8 R W 5 0 c n k g V H l w Z T 0 i R m l s b E x h c 3 R V c G R h d G V k I i B W Y W x 1 Z T 0 i Z D I w M j U t M T A t M D Z U M T g 6 M T g 6 M D M u N z M 4 N z U 1 M V o i I C 8 + P E V u d H J 5 I F R 5 c G U 9 I k Z p b G x F c n J v c k N v Z G U i I F Z h b H V l P S J z V W 5 r b m 9 3 b i I g L z 4 8 R W 5 0 c n k g V H l w Z T 0 i R m l s b E N v b H V t b k 5 h b W V z I i B W Y W x 1 Z T 0 i c 1 s m c X V v d D t C c m F u Y 2 g m c X V v d D s s J n F 1 b 3 Q 7 Q W N j b 3 V u d C B F e G U g S U Q m c X V v d D s s J n F 1 b 3 Q 7 Q W N j b 3 V u d C B F e G V j d X R p d m U m c X V v d D s s J n F 1 b 3 Q 7 T m V 3 I F J v b G U y J n F 1 b 3 Q 7 L C Z x d W 9 0 O 0 l u Y 2 9 t Z S B j b G F z c y Z x d W 9 0 O y w m c X V v d D t B b W 9 1 b n Q m c X V v d D t d I i A v P j x F b n R y e S B U e X B l P S J G a W x s Q 2 9 s d W 1 u V H l w Z X M i I F Z h b H V l P S J z Q m d N R 0 J n W U Y i I C 8 + P E V u d H J 5 I F R 5 c G U 9 I k Z p b G x F c n J v c k N v d W 5 0 I i B W Y W x 1 Z T 0 i b D A i I C 8 + P E V u d H J 5 I F R 5 c G U 9 I k Z p b G x D b 3 V u d C I g V m F s d W U 9 I m w z M C I g L z 4 8 R W 5 0 c n k g V H l w Z T 0 i R m l s b G V k Q 2 9 t c G x l d G V S Z X N 1 b H R U b 1 d v c m t z a G V l d C I g V m F s d W U 9 I m w w I i A v P j x F b n R y e S B U e X B l P S J B Z G R l Z F R v R G F 0 Y U 1 v Z G V s I i B W Y W x 1 Z T 0 i b D E i I C 8 + P E V u d H J 5 I F R 5 c G U 9 I k Z p b G x T d G F 0 d X M i I F Z h b H V l P S J z Q 2 9 t c G x l d G U i I C 8 + P E V u d H J 5 I F R 5 c G U 9 I k J 1 Z m Z l c k 5 l e H R S Z W Z y Z X N o I i B W Y W x 1 Z T 0 i b D E i I C 8 + P E V u d H J 5 I F R 5 c G U 9 I l F 1 Z X J 5 S U Q i I F Z h b H V l P S J z M W Q 1 Z m E 4 N 2 I t Y T I 5 N y 0 0 M D U y L T g y M T Y t M T M y Y z U w O T c 4 N T h i I i A v P j w v U 3 R h Y m x l R W 5 0 c m l l c z 4 8 L 0 l 0 Z W 0 + P E l 0 Z W 0 + P E l 0 Z W 1 M b 2 N h d G l v b j 4 8 S X R l b V R 5 c G U + R m 9 y b X V s Y T w v S X R l b V R 5 c G U + P E l 0 Z W 1 Q Y X R o P l N l Y 3 R p b 2 4 x L 0 l u Z G l 2 a W R 1 Y W w l M j B i d W R n Z X Q v U 2 9 1 c m N l P C 9 J d G V t U G F 0 a D 4 8 L 0 l 0 Z W 1 M b 2 N h d G l v b j 4 8 U 3 R h Y m x l R W 5 0 c m l l c y A v P j w v S X R l b T 4 8 S X R l b T 4 8 S X R l b U x v Y 2 F 0 a W 9 u P j x J d G V t V H l w Z T 5 G b 3 J t d W x h P C 9 J d G V t V H l w Z T 4 8 S X R l b V B h d G g + U 2 V j d G l v b j E v S W 5 k a X Z p Z H V h b C U y M G J 1 Z G d l d C 9 O T i U y Q k V O J T J C R U U l M j B J b m R p J T I w Y m R n d C U y M C 0 y M D A x M j A y M C U y M F 9 T a G V l d D w v S X R l b V B h d G g + P C 9 J d G V t T G 9 j Y X R p b 2 4 + P F N 0 Y W J s Z U V u d H J p Z X M g L z 4 8 L 0 l 0 Z W 0 + P E l 0 Z W 0 + P E l 0 Z W 1 M b 2 N h d G l v b j 4 8 S X R l b V R 5 c G U + R m 9 y b X V s Y T w v S X R l b V R 5 c G U + P E l 0 Z W 1 Q Y X R o P l N l Y 3 R p b 2 4 x L 0 l u Z G l 2 a W R 1 Y W w l M j B i d W R n Z X Q v U H J v b W 9 0 Z W Q l M j B I Z W F k Z X J z P C 9 J d G V t U G F 0 a D 4 8 L 0 l 0 Z W 1 M b 2 N h d G l v b j 4 8 U 3 R h Y m x l R W 5 0 c m l l c y A v P j w v S X R l b T 4 8 S X R l b T 4 8 S X R l b U x v Y 2 F 0 a W 9 u P j x J d G V t V H l w Z T 5 G b 3 J t d W x h P C 9 J d G V t V H l w Z T 4 8 S X R l b V B h d G g + U 2 V j d G l v b j E v S W 5 k a X Z p Z H V h b C U y M G J 1 Z G d l d C 9 D a G F u Z 2 V k J T I w V H l w Z T w v S X R l b V B h d G g + P C 9 J d G V t T G 9 j Y X R p b 2 4 + P F N 0 Y W J s Z U V u d H J p Z X M g L z 4 8 L 0 l 0 Z W 0 + P E l 0 Z W 0 + P E l 0 Z W 1 M b 2 N h d G l v b j 4 8 S X R l b V R 5 c G U + R m 9 y b X V s Y T w v S X R l b V R 5 c G U + P E l 0 Z W 1 Q Y X R o P l N l Y 3 R p b 2 4 x L 0 l u Z G l 2 a W R 1 Y W w l M j B i d W R n Z X Q v U m V t b 3 Z l Z C U y M E J v d H R v b S U y M F J v d 3 M 8 L 0 l 0 Z W 1 Q Y X R o P j w v S X R l b U x v Y 2 F 0 a W 9 u P j x T d G F i b G V F b n R y a W V z I C 8 + P C 9 J d G V t P j x J d G V t P j x J d G V t T G 9 j Y X R p b 2 4 + P E l 0 Z W 1 U e X B l P k Z v c m 1 1 b G E 8 L 0 l 0 Z W 1 U e X B l P j x J d G V t U G F 0 a D 5 T Z W N 0 a W 9 u M S 9 J b m R p d m l k d W F s J T I w Y n V k Z 2 V 0 L 1 V u c G l 2 b 3 R l Z C U y M E N v b H V t b n M 8 L 0 l 0 Z W 1 Q Y X R o P j w v S X R l b U x v Y 2 F 0 a W 9 u P j x T d G F i b G V F b n R y a W V z I C 8 + P C 9 J d G V t P j x J d G V t P j x J d G V t T G 9 j Y X R p b 2 4 + P E l 0 Z W 1 U e X B l P k Z v c m 1 1 b G E 8 L 0 l 0 Z W 1 U e X B l P j x J d G V t U G F 0 a D 5 T Z W N 0 a W 9 u M S 9 J b m R p d m l k d W F s J T I w Y n V k Z 2 V 0 L 1 J l b m F t Z W Q l M j B D b 2 x 1 b W 5 z P C 9 J d G V t U G F 0 a D 4 8 L 0 l 0 Z W 1 M b 2 N h d G l v b j 4 8 U 3 R h Y m x l R W 5 0 c m l l c y A v P j w v S X R l b T 4 8 S X R l b T 4 8 S X R l b U x v Y 2 F 0 a W 9 u P j x J d G V t V H l w Z T 5 G b 3 J t d W x h P C 9 J d G V t V H l w Z T 4 8 S X R l b V B h d G g + U 2 V j d G l v b j E v S W 5 k a X Z p Z H V h b C U y M G J 1 Z G d l d C 9 S Z X B s Y W N l Z C U y M F Z h b H V l P C 9 J d G V t U G F 0 a D 4 8 L 0 l 0 Z W 1 M b 2 N h d G l v b j 4 8 U 3 R h Y m x l R W 5 0 c m l l c y A v P j w v S X R l b T 4 8 S X R l b T 4 8 S X R l b U x v Y 2 F 0 a W 9 u P j x J d G V t V H l w Z T 5 G b 3 J t d W x h P C 9 J d G V t V H l w Z T 4 8 S X R l b V B h d G g + U 2 V j d G l v b j E v S W 5 k a X Z p Z H V h b C U y M G J 1 Z G d l d C 9 S Z X B s Y W N l Z C U y M F Z h b H V l M T w v S X R l b V B h d G g + P C 9 J d G V t T G 9 j Y X R p b 2 4 + P F N 0 Y W J s Z U V u d H J p Z X M g L z 4 8 L 0 l 0 Z W 0 + P E l 0 Z W 0 + P E l 0 Z W 1 M b 2 N h d G l v b j 4 8 S X R l b V R 5 c G U + R m 9 y b X V s Y T w v S X R l b V R 5 c G U + P E l 0 Z W 1 Q Y X R o P l N l Y 3 R p b 2 4 x L 0 l u Z G l 2 a W R 1 Y W w l M j B i d W R n Z X Q v U m V u Y W 1 l Z C U y M E N v b H V t b n M x P C 9 J d G V t U G F 0 a D 4 8 L 0 l 0 Z W 1 M b 2 N h d G l v b j 4 8 U 3 R h Y m x l R W 5 0 c m l l c y A v P j w v S X R l b T 4 8 S X R l b T 4 8 S X R l b U x v Y 2 F 0 a W 9 u P j x J d G V t V H l w Z T 5 G b 3 J t d W x h P C 9 J d G V t V H l w Z T 4 8 S X R l b V B h d G g + U 2 V j d G l v b j E v a W 5 2 b 2 l j Z 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l J l b G F 0 a W 9 u c 2 h p c E l u Z m 9 D b 2 5 0 Y W l u Z X I i I F Z h b H V l P S J z e y Z x d W 9 0 O 2 N v b H V t b k N v d W 5 0 J n F 1 b 3 Q 7 O j E y L C Z x d W 9 0 O 2 t l e U N v b H V t b k 5 h b W V z J n F 1 b 3 Q 7 O l t d L C Z x d W 9 0 O 3 F 1 Z X J 5 U m V s Y X R p b 2 5 z a G l w c y Z x d W 9 0 O z p b X S w m c X V v d D t j 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j b G l l b n R f b 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Q 2 9 s d W 1 u Q 2 9 1 b n Q m c X V v d D s 6 M T I s J n F 1 b 3 Q 7 S 2 V 5 Q 2 9 s d W 1 u T m F t Z X M m c X V v d D s 6 W 1 0 s J n F 1 b 3 Q 7 Q 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S B J R C w 1 f S Z x d W 9 0 O y w m c X V v d D t T Z W N 0 a W 9 u M S 9 p b n Z v a W N l X z I w M j A w M T I z M T A 0 M S 9 D a G F u Z 2 V k I F R 5 c G U u e 0 F j Y 2 9 1 b n Q g R X h l Y 3 V 0 a X Z l L D Z 9 J n F 1 b 3 Q 7 L C Z x d W 9 0 O 1 N l Y 3 R p b 2 4 x L 2 l u d m 9 p Y 2 V f M j A y M D A x M j M x M D Q x L 0 N o Y W 5 n Z W Q g V H l w Z S 5 7 a W 5 j b 2 1 l X 2 N s Y X N z L D d 9 J n F 1 b 3 Q 7 L C Z x d W 9 0 O 1 N l Y 3 R p b 2 4 x L 2 l u d m 9 p Y 2 V f M j A y M D A x M j M x M D Q x L 0 N o Y W 5 n Z W Q g V H l w Z S 5 7 Y 2 x p Z W 5 0 X 2 5 h b W U s O H 0 m c X V v d D s s J n F 1 b 3 Q 7 U 2 V j d G l v b j E v a W 5 2 b 2 l j Z V 8 y M D I w M D E y M z E w N D E v Q 2 h h b m d l Z C B U e X B l L n t w b 2 x p Y 3 l f b n V t Y m V y L D l 9 J n F 1 b 3 Q 7 L C Z x d W 9 0 O 1 N l Y 3 R p b 2 4 x L 2 l u d m 9 p Y 2 V f M j A y M D A x M j M x M D Q x L 0 N o Y W 5 n Z W Q g V H l w Z S 5 7 Q W 1 v d W 5 0 L D E w f S Z x d W 9 0 O y w m c X V v d D t T Z W N 0 a W 9 u M S 9 p b n Z v a W N l X z I w M j A w M T I z M T A 0 M S 9 D a G F u Z 2 V k I F R 5 c G U u e 2 l u Y 2 9 t Z V 9 k d W V f Z G F 0 Z S w x M X 0 m c X V v d D t d L C Z x d W 9 0 O 1 J l b G F 0 a W 9 u c 2 h p c E l u Z m 8 m c X V v d D s 6 W 1 1 9 I i A v P j x F b n R y e S B U e X B l P S J G a W x s T G F z d F V w Z G F 0 Z W Q i I F Z h b H V l P S J k M j A y N S 0 x M C 0 w N l Q x O D o x O T o x N C 4 5 M D I 4 M T M 4 W i I g L z 4 8 R W 5 0 c n k g V H l w Z T 0 i R m l s b E V y c m 9 y Q 2 9 k Z S I g V m F s d W U 9 I n N V b m t u b 3 d u 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F c n J v c k N v d W 5 0 I i B W Y W x 1 Z T 0 i b D A i I C 8 + P E V u d H J 5 I F R 5 c G U 9 I k Z p b G x D b 3 V u d C I g V m F s d W U 9 I m w y M D Q i I C 8 + P E V u d H J 5 I F R 5 c G U 9 I k Z p b G x T d G F 0 d X M i I F Z h b H V l P S J z Q 2 9 t c G x l d G U i I C 8 + P E V u d H J 5 I F R 5 c G U 9 I k Z p b G x l Z E N v b X B s Z X R l U m V z d W x 0 V G 9 X b 3 J r c 2 h l Z X Q i I F Z h b H V l P S J s M C I g L z 4 8 R W 5 0 c n k g V H l w Z T 0 i Q W R k Z W R U b 0 R h d G F N b 2 R l b C I g V m F s d W U 9 I m w x I i A v P j x F b n R y e S B U e X B l P S J O Y W 1 l V X B k Y X R l Z E F m d G V y R m l s b C I g V m F s d W U 9 I m w x I i A v P j x F b n R y e S B U e X B l P S J C d W Z m Z X J O Z X h 0 U m V m c m V z a C I g V m F s d W U 9 I m w x I i A v P j w v U 3 R h Y m x l R W 5 0 c m l l c z 4 8 L 0 l 0 Z W 0 + P E l 0 Z W 0 + P E l 0 Z W 1 M b 2 N h d G l v b j 4 8 S X R l b V R 5 c G U + R m 9 y b X V s Y T w v S X R l b V R 5 c G U + P E l 0 Z W 1 Q Y X R o P l N l Y 3 R p b 2 4 x L 2 l u d m 9 p Y 2 U v U 2 9 1 c m N l P C 9 J d G V t U G F 0 a D 4 8 L 0 l 0 Z W 1 M b 2 N h d G l v b j 4 8 U 3 R h Y m x l R W 5 0 c m l l c y A v P j w v S X R l b T 4 8 S X R l b T 4 8 S X R l b U x v Y 2 F 0 a W 9 u P j x J d G V t V H l w Z T 5 G b 3 J t d W x h P C 9 J d G V t V H l w Z T 4 8 S X R l b V B h d G g + U 2 V j d G l v b j E v a W 5 2 b 2 l j Z S 9 p b n Z v a W N l X z I w M j A w M T I z M T A 0 M V 9 T a G V l d D w v S X R l b V B h d G g + P C 9 J d G V t T G 9 j Y X R p b 2 4 + P F N 0 Y W J s Z U V u d H J p Z X M g L z 4 8 L 0 l 0 Z W 0 + P E l 0 Z W 0 + P E l 0 Z W 1 M b 2 N h d G l v b j 4 8 S X R l b V R 5 c G U + R m 9 y b X V s Y T w v S X R l b V R 5 c G U + P E l 0 Z W 1 Q Y X R o P l N l Y 3 R p b 2 4 x L 2 l u d m 9 p Y 2 U v U H J v b W 9 0 Z W Q l M j B I Z W F k Z X J z P C 9 J d G V t U G F 0 a D 4 8 L 0 l 0 Z W 1 M b 2 N h d G l v b j 4 8 U 3 R h Y m x l R W 5 0 c m l l c y A v P j w v S X R l b T 4 8 S X R l b T 4 8 S X R l b U x v Y 2 F 0 a W 9 u P j x J d G V t V H l w Z T 5 G b 3 J t d W x h P C 9 J d G V t V H l w Z T 4 8 S X R l b V B h d G g + U 2 V j d G l v b j E v a W 5 2 b 2 l j Z S 9 D a G F u Z 2 V k J T I w V H l w Z T w v S X R l b V B h d G g + P C 9 J d G V t T G 9 j Y X R p b 2 4 + P F N 0 Y W J s Z U V u d H J p Z X M g L z 4 8 L 0 l 0 Z W 0 + P E l 0 Z W 0 + P E l 0 Z W 1 M b 2 N h d G l v b j 4 8 S X R l b V R 5 c G U + R m 9 y b X V s Y T w v S X R l b V R 5 c G U + P E l 0 Z W 1 Q Y X R o P l N l Y 3 R p b 2 4 x L 2 1 l Z X R p b m c 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S Z W x h d G l v b n N o a X B J b m Z v Q 2 9 u d G F p b m V y I i B W Y W x 1 Z T 0 i c 3 s m c X V v d D t j b 2 x 1 b W 5 D b 3 V u d C Z x d W 9 0 O z o 1 L C Z x d W 9 0 O 2 t l e U N v b H V t b k 5 h b W V z J n F 1 b 3 Q 7 O l t d L C Z x d W 9 0 O 3 F 1 Z X J 5 U m V s Y X R p b 2 5 z a G l w c y Z x d W 9 0 O z p b X S w m c X V v d D t j b 2 x 1 b W 5 J Z G V u d G l 0 a W V z J n F 1 b 3 Q 7 O l s m c X V v d D t T Z W N 0 a W 9 u M S 9 t Z W V 0 a W 5 n L 0 N o Y W 5 n Z W Q g V H l w Z S 5 7 Q W N j b 3 V u d C B F e G U g S U Q s M H 0 m c X V v d D s s J n F 1 b 3 Q 7 U 2 V j d G l v b j E v b W V l d G l u Z y 9 D a G F u Z 2 V k I F R 5 c G U u e 0 F j Y 2 9 1 b n Q g R X h l Y 3 V 0 a X Z l L D F 9 J n F 1 b 3 Q 7 L C Z x d W 9 0 O 1 N l Y 3 R p b 2 4 x L 2 1 l Z X R p b m c v Q 2 h h b m d l Z C B U e X B l L n t i c m F u Y 2 h f b m F t Z S w y f S Z x d W 9 0 O y w m c X V v d D t T Z W N 0 a W 9 u M S 9 t Z W V 0 a W 5 n L 0 N o Y W 5 n Z W Q g V H l w Z S 5 7 Z 2 x v Y m F s X 2 F 0 d G V u Z G V l c y w z f S Z x d W 9 0 O y w m c X V v d D t T Z W N 0 a W 9 u M S 9 t Z W V 0 a W 5 n L 0 N o Y W 5 n Z W Q g V H l w Z S 5 7 b W V l d G l u Z 1 9 k Y X R l L D R 9 J n F 1 b 3 Q 7 X S w m c X V v d D t D b 2 x 1 b W 5 D b 3 V u d C Z x d W 9 0 O z o 1 L C Z x d W 9 0 O 0 t l e U N v b H V t b k 5 h b W V z J n F 1 b 3 Q 7 O l t d L C Z x d W 9 0 O 0 N v b H V t b k l k Z W 5 0 a X R p Z X M m c X V v d D s 6 W y Z x d W 9 0 O 1 N l Y 3 R p b 2 4 x L 2 1 l Z X R p b m c v Q 2 h h b m d l Z C B U e X B l L n t B Y 2 N v d W 5 0 I E V 4 Z S B J R C w w f S Z x d W 9 0 O y w m c X V v d D t T Z W N 0 a W 9 u M S 9 t Z W V 0 a W 5 n L 0 N o Y W 5 n Z W Q g V H l w Z S 5 7 Q W N j b 3 V u d C B F e G V j d X R p d m U s M X 0 m c X V v d D s s J n F 1 b 3 Q 7 U 2 V j d G l v b j E v b W V l d G l u Z y 9 D a G F u Z 2 V k I F R 5 c G U u e 2 J y Y W 5 j a F 9 u Y W 1 l L D J 9 J n F 1 b 3 Q 7 L C Z x d W 9 0 O 1 N l Y 3 R p b 2 4 x L 2 1 l Z X R p b m c v Q 2 h h b m d l Z C B U e X B l L n t n b G 9 i Y W x f Y X R 0 Z W 5 k Z W V z L D N 9 J n F 1 b 3 Q 7 L C Z x d W 9 0 O 1 N l Y 3 R p b 2 4 x L 2 1 l Z X R p b m c v Q 2 h h b m d l Z C B U e X B l L n t t Z W V 0 a W 5 n X 2 R h d G U s N H 0 m c X V v d D t d L C Z x d W 9 0 O 1 J l b G F 0 a W 9 u c 2 h p c E l u Z m 8 m c X V v d D s 6 W 1 1 9 I i A v P j x F b n R y e S B U e X B l P S J G a W x s T G F z d F V w Z G F 0 Z W Q i I F Z h b H V l P S J k M j A y N S 0 x M C 0 w N l Q x O D o y M D o y N y 4 1 O D M 3 N z A y W i I g L z 4 8 R W 5 0 c n k g V H l w Z T 0 i R m l s b E V y c m 9 y Q 2 9 k Z S I g V m F s d W U 9 I n N V b m t u b 3 d u I i A v P j x F b n R y e S B U e X B l P S J G a W x s Q 2 9 s d W 1 u T m F t Z X M i I F Z h b H V l P S J z W y Z x d W 9 0 O 0 F j Y 2 9 1 b n Q g R X h l I E l E J n F 1 b 3 Q 7 L C Z x d W 9 0 O 0 F j Y 2 9 1 b n Q g R X h l Y 3 V 0 a X Z l J n F 1 b 3 Q 7 L C Z x d W 9 0 O 2 J y Y W 5 j a F 9 u Y W 1 l J n F 1 b 3 Q 7 L C Z x d W 9 0 O 2 d s b 2 J h b F 9 h d H R l b m R l Z X M m c X V v d D s s J n F 1 b 3 Q 7 b W V l d G l u Z 1 9 k Y X R l J n F 1 b 3 Q 7 X S I g L z 4 8 R W 5 0 c n k g V H l w Z T 0 i R m l s b E V y c m 9 y Q 2 9 1 b n Q i I F Z h b H V l P S J s M C I g L z 4 8 R W 5 0 c n k g V H l w Z T 0 i R m l s b E N v d W 5 0 I i B W Y W x 1 Z T 0 i b D M 0 I i A v P j x F b n R y e S B U e X B l P S J G a W x s U 3 R h d H V z I i B W Y W x 1 Z T 0 i c 0 N v b X B s Z X R l I i A v P j x F b n R y e S B U e X B l P S J G a W x s Z W R D b 2 1 w b G V 0 Z V J l c 3 V s d F R v V 2 9 y a 3 N o Z W V 0 I i B W Y W x 1 Z T 0 i b D A i I C 8 + P E V u d H J 5 I F R 5 c G U 9 I k F k Z G V k V G 9 E Y X R h T W 9 k Z W w i I F Z h b H V l P S J s M S I g L z 4 8 R W 5 0 c n k g V H l w Z T 0 i Q n V m Z m V y T m V 4 d F J l Z n J l c 2 g i I F Z h b H V l P S J s M S I g L z 4 8 L 1 N 0 Y W J s Z U V u d H J p Z X M + P C 9 J d G V t P j x J d G V t P j x J d G V t T G 9 j Y X R p b 2 4 + P E l 0 Z W 1 U e X B l P k Z v c m 1 1 b G E 8 L 0 l 0 Z W 1 U e X B l P j x J d G V t U G F 0 a D 5 T Z W N 0 a W 9 u M S 9 t Z W V 0 a W 5 n L 1 N v d X J j Z T w v S X R l b V B h d G g + P C 9 J d G V t T G 9 j Y X R p b 2 4 + P F N 0 Y W J s Z U V u d H J p Z X M g L z 4 8 L 0 l 0 Z W 0 + P E l 0 Z W 0 + P E l 0 Z W 1 M b 2 N h d G l v b j 4 8 S X R l b V R 5 c G U + R m 9 y b X V s Y T w v S X R l b V R 5 c G U + P E l 0 Z W 1 Q Y X R o P l N l Y 3 R p b 2 4 x L 2 1 l Z X R p b m c v b W V l d G l u Z 1 9 s a X N 0 X z I w M j A w M T I z M T A 0 M V 9 T a G V l d D w v S X R l b V B h d G g + P C 9 J d G V t T G 9 j Y X R p b 2 4 + P F N 0 Y W J s Z U V u d H J p Z X M g L z 4 8 L 0 l 0 Z W 0 + P E l 0 Z W 0 + P E l 0 Z W 1 M b 2 N h d G l v b j 4 8 S X R l b V R 5 c G U + R m 9 y b X V s Y T w v S X R l b V R 5 c G U + P E l 0 Z W 1 Q Y X R o P l N l Y 3 R p b 2 4 x L 2 1 l Z X R p b m c v U H J v b W 9 0 Z W Q l M j B I Z W F k Z X J z P C 9 J d G V t U G F 0 a D 4 8 L 0 l 0 Z W 1 M b 2 N h d G l v b j 4 8 U 3 R h Y m x l R W 5 0 c m l l c y A v P j w v S X R l b T 4 8 S X R l b T 4 8 S X R l b U x v Y 2 F 0 a W 9 u P j x J d G V t V H l w Z T 5 G b 3 J t d W x h P C 9 J d G V t V H l w Z T 4 8 S X R l b V B h d G g + U 2 V j d G l v b j E v b W V l d G l u Z y 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l J l c 3 V s d F R 5 c G U i I F Z h b H V l P S J z V G F i b G U i I C 8 + P E V u d H J 5 I F R 5 c G U 9 I k 5 h b W V V c G R h d G V k Q W Z 0 Z X J G a W x s I i B W Y W x 1 Z T 0 i b D A i I C 8 + P E V u d H J 5 I F R 5 c G U 9 I k Z p b G x F b m F i b G V k I i B W Y W x 1 Z T 0 i b D A i I C 8 + P E V u d H J 5 I F R 5 c G U 9 I k Z p b G x U b 0 R h d G F N b 2 R l b E V u Y W J s Z W Q i I F Z h b H V l P S J s M S I g L z 4 8 R W 5 0 c n k g V H l w Z T 0 i U m V s Y X R p b 2 5 z a G l w S W 5 m b 0 N v b n R h a W 5 l c i I g V m F s d W U 9 I n N 7 J n F 1 b 3 Q 7 Y 2 9 s d W 1 u Q 2 9 1 b n Q m c X V v d D s 6 M T Q s J n F 1 b 3 Q 7 a 2 V 5 Q 2 9 s d W 1 u T m F t Z X M m c X V v d D s 6 W 1 0 s J n F 1 b 3 Q 7 c X V l c n l S Z W x h d G l v b n N o a X B z J n F 1 b 3 Q 7 O l t d L C Z x d W 9 0 O 2 N v b H V t b k l k Z W 5 0 a X R p Z X M m c X V v d D s 6 W y Z x d W 9 0 O 1 N l Y 3 R p b 2 4 x L 0 9 w c G 9 y d H V u a X R 5 L 0 N o Y W 5 n Z W Q g V H l w Z S 5 7 b 3 B w b 3 J 0 d W 5 p d H l f b m F t Z S w w f S Z x d W 9 0 O y w m c X V v d D t T Z W N 0 a W 9 u M S 9 P c H B v c n R 1 b m l 0 e S 9 D a G F u Z 2 V k I F R 5 c G U u e 2 9 w c G 9 y d H V u a X R 5 X 2 l k L D F 9 J n F 1 b 3 Q 7 L C Z x d W 9 0 O 1 N l Y 3 R p b 2 4 x L 0 9 w c G 9 y d H V u a X R 5 L 0 N o Y W 5 n Z W Q g V H l w Z S 5 7 Q W N j b 3 V u d C B F e G U g S U Q s M n 0 m c X V v d D s s J n F 1 b 3 Q 7 U 2 V j d G l v b j E v T 3 B w b 3 J 0 d W 5 p d H k v Q 2 h h b m d l Z C B U e X B l L n t B Y 2 N v d W 5 0 I E V 4 Z W N 1 d G l 2 Z S w z f S Z x d W 9 0 O y w m c X V v d D t T Z W N 0 a W 9 u M S 9 P c H B v c n R 1 b m l 0 e S 9 D a G F u Z 2 V k I F R 5 c G U u e 3 B y Z W 1 p d W 1 f Y W 1 v d W 5 0 L D R 9 J n F 1 b 3 Q 7 L C Z x d W 9 0 O 1 N l Y 3 R p b 2 4 x L 0 9 w c G 9 y d H V u a X R 5 L 0 N o Y W 5 n Z W Q g V H l w Z S 5 7 c m V 2 Z W 5 1 Z V 9 h b W 9 1 b n Q s N X 0 m c X V v d D s s J n F 1 b 3 Q 7 U 2 V j d G l v b j E v T 3 B w b 3 J 0 d W 5 p d H k v Q 2 h h b m d l Z C B U e X B l L n t j b G 9 z a W 5 n X 2 R h d G U s N n 0 m c X V v d D s s J n F 1 b 3 Q 7 U 2 V j d G l v b j E v T 3 B w b 3 J 0 d W 5 p d H k v Q 2 h h b m d l Z C B U e X B l L n t z d G F n Z S w 3 f S Z x d W 9 0 O y w m c X V v d D t T Z W N 0 a W 9 u M S 9 P c H B v c n R 1 b m l 0 e S 9 D a G F u Z 2 V k I F R 5 c G U u e 2 J y Y W 5 j a C w 4 f S Z x d W 9 0 O y w m c X V v d D t T Z W N 0 a W 9 u M S 9 P c H B v c n R 1 b m l 0 e S 9 D a G F u Z 2 V k I F R 5 c G U u e 3 N w Z W N p Y W x 0 e S w 5 f S Z x d W 9 0 O y w m c X V v d D t T Z W N 0 a W 9 u M S 9 P c H B v c n R 1 b m l 0 e S 9 D a G F u Z 2 V k I F R 5 c G U u e 3 B y b 2 R 1 Y 3 R f Z 3 J v d X A s M T B 9 J n F 1 b 3 Q 7 L C Z x d W 9 0 O 1 N l Y 3 R p b 2 4 x L 0 9 w c G 9 y d H V u a X R 5 L 0 N o Y W 5 n Z W Q g V H l w Z S 5 7 c H J v Z H V j d F 9 z d W J f Z 3 J v d X A s M T F 9 J n F 1 b 3 Q 7 L C Z x d W 9 0 O 1 N l Y 3 R p b 2 4 x L 0 9 w c G 9 y d H V u a X R 5 L 0 N o Y W 5 n Z W Q g V H l w Z S 5 7 c m l z a 1 9 k Z X R h a W x z L D E y f S Z x d W 9 0 O y w m c X V v d D t T Z W N 0 a W 9 u M S 9 P c H B v c n R 1 b m l 0 e S 9 n Y 3 J t X 2 9 w c G 9 y d H V u a X R 5 X z I w M j A w M T I z M T A 0 M V 9 T a G V l d C 5 7 Q 2 9 s d W 1 u M T Q s M T N 9 J n F 1 b 3 Q 7 X S w m c X V v d D t D b 2 x 1 b W 5 D b 3 V u d C Z x d W 9 0 O z o x N C w m c X V v d D t L Z X l D b 2 x 1 b W 5 O Y W 1 l c y Z x d W 9 0 O z p b X S w m c X V v d D t D b 2 x 1 b W 5 J Z G V u d G l 0 a W V z J n F 1 b 3 Q 7 O l s m c X V v d D t T Z W N 0 a W 9 u M S 9 P c H B v c n R 1 b m l 0 e S 9 D a G F u Z 2 V k I F R 5 c G U u e 2 9 w c G 9 y d H V u a X R 5 X 2 5 h b W U s M H 0 m c X V v d D s s J n F 1 b 3 Q 7 U 2 V j d G l v b j E v T 3 B w b 3 J 0 d W 5 p d H k v Q 2 h h b m d l Z C B U e X B l L n t v c H B v c n R 1 b m l 0 e V 9 p Z C w x f S Z x d W 9 0 O y w m c X V v d D t T Z W N 0 a W 9 u M S 9 P c H B v c n R 1 b m l 0 e S 9 D a G F u Z 2 V k I F R 5 c G U u e 0 F j Y 2 9 1 b n Q g R X h l I E l E 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i c m F u Y 2 g s O H 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s s J n F 1 b 3 Q 7 U 2 V j d G l v b j E v T 3 B w b 3 J 0 d W 5 p d H k v Z 2 N y b V 9 v c H B v c n R 1 b m l 0 e V 8 y M D I w M D E y M z E w N D F f U 2 h l Z X Q u e 0 N v b H V t b j E 0 L D E z f S Z x d W 9 0 O 1 0 s J n F 1 b 3 Q 7 U m V s Y X R p b 2 5 z a G l w S W 5 m b y Z x d W 9 0 O z p b X X 0 i I C 8 + P E V u d H J 5 I F R 5 c G U 9 I k Z p b G x M Y X N 0 V X B k Y X R l Z C I g V m F s d W U 9 I m Q y M D I 1 L T E w L T A 3 V D E 1 O j I 2 O j I w L j c 3 M T k z M z F a I i A v P j x F b n R y e S B U e X B l P S J G a W x s R X J y b 3 J D b 2 R l I i B W Y W x 1 Z T 0 i c 1 V u a 2 5 v d 2 4 i I C 8 + P E V u d H J 5 I F R 5 c G U 9 I k Z p b G x D b 2 x 1 b W 5 O Y W 1 l c y I g V m F s d W U 9 I n N b J n F 1 b 3 Q 7 b 3 B w b 3 J 0 d W 5 p d H l f b m F t Z S Z x d W 9 0 O y w m c X V v d D t v c H B v c n R 1 b m l 0 e V 9 p Z C Z x d W 9 0 O y w m c X V v d D t B Y 2 N v d W 5 0 I E V 4 Z S B J R 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y w m c X V v d D t y Y W 5 r J n F 1 b 3 Q 7 X S I g L z 4 8 R W 5 0 c n k g V H l w Z T 0 i R m l s b E N v b H V t b l R 5 c G V z I i B W Y W x 1 Z T 0 i c 0 J n W U R C Z 0 1 E Q 1 F Z R 0 J n W U d C Z 0 E 9 I i A v P j x F b n R y e S B U e X B l P S J G a W x s R X J y b 3 J D b 3 V u d C I g V m F s d W U 9 I m w w I i A v P j x F b n R y e S B U e X B l P S J G a W x s Z W R D b 2 1 w b G V 0 Z V J l c 3 V s d F R v V 2 9 y a 3 N o Z W V 0 I i B W Y W x 1 Z T 0 i b D A i I C 8 + P E V u d H J 5 I F R 5 c G U 9 I k F k Z G V k V G 9 E Y X R h T W 9 k Z W w i I F Z h b H V l P S J s M S I g L z 4 8 R W 5 0 c n k g V H l w Z T 0 i Q n V m Z m V y T m V 4 d F J l Z n J l c 2 g i I F Z h b H V l P S J s M S I g L z 4 8 R W 5 0 c n k g V H l w Z T 0 i R m l s b E N v d W 5 0 I i B W Y W x 1 Z T 0 i b D Q 5 I i A v P j x F b n R y e S B U e X B l P S J G a W x s U 3 R h d H V z I i B W Y W x 1 Z T 0 i c 0 N v b X B s Z X R l I i A v P j x F b n R y e S B U e X B l P S J R d W V y e U l E I i B W Y W x 1 Z T 0 i c z A 0 Z D Y w Z W U x L W Q y Y j A t N G Z k N i 1 i Y m F i L T E 3 Y z d j Z G R m M T M w M i I g L z 4 8 L 1 N 0 Y W J s Z U V u d H J p Z X M + P C 9 J d G V t P j x J d G V t P j x J d G V t T G 9 j Y X R p b 2 4 + P E l 0 Z W 1 U e X B l P k Z v c m 1 1 b G E 8 L 0 l 0 Z W 1 U e X B l P j x J d G V t U G F 0 a D 5 T Z W N 0 a W 9 u M S 9 P c H B v c n R 1 b m l 0 e S 9 T b 3 V y Y 2 U 8 L 0 l 0 Z W 1 Q Y X R o P j w v S X R l b U x v Y 2 F 0 a W 9 u P j x T d G F i b G V F b n R y a W V z I C 8 + P C 9 J d G V t P j x J d G V t P j x J d G V t T G 9 j Y X R p b 2 4 + P E l 0 Z W 1 U e X B l P k Z v c m 1 1 b G E 8 L 0 l 0 Z W 1 U e X B l P j x J d G V t U G F 0 a D 5 T Z W N 0 a W 9 u M S 9 P c H B v c n R 1 b m l 0 e S 9 n Y 3 J t X 2 9 w c G 9 y d H V u a X R 5 X z I w M j A w M T I z M T A 0 M V 9 T a G V l d D w v S X R l b V B h d G g + P C 9 J d G V t T G 9 j Y X R p b 2 4 + P F N 0 Y W J s Z U V u d H J p Z X M g L z 4 8 L 0 l 0 Z W 0 + P E l 0 Z W 0 + P E l 0 Z W 1 M b 2 N h d G l v b j 4 8 S X R l b V R 5 c G U + R m 9 y b X V s Y T w v S X R l b V R 5 c G U + P E l 0 Z W 1 Q Y X R o P l N l Y 3 R p b 2 4 x L 0 9 w c G 9 y d H V u a X R 5 L 1 B y b 2 1 v d G V k J T I w S G V h Z G V y c z w v S X R l b V B h d G g + P C 9 J d G V t T G 9 j Y X R p b 2 4 + P F N 0 Y W J s Z U V u d H J p Z X M g L z 4 8 L 0 l 0 Z W 0 + P E l 0 Z W 0 + P E l 0 Z W 1 M b 2 N h d G l v b j 4 8 S X R l b V R 5 c G U + R m 9 y b X V s Y T w v S X R l b V R 5 c G U + P E l 0 Z W 1 Q Y X R o P l N l Y 3 R p b 2 4 x L 0 9 w c G 9 y d H V u a X R 5 L 0 N o Y W 5 n Z W Q l M j B U e X B l P C 9 J d G V t U G F 0 a D 4 8 L 0 l 0 Z W 1 M b 2 N h d G l v b j 4 8 U 3 R h Y m x l R W 5 0 c m l l c y A v P j w v S X R l b T 4 8 S X R l b T 4 8 S X R l b U x v Y 2 F 0 a W 9 u P j x J d G V t V H l w Z T 5 G b 3 J t d W x h P C 9 J d G V t V H l w Z T 4 8 S X R l b V B h d G g + U 2 V j d G l v b j E v R G l t X 0 F j Y 2 9 1 b n Q 8 L 0 l 0 Z W 1 Q Y X R o P j w v S X R l b U x v Y 2 F 0 a W 9 u P j x T d G F i b G V F b n R y a W V z P j x F b n R y e S B U e X B l P S J J c 1 B y a X Z h d G U i I F Z h b H V l P S J s M C I g L z 4 8 R W 5 0 c n k g V H l w Z T 0 i R m l s b E V u Y W J s Z W Q i I F Z h b H V l P S J s M C I g L z 4 8 R W 5 0 c n k g V H l w Z T 0 i R m l s b F R v R G F 0 Y U 1 v Z G V s R W 5 h Y m x l Z C I g V m F s d W U 9 I m w x I i A v P j x F b n R y e S B U e X B l P S J G a W x s U 3 R h d H V z I i B W Y W x 1 Z T 0 i c 0 N v b X B s Z X R l I i A v P j x F b n R y e S B U e X B l P S J G a W x s Q 2 9 1 b n Q i I F Z h b H V l P S J s M T k i I C 8 + P E V u d H J 5 I F R 5 c G U 9 I k Z p b G x F c n J v c k N v d W 5 0 I i B W Y W x 1 Z T 0 i b D A i I C 8 + P E V u d H J 5 I F R 5 c G U 9 I k Z p b G x D b 2 x 1 b W 5 U e X B l c y I g V m F s d W U 9 I n N B d 1 k 9 I i A v P j x F b n R y e S B U e X B l P S J G a W x s Q 2 9 s d W 1 u T m F t Z X M i I F Z h b H V l P S J z W y Z x d W 9 0 O 0 F j Y 2 9 1 b n Q g R X h l I E l E J n F 1 b 3 Q 7 L C Z x d W 9 0 O 0 F j Y 2 9 1 b n Q g R X h l Y 3 V 0 a X Z l J n F 1 b 3 Q 7 X S I g L z 4 8 R W 5 0 c n k g V H l w Z T 0 i R m l s b E V y c m 9 y Q 2 9 k Z S I g V m F s d W U 9 I n N V b m t u b 3 d u I i A v P j x F b n R y e S B U e X B l P S J G a W x s T G F z d F V w Z G F 0 Z W Q i I F Z h b H V l P S J k M j A y N S 0 x M C 0 w N l Q x O D o y M j o 1 N C 4 5 M T U 0 N D Q 0 W i I g L z 4 8 R W 5 0 c n k g V H l w Z T 0 i U m V s Y X R p b 2 5 z a G l w S W 5 m b 0 N v b n R h a W 5 l c i I g V m F s d W U 9 I n N 7 J n F 1 b 3 Q 7 Y 2 9 s d W 1 u Q 2 9 1 b n Q m c X V v d D s 6 M i w m c X V v d D t r Z X l D b 2 x 1 b W 5 O Y W 1 l c y Z x d W 9 0 O z p b J n F 1 b 3 Q 7 Q W N j b 3 V u d C B F e G U g S U Q m c X V v d D t d L C Z x d W 9 0 O 3 F 1 Z X J 5 U m V s Y X R p b 2 5 z a G l w c y Z x d W 9 0 O z p b X S w m c X V v d D t j b 2 x 1 b W 5 J Z G V u d G l 0 a W V z J n F 1 b 3 Q 7 O l s m c X V v d D t T Z W N 0 a W 9 u M S 9 E a W 1 f Q W N j b 3 V u d C 9 D a G F u Z 2 V k I F R 5 c G U u e 0 F j Y 2 9 1 b n Q g R X h l I E l E L D B 9 J n F 1 b 3 Q 7 L C Z x d W 9 0 O 1 N l Y 3 R p b 2 4 x L 0 R p b V 9 B Y 2 N v d W 5 0 L 0 N o Y W 5 n Z W Q g V H l w Z S 5 7 Q W N j b 3 V u d C B F e G V j d X R p d m U s M X 0 m c X V v d D t d L C Z x d W 9 0 O 0 N v b H V t b k N v d W 5 0 J n F 1 b 3 Q 7 O j I s J n F 1 b 3 Q 7 S 2 V 5 Q 2 9 s d W 1 u T m F t Z X M m c X V v d D s 6 W y Z x d W 9 0 O 0 F j Y 2 9 1 b n Q g R X h l I E l E J n F 1 b 3 Q 7 X S w m c X V v d D t D b 2 x 1 b W 5 J Z G V u d G l 0 a W V z J n F 1 b 3 Q 7 O l s m c X V v d D t T Z W N 0 a W 9 u M S 9 E a W 1 f Q W N j b 3 V u d C 9 D a G F u Z 2 V k I F R 5 c G U u e 0 F j Y 2 9 1 b n Q g R X h l I E l E L D B 9 J n F 1 b 3 Q 7 L C Z x d W 9 0 O 1 N l Y 3 R p b 2 4 x L 0 R p b V 9 B Y 2 N v d W 5 0 L 0 N o Y W 5 n Z W Q g V H l w Z S 5 7 Q W N j b 3 V u d C B F e G V j d X R p d m U s M X 0 m c X V v d D t d L C Z x d W 9 0 O 1 J l b G F 0 a W 9 u c 2 h p c E l u Z m 8 m c X V v d D s 6 W 1 1 9 I i A v P j x F b n R y e S B U e X B l P S J G a W x s Z W R D b 2 1 w b G V 0 Z V J l c 3 V s d F R v V 2 9 y a 3 N o Z W V 0 I i B W Y W x 1 Z T 0 i b D A i I C 8 + P E V u d H J 5 I F R 5 c G U 9 I k F k Z G V k V G 9 E Y X R h T W 9 k Z W w i I F Z h b H V l P S J s M S I g L z 4 8 R W 5 0 c n k g V H l w Z T 0 i U m V j b 3 Z l c n l U Y X J n Z X R T a G V l d C I g V m F s d W U 9 I n N T a G V l d D I i I C 8 + P E V u d H J 5 I F R 5 c G U 9 I l J l Y 2 9 2 Z X J 5 V G F y Z 2 V 0 Q 2 9 s d W 1 u I i B W Y W x 1 Z T 0 i b D E i I C 8 + P E V u d H J 5 I F R 5 c G U 9 I l J l Y 2 9 2 Z X J 5 V G F y Z 2 V 0 U m 9 3 I i B W Y W x 1 Z T 0 i b D E i I C 8 + P E V u d H J 5 I F R 5 c G U 9 I k 5 h b W V V c G R h d G V k Q W Z 0 Z X J G a W x s I i B W Y W x 1 Z T 0 i b D A i I C 8 + P E V u d H J 5 I F R 5 c G U 9 I k J 1 Z m Z l c k 5 l e H R S Z W Z y Z X N o I i B W Y W x 1 Z T 0 i b D E i I C 8 + P E V u d H J 5 I F R 5 c G U 9 I l J l c 3 V s d F R 5 c G U i I F Z h b H V l P S J z V G F i b G U i I C 8 + P E V u d H J 5 I F R 5 c G U 9 I l F 1 Z X J 5 S U Q i I F Z h b H V l P S J z Y 2 F l N j N h Y T U t Y W Z h Z C 0 0 O W I 1 L W E 5 Y 2 E t N j Y 3 O T d h N z J l M z U 4 I i A v P j w v U 3 R h Y m x l R W 5 0 c m l l c z 4 8 L 0 l 0 Z W 0 + P E l 0 Z W 0 + P E l 0 Z W 1 M b 2 N h d G l v b j 4 8 S X R l b V R 5 c G U + R m 9 y b X V s Y T w v S X R l b V R 5 c G U + P E l 0 Z W 1 Q Y X R o P l N l Y 3 R p b 2 4 x L 0 R p b V 9 B Y 2 N v d W 5 0 L 1 N v d X J j Z T w v S X R l b V B h d G g + P C 9 J d G V t T G 9 j Y X R p b 2 4 + P F N 0 Y W J s Z U V u d H J p Z X M g L z 4 8 L 0 l 0 Z W 0 + P E l 0 Z W 0 + P E l 0 Z W 1 M b 2 N h d G l v b j 4 8 S X R l b V R 5 c G U + R m 9 y b X V s Y T w v S X R l b V R 5 c G U + P E l 0 Z W 1 Q Y X R o P l N l Y 3 R p b 2 4 x L 0 R p b V 9 B Y 2 N v d W 5 0 L 0 R p b V 9 B Y 2 N v d W 5 0 X 1 N o Z W V 0 P C 9 J d G V t U G F 0 a D 4 8 L 0 l 0 Z W 1 M b 2 N h d G l v b j 4 8 U 3 R h Y m x l R W 5 0 c m l l c y A v P j w v S X R l b T 4 8 S X R l b T 4 8 S X R l b U x v Y 2 F 0 a W 9 u P j x J d G V t V H l w Z T 5 G b 3 J t d W x h P C 9 J d G V t V H l w Z T 4 8 S X R l b V B h d G g + U 2 V j d G l v b j E v R G l t X 0 F j Y 2 9 1 b n Q v U H J v b W 9 0 Z W Q l M j B I Z W F k Z X J z P C 9 J d G V t U G F 0 a D 4 8 L 0 l 0 Z W 1 M b 2 N h d G l v b j 4 8 U 3 R h Y m x l R W 5 0 c m l l c y A v P j w v S X R l b T 4 8 S X R l b T 4 8 S X R l b U x v Y 2 F 0 a W 9 u P j x J d G V t V H l w Z T 5 G b 3 J t d W x h P C 9 J d G V t V H l w Z T 4 8 S X R l b V B h d G g + U 2 V j d G l v b j E v R G l t X 0 F j Y 2 9 1 b n Q v Q 2 h h b m d l Z C U y M F R 5 c G U 8 L 0 l 0 Z W 1 Q Y X R o P j w v S X R l b U x v Y 2 F 0 a W 9 u P j x T d G F i b G V F b n R y a W V z I C 8 + P C 9 J d G V t P j x J d G V t P j x J d G V t T G 9 j Y X R p b 2 4 + P E l 0 Z W 1 U e X B l P k Z v c m 1 1 b G E 8 L 0 l 0 Z W 1 U e X B l P j x J d G V t U G F 0 a D 5 T Z W N 0 a W 9 u M S 9 E a W 1 f Q W N j b 3 V u d C 9 S Z W 1 v d m V k J T I w R H V w b G l j Y X R l c z w v S X R l b V B h d G g + P C 9 J d G V t T G 9 j Y X R p b 2 4 + P F N 0 Y W J s Z U V u d H J p Z X M g L z 4 8 L 0 l 0 Z W 0 + P E l 0 Z W 0 + P E l 0 Z W 1 M b 2 N h d G l v b j 4 8 S X R l b V R 5 c G U + R m 9 y b X V s Y T w v S X R l b V R 5 c G U + P E l 0 Z W 1 Q Y X R o P l N l Y 3 R p b 2 4 x L 0 R p b V 9 B Y 2 N v d W 5 0 L 1 N v c n R l Z C U y M F J v d 3 M 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S Z W x h d G l v b n N o a X B J b m Z v Q 2 9 u d G F p b m V y I i B W Y W x 1 Z T 0 i c 3 s m c X V v d D t j b 2 x 1 b W 5 D b 3 V u d C Z x d W 9 0 O z o y L C Z x d W 9 0 O 2 t l e U N v b H V t b k 5 h b W V z J n F 1 b 3 Q 7 O l t d L C Z x d W 9 0 O 3 F 1 Z X J 5 U m V s Y X R p b 2 5 z a G l w c y Z x d W 9 0 O z p b X S w m c X V v d D t j b 2 x 1 b W 5 J Z G V u d G l 0 a W V z J n F 1 b 3 Q 7 O l s m c X V v d D t T Z W N 0 a W 9 u M S 9 T a G V l d D E v Q 2 h h b m d l Z C B U e X B l L n t T T C 5 O b y 4 s M H 0 m c X V v d D s s J n F 1 b 3 Q 7 U 2 V j d G l v b j E v U 2 h l Z X Q x L 0 N o Y W 5 n Z W Q g V H l w Z S 5 7 S W 5 j b 2 1 l I G N s Y X N z L D F 9 J n F 1 b 3 Q 7 X S w m c X V v d D t D b 2 x 1 b W 5 D b 3 V u d C Z x d W 9 0 O z o y L C Z x d W 9 0 O 0 t l e U N v b H V t b k 5 h b W V z J n F 1 b 3 Q 7 O l t d L C Z x d W 9 0 O 0 N v b H V t b k l k Z W 5 0 a X R p Z X M m c X V v d D s 6 W y Z x d W 9 0 O 1 N l Y 3 R p b 2 4 x L 1 N o Z W V 0 M S 9 D a G F u Z 2 V k I F R 5 c G U u e 1 N M L k 5 v L i w w f S Z x d W 9 0 O y w m c X V v d D t T Z W N 0 a W 9 u M S 9 T a G V l d D E v Q 2 h h b m d l Z C B U e X B l L n t J b m N v b W U g Y 2 x h c 3 M s M X 0 m c X V v d D t d L C Z x d W 9 0 O 1 J l b G F 0 a W 9 u c 2 h p c E l u Z m 8 m c X V v d D s 6 W 1 1 9 I i A v P j x F b n R y e S B U e X B l P S J G a W x s T G F z d F V w Z G F 0 Z W Q i I F Z h b H V l P S J k M j A y N S 0 x M C 0 w N l Q x O D o y M z o 0 M C 4 5 N j g 4 N j M 2 W i I g L z 4 8 R W 5 0 c n k g V H l w Z T 0 i R m l s b E V y c m 9 y Q 2 9 k Z S I g V m F s d W U 9 I n N V b m t u b 3 d u I i A v P j x F b n R y e S B U e X B l P S J G a W x s Q 2 9 s d W 1 u T m F t Z X M i I F Z h b H V l P S J z W y Z x d W 9 0 O 1 N M L k 5 v L i Z x d W 9 0 O y w m c X V v d D t J b m N v b W U g Y 2 x h c 3 M m c X V v d D t d I i A v P j x F b n R y e S B U e X B l P S J G a W x s R X J y b 3 J D b 3 V u d C I g V m F s d W U 9 I m w w I i A v P j x F b n R y e S B U e X B l P S J G a W x s Q 2 9 1 b n Q i I F Z h b H V l P S J s M y I g L z 4 8 R W 5 0 c n k g V H l w Z T 0 i R m l s b F N 0 Y X R 1 c y I g V m F s d W U 9 I n N D b 2 1 w b G V 0 Z S I g L z 4 8 R W 5 0 c n k g V H l w Z T 0 i R m l s b G V k Q 2 9 t c G x l d G V S Z X N 1 b H R U b 1 d v c m t z a G V l d C I g V m F s d W U 9 I m w w I i A v P j x F b n R y e S B U e X B l P S J B Z G R l Z F R v R G F 0 Y U 1 v Z G V s I i B W Y W x 1 Z T 0 i b D E i I C 8 + P E V u d H J 5 I F R 5 c G U 9 I k 5 h b W V V c G R h d G V k Q W Z 0 Z X J G a W x s I i B W Y W x 1 Z T 0 i b D A i I C 8 + P E V u d H J 5 I F R 5 c G U 9 I k J 1 Z m Z l c k 5 l e H R S Z W Z y Z X N o I i B W Y W x 1 Z T 0 i b 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I r u a m Y 4 S C l O q 1 4 e m o K i a a Y A A A A A A g A A A A A A E G Y A A A A B A A A g A A A A l Q 1 9 D B Q p y A n d C j 6 r I i Z K k 2 P s n 2 K O j g n D h S f 7 e / + l a B k A A A A A D o A A A A A C A A A g A A A A 9 M g h X G 4 k X W 2 + K Q K N 4 Z u 2 V c R z Y Q D J V H h j n 2 C b P x 4 U 6 4 R Q A A A A / K I H 8 t Y K k a U k 6 q i 7 j F t q H 3 C U L 3 9 M i + m U p 1 M / h k k n W c w f C B b 5 g D u T S 1 r T N s y i + o a M X C N f e 7 g d 1 Y 2 3 2 3 2 g M L u R e j L L I o Z h P 6 s P v k 4 / J j Z M K 3 d A A A A A S c u Z H i W 0 f I 0 y Z 8 S b 9 K Z O l D p a W T H B P B h W y U 4 Q O d s N E w g D H 9 a z 7 s j D Q 7 N x I 4 h u l y h m y A N Q G E R E J B J i E s y O B 0 N 6 + g = = < / D a t a M a s h u p > 
</file>

<file path=customXml/item24.xml>��< ? x m l   v e r s i o n = " 1 . 0 "   e n c o d i n g = " U T F - 1 6 " ? > < G e m i n i   x m l n s = " h t t p : / / g e m i n i / p i v o t c u s t o m i z a t i o n / T a b l e X M L _ i n v o i c e _ 2 0 2 0 0 1 2 3 1 0 4 1 _ c c 8 6 3 e a c - 7 9 3 4 - 4 6 f 2 - a 1 6 b - b 1 1 f 5 d d a 0 3 f 3 " > < 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 T a g s \ T a b l e s \ & a m p ; l t ; T a b l e s \ b r o k e r a g e & a m p ; g t ; & l t ; / K e y & g t ; & l t ; / D i a g r a m O b j e c t K e y & g t ; & l t ; D i a g r a m O b j e c t K e y & g t ; & l t ; K e y & g t ; D y n a m i c   T a g s \ T a b l e s \ & a m p ; l t ; T a b l e s \ f e e s & a m p ; g t ; & l t ; / K e y & g t ; & l t ; / D i a g r a m O b j e c t K e y & g t ; & l t ; D i a g r a m O b j e c t K e y & g t ; & l t ; K e y & g t ; D y n a m i c   T a g s \ T a b l e s \ & a m p ; l t ; T a b l e s \ I n d i v i d u a l   b u d g e t & a m p ; g t ; & l t ; / K e y & g t ; & l t ; / D i a g r a m O b j e c t K e y & g t ; & l t ; D i a g r a m O b j e c t K e y & g t ; & l t ; K e y & g t ; D y n a m i c   T a g s \ T a b l e s \ & a m p ; l t ; T a b l e s \ i n v o i c e _ 2 0 2 0 0 1 2 3 1 0 4 1 & a m p ; g t ; & l t ; / K e y & g t ; & l t ; / D i a g r a m O b j e c t K e y & g t ; & l t ; D i a g r a m O b j e c t K e y & g t ; & l t ; K e y & g t ; D y n a m i c   T a g s \ T a b l e s \ & a m p ; l t ; T a b l e s \ m e e t i n g & a m p ; g t ; & l t ; / K e y & g t ; & l t ; / D i a g r a m O b j e c t K e y & g t ; & l t ; D i a g r a m O b j e c t K e y & g t ; & l t ; K e y & g t ; D y n a m i c   T a g s \ T a b l e s \ & a m p ; l t ; T a b l e s \ O p p o r t u n i t y & a m p ; g t ; & l t ; / K e y & g t ; & l t ; / D i a g r a m O b j e c t K e y & g t ; & l t ; D i a g r a m O b j e c t K e y & g t ; & l t ; K e y & g t ; D y n a m i c   T a g s \ T a b l e s \ & a m p ; l t ; T a b l e s \ D i m _ A c c o u n t & a m p ; g t ; & l t ; / K e y & g t ; & l t ; / D i a g r a m O b j e c t K e y & g t ; & l t ; D i a g r a m O b j e c t K e y & g t ; & l t ; K e y & g t ; D y n a m i c   T a g s \ T a b l e s \ & a m p ; l t ; T a b l e s \ S h e e t 1 & a m p ; g t ; & l t ; / K e y & g t ; & l t ; / D i a g r a m O b j e c t K e y & g t ; & l t ; D i a g r a m O b j e c t K e y & g t ; & l t ; K e y & g t ; T a b l e s \ b r o k e r a g e & l t ; / K e y & g t ; & l t ; / D i a g r a m O b j e c t K e y & g t ; & l t ; D i a g r a m O b j e c t K e y & g t ; & l t ; K e y & g t ; T a b l e s \ b r o k e r a g e \ C o l u m n s \ c l i e n t _ n a m e & l t ; / K e y & g t ; & l t ; / D i a g r a m O b j e c t K e y & g t ; & l t ; D i a g r a m O b j e c t K e y & g t ; & l t ; K e y & g t ; T a b l e s \ b r o k e r a g e \ C o l u m n s \ p o l i c y _ n u m b e r & l t ; / K e y & g t ; & l t ; / D i a g r a m O b j e c t K e y & g t ; & l t ; D i a g r a m O b j e c t K e y & g t ; & l t ; K e y & g t ; T a b l e s \ b r o k e r a g e \ C o l u m n s \ p o l i c y _ s t a t u s & l t ; / K e y & g t ; & l t ; / D i a g r a m O b j e c t K e y & g t ; & l t ; D i a g r a m O b j e c t K e y & g t ; & l t ; K e y & g t ; T a b l e s \ b r o k e r a g e \ C o l u m n s \ p o l i c y _ s t a r t _ d a t e & l t ; / K e y & g t ; & l t ; / D i a g r a m O b j e c t K e y & g t ; & l t ; D i a g r a m O b j e c t K e y & g t ; & l t ; K e y & g t ; T a b l e s \ b r o k e r a g e \ C o l u m n s \ p o l i c y _ e n d _ d a t e & l t ; / K e y & g t ; & l t ; / D i a g r a m O b j e c t K e y & g t ; & l t ; D i a g r a m O b j e c t K e y & g t ; & l t ; K e y & g t ; T a b l e s \ b r o k e r a g e \ C o l u m n s \ p r o d u c t _ g r o u p & l t ; / K e y & g t ; & l t ; / D i a g r a m O b j e c t K e y & g t ; & l t ; D i a g r a m O b j e c t K e y & g t ; & l t ; K e y & g t ; T a b l e s \ b r o k e r a g e \ C o l u m n s \ A c c o u n t   E x e   I D & l t ; / K e y & g t ; & l t ; / D i a g r a m O b j e c t K e y & g t ; & l t ; D i a g r a m O b j e c t K e y & g t ; & l t ; K e y & g t ; T a b l e s \ b r o k e r a g e \ C o l u m n s \ A c c o u n t   E x e c u t i v e & l t ; / K e y & g t ; & l t ; / D i a g r a m O b j e c t K e y & g t ; & l t ; D i a g r a m O b j e c t K e y & g t ; & l t ; K e y & g t ; T a b l e s \ b r o k e r a g e \ C o l u m n s \ b r a n c h _ n a m e & l t ; / K e y & g t ; & l t ; / D i a g r a m O b j e c t K e y & g t ; & l t ; D i a g r a m O b j e c t K e y & g t ; & l t ; K e y & g t ; T a b l e s \ b r o k e r a g e \ C o l u m n s \ s o l u t i o n _ g r o u p & l t ; / K e y & g t ; & l t ; / D i a g r a m O b j e c t K e y & g t ; & l t ; D i a g r a m O b j e c t K e y & g t ; & l t ; K e y & g t ; T a b l e s \ b r o k e r a g e \ C o l u m n s \ i n c o m e _ c l a s s & l t ; / K e y & g t ; & l t ; / D i a g r a m O b j e c t K e y & g t ; & l t ; D i a g r a m O b j e c t K e y & g t ; & l t ; K e y & g t ; T a b l e s \ b r o k e r a g e \ C o l u m n s \ A m o u n t & l t ; / K e y & g t ; & l t ; / D i a g r a m O b j e c t K e y & g t ; & l t ; D i a g r a m O b j e c t K e y & g t ; & l t ; K e y & g t ; T a b l e s \ b r o k e r a g e \ C o l u m n s \ i n c o m e _ d u e _ d a t e & l t ; / K e y & g t ; & l t ; / D i a g r a m O b j e c t K e y & g t ; & l t ; D i a g r a m O b j e c t K e y & g t ; & l t ; K e y & g t ; T a b l e s \ b r o k e r a g e \ C o l u m n s \ r e v e n u e _ t r a n s a c t i o n _ t y p e & l t ; / K e y & g t ; & l t ; / D i a g r a m O b j e c t K e y & g t ; & l t ; D i a g r a m O b j e c t K e y & g t ; & l t ; K e y & g t ; T a b l e s \ b r o k e r a g e \ C o l u m n s \ r e n e w a l _ s t a t u s & l t ; / K e y & g t ; & l t ; / D i a g r a m O b j e c t K e y & g t ; & l t ; D i a g r a m O b j e c t K e y & g t ; & l t ; K e y & g t ; T a b l e s \ b r o k e r a g e \ C o l u m n s \ l a p s e _ r e a s o n & l t ; / K e y & g t ; & l t ; / D i a g r a m O b j e c t K e y & g t ; & l t ; D i a g r a m O b j e c t K e y & g t ; & l t ; K e y & g t ; T a b l e s \ b r o k e r a g e \ C o l u m n s \ l a s t _ u p d a t e d _ d a t e & l t ; / K e y & g t ; & l t ; / D i a g r a m O b j e c t K e y & g t ; & l t ; D i a g r a m O b j e c t K e y & g t ; & l t ; K e y & g t ; T a b l e s \ f e e s & l t ; / K e y & g t ; & l t ; / D i a g r a m O b j e c t K e y & g t ; & l t ; D i a g r a m O b j e c t K e y & g t ; & l t ; K e y & g t ; T a b l e s \ f e e s \ C o l u m n s \ c l i e n t _ n a m e & l t ; / K e y & g t ; & l t ; / D i a g r a m O b j e c t K e y & g t ; & l t ; D i a g r a m O b j e c t K e y & g t ; & l t ; K e y & g t ; T a b l e s \ f e e s \ C o l u m n s \ b r a n c h _ n a m e & l t ; / K e y & g t ; & l t ; / D i a g r a m O b j e c t K e y & g t ; & l t ; D i a g r a m O b j e c t K e y & g t ; & l t ; K e y & g t ; T a b l e s \ f e e s \ C o l u m n s \ s o l u t i o n _ g r o u p & l t ; / K e y & g t ; & l t ; / D i a g r a m O b j e c t K e y & g t ; & l t ; D i a g r a m O b j e c t K e y & g t ; & l t ; K e y & g t ; T a b l e s \ f e e s \ C o l u m n s \ A c c o u n t   E x e   I D & l t ; / K e y & g t ; & l t ; / D i a g r a m O b j e c t K e y & g t ; & l t ; D i a g r a m O b j e c t K e y & g t ; & l t ; K e y & g t ; T a b l e s \ f e e s \ C o l u m n s \ A c c o u n t   E x e c u t i v e & l t ; / K e y & g t ; & l t ; / D i a g r a m O b j e c t K e y & g t ; & l t ; D i a g r a m O b j e c t K e y & g t ; & l t ; K e y & g t ; T a b l e s \ f e e s \ C o l u m n s \ i n c o m e _ c l a s s & l t ; / K e y & g t ; & l t ; / D i a g r a m O b j e c t K e y & g t ; & l t ; D i a g r a m O b j e c t K e y & g t ; & l t ; K e y & g t ; T a b l e s \ f e e s \ C o l u m n s \ A m o u n t & l t ; / K e y & g t ; & l t ; / D i a g r a m O b j e c t K e y & g t ; & l t ; D i a g r a m O b j e c t K e y & g t ; & l t ; K e y & g t ; T a b l e s \ f e e s \ C o l u m n s \ i n c o m e _ d u e _ d a t e & l t ; / K e y & g t ; & l t ; / D i a g r a m O b j e c t K e y & g t ; & l t ; D i a g r a m O b j e c t K e y & g t ; & l t ; K e y & g t ; T a b l e s \ f e e s \ C o l u m n s \ r e v e n u e _ t r a n s a c t i o n _ t y p e & l t ; / K e y & g t ; & l t ; / D i a g r a m O b j e c t K e y & g t ; & l t ; D i a g r a m O b j e c t K e y & g t ; & l t ; K e y & g t ; T a b l e s \ I n d i v i d u a l   b u d g e t & l t ; / K e y & g t ; & l t ; / D i a g r a m O b j e c t K e y & g t ; & l t ; D i a g r a m O b j e c t K e y & g t ; & l t ; K e y & g t ; T a b l e s \ I n d i v i d u a l   b u d g e t \ C o l u m n s \ B r a n c h & l t ; / K e y & g t ; & l t ; / D i a g r a m O b j e c t K e y & g t ; & l t ; D i a g r a m O b j e c t K e y & g t ; & l t ; K e y & g t ; T a b l e s \ I n d i v i d u a l   b u d g e t \ C o l u m n s \ A c c o u n t   E x e   I D & l t ; / K e y & g t ; & l t ; / D i a g r a m O b j e c t K e y & g t ; & l t ; D i a g r a m O b j e c t K e y & g t ; & l t ; K e y & g t ; T a b l e s \ I n d i v i d u a l   b u d g e t \ C o l u m n s \ A c c o u n t   E x e c u t i v e & l t ; / K e y & g t ; & l t ; / D i a g r a m O b j e c t K e y & g t ; & l t ; D i a g r a m O b j e c t K e y & g t ; & l t ; K e y & g t ; T a b l e s \ I n d i v i d u a l   b u d g e t \ C o l u m n s \ N e w   R o l e 2 & l t ; / K e y & g t ; & l t ; / D i a g r a m O b j e c t K e y & g t ; & l t ; D i a g r a m O b j e c t K e y & g t ; & l t ; K e y & g t ; T a b l e s \ I n d i v i d u a l   b u d g e t \ C o l u m n s \ I n c o m e   c l a s s & l t ; / K e y & g t ; & l t ; / D i a g r a m O b j e c t K e y & g t ; & l t ; D i a g r a m O b j e c t K e y & g t ; & l t ; K e y & g t ; T a b l e s \ I n d i v i d u a l   b u d g e t \ C o l u m n s \ A m o u n t & l t ; / K e y & g t ; & l t ; / D i a g r a m O b j e c t K e y & g t ; & l t ; D i a g r a m O b j e c t K e y & g t ; & l t ; K e y & g t ; T a b l e s \ i n v o i c e _ 2 0 2 0 0 1 2 3 1 0 4 1 & l t ; / K e y & g t ; & l t ; / D i a g r a m O b j e c t K e y & g t ; & l t ; D i a g r a m O b j e c t K e y & g t ; & l t ; K e y & g t ; T a b l e s \ i n v o i c e _ 2 0 2 0 0 1 2 3 1 0 4 1 \ C o l u m n s \ i n v o i c e _ n u m b e r & l t ; / K e y & g t ; & l t ; / D i a g r a m O b j e c t K e y & g t ; & l t ; D i a g r a m O b j e c t K e y & g t ; & l t ; K e y & g t ; T a b l e s \ i n v o i c e _ 2 0 2 0 0 1 2 3 1 0 4 1 \ C o l u m n s \ i n v o i c e _ d a t e & l t ; / K e y & g t ; & l t ; / D i a g r a m O b j e c t K e y & g t ; & l t ; D i a g r a m O b j e c t K e y & g t ; & l t ; K e y & g t ; T a b l e s \ i n v o i c e _ 2 0 2 0 0 1 2 3 1 0 4 1 \ C o l u m n s \ r e v e n u e _ t r a n s a c t i o n _ t y p e & l t ; / K e y & g t ; & l t ; / D i a g r a m O b j e c t K e y & g t ; & l t ; D i a g r a m O b j e c t K e y & g t ; & l t ; K e y & g t ; T a b l e s \ i n v o i c e _ 2 0 2 0 0 1 2 3 1 0 4 1 \ C o l u m n s \ b r a n c h _ n a m e & l t ; / K e y & g t ; & l t ; / D i a g r a m O b j e c t K e y & g t ; & l t ; D i a g r a m O b j e c t K e y & g t ; & l t ; K e y & g t ; T a b l e s \ i n v o i c e _ 2 0 2 0 0 1 2 3 1 0 4 1 \ C o l u m n s \ s o l u t i o n _ g r o u p & l t ; / K e y & g t ; & l t ; / D i a g r a m O b j e c t K e y & g t ; & l t ; D i a g r a m O b j e c t K e y & g t ; & l t ; K e y & g t ; T a b l e s \ i n v o i c e _ 2 0 2 0 0 1 2 3 1 0 4 1 \ C o l u m n s \ A c c o u n t   E x e   I D & l t ; / K e y & g t ; & l t ; / D i a g r a m O b j e c t K e y & g t ; & l t ; D i a g r a m O b j e c t K e y & g t ; & l t ; K e y & g t ; T a b l e s \ i n v o i c e _ 2 0 2 0 0 1 2 3 1 0 4 1 \ C o l u m n s \ A c c o u n t   E x e c u t i v e & l t ; / K e y & g t ; & l t ; / D i a g r a m O b j e c t K e y & g t ; & l t ; D i a g r a m O b j e c t K e y & g t ; & l t ; K e y & g t ; T a b l e s \ i n v o i c e _ 2 0 2 0 0 1 2 3 1 0 4 1 \ C o l u m n s \ i n c o m e _ c l a s s & l t ; / K e y & g t ; & l t ; / D i a g r a m O b j e c t K e y & g t ; & l t ; D i a g r a m O b j e c t K e y & g t ; & l t ; K e y & g t ; T a b l e s \ i n v o i c e _ 2 0 2 0 0 1 2 3 1 0 4 1 \ C o l u m n s \ c l i e n t _ n a m e & l t ; / K e y & g t ; & l t ; / D i a g r a m O b j e c t K e y & g t ; & l t ; D i a g r a m O b j e c t K e y & g t ; & l t ; K e y & g t ; T a b l e s \ i n v o i c e _ 2 0 2 0 0 1 2 3 1 0 4 1 \ C o l u m n s \ p o l i c y _ n u m b e r & l t ; / K e y & g t ; & l t ; / D i a g r a m O b j e c t K e y & g t ; & l t ; D i a g r a m O b j e c t K e y & g t ; & l t ; K e y & g t ; T a b l e s \ i n v o i c e _ 2 0 2 0 0 1 2 3 1 0 4 1 \ C o l u m n s \ A m o u n t & l t ; / K e y & g t ; & l t ; / D i a g r a m O b j e c t K e y & g t ; & l t ; D i a g r a m O b j e c t K e y & g t ; & l t ; K e y & g t ; T a b l e s \ i n v o i c e _ 2 0 2 0 0 1 2 3 1 0 4 1 \ C o l u m n s \ i n c o m e _ d u e _ d a t e & l t ; / K e y & g t ; & l t ; / D i a g r a m O b j e c t K e y & g t ; & l t ; D i a g r a m O b j e c t K e y & g t ; & l t ; K e y & g t ; T a b l e s \ m e e t i n g & l t ; / K e y & g t ; & l t ; / D i a g r a m O b j e c t K e y & g t ; & l t ; D i a g r a m O b j e c t K e y & g t ; & l t ; K e y & g t ; T a b l e s \ m e e t i n g \ C o l u m n s \ A c c o u n t   E x e   I D & l t ; / K e y & g t ; & l t ; / D i a g r a m O b j e c t K e y & g t ; & l t ; D i a g r a m O b j e c t K e y & g t ; & l t ; K e y & g t ; T a b l e s \ m e e t i n g \ C o l u m n s \ A c c o u n t   E x e c u t i v e & l t ; / K e y & g t ; & l t ; / D i a g r a m O b j e c t K e y & g t ; & l t ; D i a g r a m O b j e c t K e y & g t ; & l t ; K e y & g t ; T a b l e s \ m e e t i n g \ C o l u m n s \ b r a n c h _ n a m e & l t ; / K e y & g t ; & l t ; / D i a g r a m O b j e c t K e y & g t ; & l t ; D i a g r a m O b j e c t K e y & g t ; & l t ; K e y & g t ; T a b l e s \ m e e t i n g \ C o l u m n s \ g l o b a l _ a t t e n d e e s & l t ; / K e y & g t ; & l t ; / D i a g r a m O b j e c t K e y & g t ; & l t ; D i a g r a m O b j e c t K e y & g t ; & l t ; K e y & g t ; T a b l e s \ m e e t i n g \ C o l u m n s \ m e e t i n g _ d a t e & l t ; / K e y & g t ; & l t ; / D i a g r a m O b j e c t K e y & g t ; & l t ; D i a g r a m O b j e c t K e y & g t ; & l t ; K e y & g t ; T a b l e s \ O p p o r t u n i t y & l t ; / K e y & g t ; & l t ; / D i a g r a m O b j e c t K e y & g t ; & l t ; D i a g r a m O b j e c t K e y & g t ; & l t ; K e y & g t ; T a b l e s \ O p p o r t u n i t y \ C o l u m n s \ o p p o r t u n i t y _ n a m e & l t ; / K e y & g t ; & l t ; / D i a g r a m O b j e c t K e y & g t ; & l t ; D i a g r a m O b j e c t K e y & g t ; & l t ; K e y & g t ; T a b l e s \ O p p o r t u n i t y \ C o l u m n s \ o p p o r t u n i t y _ i d & l t ; / K e y & g t ; & l t ; / D i a g r a m O b j e c t K e y & g t ; & l t ; D i a g r a m O b j e c t K e y & g t ; & l t ; K e y & g t ; T a b l e s \ O p p o r t u n i t y \ C o l u m n s \ A c c o u n t   E x e   I D & l t ; / K e y & g t ; & l t ; / D i a g r a m O b j e c t K e y & g t ; & l t ; D i a g r a m O b j e c t K e y & g t ; & l t ; K e y & g t ; T a b l e s \ O p p o r t u n i t y \ C o l u m n s \ A c c o u n t   E x e c u t i v e & l t ; / K e y & g t ; & l t ; / D i a g r a m O b j e c t K e y & g t ; & l t ; D i a g r a m O b j e c t K e y & g t ; & l t ; K e y & g t ; T a b l e s \ O p p o r t u n i t y \ C o l u m n s \ p r e m i u m _ a m o u n t & l t ; / K e y & g t ; & l t ; / D i a g r a m O b j e c t K e y & g t ; & l t ; D i a g r a m O b j e c t K e y & g t ; & l t ; K e y & g t ; T a b l e s \ O p p o r t u n i t y \ C o l u m n s \ r e v e n u e _ a m o u n t & l t ; / K e y & g t ; & l t ; / D i a g r a m O b j e c t K e y & g t ; & l t ; D i a g r a m O b j e c t K e y & g t ; & l t ; K e y & g t ; T a b l e s \ O p p o r t u n i t y \ C o l u m n s \ c l o s i n g _ d a t e & l t ; / K e y & g t ; & l t ; / D i a g r a m O b j e c t K e y & g t ; & l t ; D i a g r a m O b j e c t K e y & g t ; & l t ; K e y & g t ; T a b l e s \ O p p o r t u n i t y \ C o l u m n s \ s t a g e & l t ; / K e y & g t ; & l t ; / D i a g r a m O b j e c t K e y & g t ; & l t ; D i a g r a m O b j e c t K e y & g t ; & l t ; K e y & g t ; T a b l e s \ O p p o r t u n i t y \ C o l u m n s \ b r a n c h & l t ; / K e y & g t ; & l t ; / D i a g r a m O b j e c t K e y & g t ; & l t ; D i a g r a m O b j e c t K e y & g t ; & l t ; K e y & g t ; T a b l e s \ O p p o r t u n i t y \ C o l u m n s \ s p e c i a l t y & l t ; / K e y & g t ; & l t ; / D i a g r a m O b j e c t K e y & g t ; & l t ; D i a g r a m O b j e c t K e y & g t ; & l t ; K e y & g t ; T a b l e s \ O p p o r t u n i t y \ C o l u m n s \ p r o d u c t _ g r o u p & l t ; / K e y & g t ; & l t ; / D i a g r a m O b j e c t K e y & g t ; & l t ; D i a g r a m O b j e c t K e y & g t ; & l t ; K e y & g t ; T a b l e s \ O p p o r t u n i t y \ C o l u m n s \ p r o d u c t _ s u b _ g r o u p & l t ; / K e y & g t ; & l t ; / D i a g r a m O b j e c t K e y & g t ; & l t ; D i a g r a m O b j e c t K e y & g t ; & l t ; K e y & g t ; T a b l e s \ O p p o r t u n i t y \ C o l u m n s \ r i s k _ d e t a i l s & l t ; / K e y & g t ; & l t ; / D i a g r a m O b j e c t K e y & g t ; & l t ; D i a g r a m O b j e c t K e y & g t ; & l t ; K e y & g t ; T a b l e s \ O p p o r t u n i t y \ M e a s u r e s \ S u m   o f   r e v e n u e _ a m o u n t & l t ; / K e y & g t ; & l t ; / D i a g r a m O b j e c t K e y & g t ; & l t ; D i a g r a m O b j e c t K e y & g t ; & l t ; K e y & g t ; T a b l e s \ O p p o r t u n i t y \ S u m   o f   r e v e n u e _ a m o u n t \ A d d i t i o n a l   I n f o \ I m p l i c i t   M e a s u r e & l t ; / K e y & g t ; & l t ; / D i a g r a m O b j e c t K e y & g t ; & l t ; D i a g r a m O b j e c t K e y & g t ; & l t ; K e y & g t ; T a b l e s \ O p p o r t u n i t y \ M e a s u r e s \ C o u n t   o f   o p p o r t u n i t y _ i d & l t ; / K e y & g t ; & l t ; / D i a g r a m O b j e c t K e y & g t ; & l t ; D i a g r a m O b j e c t K e y & g t ; & l t ; K e y & g t ; T a b l e s \ O p p o r t u n i t y \ C o u n t   o f   o p p o r t u n i t y _ i d \ A d d i t i o n a l   I n f o \ I m p l i c i t   M e a s u r e & l t ; / K e y & g t ; & l t ; / D i a g r a m O b j e c t K e y & g t ; & l t ; D i a g r a m O b j e c t K e y & g t ; & l t ; K e y & g t ; T a b l e s \ D i m _ A c c o u n t & l t ; / K e y & g t ; & l t ; / D i a g r a m O b j e c t K e y & g t ; & l t ; D i a g r a m O b j e c t K e y & g t ; & l t ; K e y & g t ; T a b l e s \ D i m _ A c c o u n t \ C o l u m n s \ A c c o u n t   E x e   I D & l t ; / K e y & g t ; & l t ; / D i a g r a m O b j e c t K e y & g t ; & l t ; D i a g r a m O b j e c t K e y & g t ; & l t ; K e y & g t ; T a b l e s \ D i m _ A c c o u n t \ C o l u m n s \ A c c o u n t   E x e c u t i v e & l t ; / K e y & g t ; & l t ; / D i a g r a m O b j e c t K e y & g t ; & l t ; D i a g r a m O b j e c t K e y & g t ; & l t ; K e y & g t ; T a b l e s \ S h e e t 1 & l t ; / K e y & g t ; & l t ; / D i a g r a m O b j e c t K e y & g t ; & l t ; D i a g r a m O b j e c t K e y & g t ; & l t ; K e y & g t ; T a b l e s \ S h e e t 1 \ C o l u m n s \ S L . N o . & l t ; / K e y & g t ; & l t ; / D i a g r a m O b j e c t K e y & g t ; & l t ; D i a g r a m O b j e c t K e y & g t ; & l t ; K e y & g t ; T a b l e s \ S h e e t 1 \ C o l u m n s \ I n c o m e   c l a s s & l t ; / K e y & g t ; & l t ; / D i a g r a m O b j e c t K e y & g t ; & l t ; D i a g r a m O b j e c t K e y & g t ; & l t ; K e y & g t ; R e l a t i o n s h i p s \ & a m p ; l t ; T a b l e s \ b r o k e r a g e \ C o l u m n s \ i n c o m e _ c l a s s & a m p ; g t ; - & a m p ; l t ; T a b l e s \ S h e e t 1 \ C o l u m n s \ I n c o m e   c l a s s & a m p ; g t ; & l t ; / K e y & g t ; & l t ; / D i a g r a m O b j e c t K e y & g t ; & l t ; D i a g r a m O b j e c t K e y & g t ; & l t ; K e y & g t ; R e l a t i o n s h i p s \ & a m p ; l t ; T a b l e s \ b r o k e r a g e \ C o l u m n s \ i n c o m e _ c l a s s & a m p ; g t ; - & a m p ; l t ; T a b l e s \ S h e e t 1 \ C o l u m n s \ I n c o m e   c l a s s & a m p ; g t ; \ F K & l t ; / K e y & g t ; & l t ; / D i a g r a m O b j e c t K e y & g t ; & l t ; D i a g r a m O b j e c t K e y & g t ; & l t ; K e y & g t ; R e l a t i o n s h i p s \ & a m p ; l t ; T a b l e s \ b r o k e r a g e \ C o l u m n s \ i n c o m e _ c l a s s & a m p ; g t ; - & a m p ; l t ; T a b l e s \ S h e e t 1 \ C o l u m n s \ I n c o m e   c l a s s & a m p ; g t ; \ P K & l t ; / K e y & g t ; & l t ; / D i a g r a m O b j e c t K e y & g t ; & l t ; D i a g r a m O b j e c t K e y & g t ; & l t ; K e y & g t ; R e l a t i o n s h i p s \ & a m p ; l t ; T a b l e s \ b r o k e r a g e \ C o l u m n s \ i n c o m e _ c l a s s & a m p ; g t ; - & a m p ; l t ; T a b l e s \ S h e e t 1 \ C o l u m n s \ I n c o m e   c l a s s & a m p ; g t ; \ C r o s s F i l t e r & l t ; / K e y & g t ; & l t ; / D i a g r a m O b j e c t K e y & g t ; & l t ; D i a g r a m O b j e c t K e y & g t ; & l t ; K e y & g t ; R e l a t i o n s h i p s \ & a m p ; l t ; T a b l e s \ b r o k e r a g e \ C o l u m n s \ A c c o u n t   E x e   I D & a m p ; g t ; - & a m p ; l t ; T a b l e s \ D i m _ A c c o u n t \ C o l u m n s \ A c c o u n t   E x e   I D & a m p ; g t ; & l t ; / K e y & g t ; & l t ; / D i a g r a m O b j e c t K e y & g t ; & l t ; D i a g r a m O b j e c t K e y & g t ; & l t ; K e y & g t ; R e l a t i o n s h i p s \ & a m p ; l t ; T a b l e s \ b r o k e r a g e \ C o l u m n s \ A c c o u n t   E x e   I D & a m p ; g t ; - & a m p ; l t ; T a b l e s \ D i m _ A c c o u n t \ C o l u m n s \ A c c o u n t   E x e   I D & a m p ; g t ; \ F K & l t ; / K e y & g t ; & l t ; / D i a g r a m O b j e c t K e y & g t ; & l t ; D i a g r a m O b j e c t K e y & g t ; & l t ; K e y & g t ; R e l a t i o n s h i p s \ & a m p ; l t ; T a b l e s \ b r o k e r a g e \ C o l u m n s \ A c c o u n t   E x e   I D & a m p ; g t ; - & a m p ; l t ; T a b l e s \ D i m _ A c c o u n t \ C o l u m n s \ A c c o u n t   E x e   I D & a m p ; g t ; \ P K & l t ; / K e y & g t ; & l t ; / D i a g r a m O b j e c t K e y & g t ; & l t ; D i a g r a m O b j e c t K e y & g t ; & l t ; K e y & g t ; R e l a t i o n s h i p s \ & a m p ; l t ; T a b l e s \ b r o k e r a g e \ C o l u m n s \ A c c o u n t   E x e   I D & a m p ; g t ; - & a m p ; l t ; T a b l e s \ D i m _ A c c o u n t \ C o l u m n s \ A c c o u n t   E x e   I D & a m p ; g t ; \ C r o s s F i l t e r & l t ; / K e y & g t ; & l t ; / D i a g r a m O b j e c t K e y & g t ; & l t ; D i a g r a m O b j e c t K e y & g t ; & l t ; K e y & g t ; R e l a t i o n s h i p s \ & a m p ; l t ; T a b l e s \ f e e s \ C o l u m n s \ i n c o m e _ c l a s s & a m p ; g t ; - & a m p ; l t ; T a b l e s \ S h e e t 1 \ C o l u m n s \ I n c o m e   c l a s s & a m p ; g t ; & l t ; / K e y & g t ; & l t ; / D i a g r a m O b j e c t K e y & g t ; & l t ; D i a g r a m O b j e c t K e y & g t ; & l t ; K e y & g t ; R e l a t i o n s h i p s \ & a m p ; l t ; T a b l e s \ f e e s \ C o l u m n s \ i n c o m e _ c l a s s & a m p ; g t ; - & a m p ; l t ; T a b l e s \ S h e e t 1 \ C o l u m n s \ I n c o m e   c l a s s & a m p ; g t ; \ F K & l t ; / K e y & g t ; & l t ; / D i a g r a m O b j e c t K e y & g t ; & l t ; D i a g r a m O b j e c t K e y & g t ; & l t ; K e y & g t ; R e l a t i o n s h i p s \ & a m p ; l t ; T a b l e s \ f e e s \ C o l u m n s \ i n c o m e _ c l a s s & a m p ; g t ; - & a m p ; l t ; T a b l e s \ S h e e t 1 \ C o l u m n s \ I n c o m e   c l a s s & a m p ; g t ; \ P K & l t ; / K e y & g t ; & l t ; / D i a g r a m O b j e c t K e y & g t ; & l t ; D i a g r a m O b j e c t K e y & g t ; & l t ; K e y & g t ; R e l a t i o n s h i p s \ & a m p ; l t ; T a b l e s \ f e e s \ C o l u m n s \ i n c o m e _ c l a s s & a m p ; g t ; - & a m p ; l t ; T a b l e s \ S h e e t 1 \ C o l u m n s \ I n c o m e   c l a s s & a m p ; g t ; \ C r o s s F i l t e r & l t ; / K e y & g t ; & l t ; / D i a g r a m O b j e c t K e y & g t ; & l t ; D i a g r a m O b j e c t K e y & g t ; & l t ; K e y & g t ; R e l a t i o n s h i p s \ & a m p ; l t ; T a b l e s \ f e e s \ C o l u m n s \ A c c o u n t   E x e   I D & a m p ; g t ; - & a m p ; l t ; T a b l e s \ D i m _ A c c o u n t \ C o l u m n s \ A c c o u n t   E x e   I D & a m p ; g t ; & l t ; / K e y & g t ; & l t ; / D i a g r a m O b j e c t K e y & g t ; & l t ; D i a g r a m O b j e c t K e y & g t ; & l t ; K e y & g t ; R e l a t i o n s h i p s \ & a m p ; l t ; T a b l e s \ f e e s \ C o l u m n s \ A c c o u n t   E x e   I D & a m p ; g t ; - & a m p ; l t ; T a b l e s \ D i m _ A c c o u n t \ C o l u m n s \ A c c o u n t   E x e   I D & a m p ; g t ; \ F K & l t ; / K e y & g t ; & l t ; / D i a g r a m O b j e c t K e y & g t ; & l t ; D i a g r a m O b j e c t K e y & g t ; & l t ; K e y & g t ; R e l a t i o n s h i p s \ & a m p ; l t ; T a b l e s \ f e e s \ C o l u m n s \ A c c o u n t   E x e   I D & a m p ; g t ; - & a m p ; l t ; T a b l e s \ D i m _ A c c o u n t \ C o l u m n s \ A c c o u n t   E x e   I D & a m p ; g t ; \ P K & l t ; / K e y & g t ; & l t ; / D i a g r a m O b j e c t K e y & g t ; & l t ; D i a g r a m O b j e c t K e y & g t ; & l t ; K e y & g t ; R e l a t i o n s h i p s \ & a m p ; l t ; T a b l e s \ f e e s \ C o l u m n s \ A c c o u n t   E x e   I D & a m p ; g t ; - & a m p ; l t ; T a b l e s \ D i m _ A c c o u n t \ C o l u m n s \ A c c o u n t   E x e   I D & a m p ; g t ; \ C r o s s F i l t e r & l t ; / K e y & g t ; & l t ; / D i a g r a m O b j e c t K e y & g t ; & l t ; D i a g r a m O b j e c t K e y & g t ; & l t ; K e y & g t ; R e l a t i o n s h i p s \ & a m p ; l t ; T a b l e s \ I n d i v i d u a l   b u d g e t \ C o l u m n s \ I n c o m e   c l a s s & a m p ; g t ; - & a m p ; l t ; T a b l e s \ S h e e t 1 \ C o l u m n s \ I n c o m e   c l a s s & a m p ; g t ; & l t ; / K e y & g t ; & l t ; / D i a g r a m O b j e c t K e y & g t ; & l t ; D i a g r a m O b j e c t K e y & g t ; & l t ; K e y & g t ; R e l a t i o n s h i p s \ & a m p ; l t ; T a b l e s \ I n d i v i d u a l   b u d g e t \ C o l u m n s \ I n c o m e   c l a s s & a m p ; g t ; - & a m p ; l t ; T a b l e s \ S h e e t 1 \ C o l u m n s \ I n c o m e   c l a s s & a m p ; g t ; \ F K & l t ; / K e y & g t ; & l t ; / D i a g r a m O b j e c t K e y & g t ; & l t ; D i a g r a m O b j e c t K e y & g t ; & l t ; K e y & g t ; R e l a t i o n s h i p s \ & a m p ; l t ; T a b l e s \ I n d i v i d u a l   b u d g e t \ C o l u m n s \ I n c o m e   c l a s s & a m p ; g t ; - & a m p ; l t ; T a b l e s \ S h e e t 1 \ C o l u m n s \ I n c o m e   c l a s s & a m p ; g t ; \ P K & l t ; / K e y & g t ; & l t ; / D i a g r a m O b j e c t K e y & g t ; & l t ; D i a g r a m O b j e c t K e y & g t ; & l t ; K e y & g t ; R e l a t i o n s h i p s \ & a m p ; l t ; T a b l e s \ I n d i v i d u a l   b u d g e t \ C o l u m n s \ I n c o m e   c l a s s & a m p ; g t ; - & a m p ; l t ; T a b l e s \ S h e e t 1 \ C o l u m n s \ I n c o m e   c l a s s & a m p ; g t ; \ C r o s s F i l t e r & l t ; / K e y & g t ; & l t ; / D i a g r a m O b j e c t K e y & g t ; & l t ; D i a g r a m O b j e c t K e y & g t ; & l t ; K e y & g t ; R e l a t i o n s h i p s \ & a m p ; l t ; T a b l e s \ I n d i v i d u a l   b u d g e t \ C o l u m n s \ A c c o u n t   E x e   I D & a m p ; g t ; - & a m p ; l t ; T a b l e s \ D i m _ A c c o u n t \ C o l u m n s \ A c c o u n t   E x e   I D & a m p ; g t ; & l t ; / K e y & g t ; & l t ; / D i a g r a m O b j e c t K e y & g t ; & l t ; D i a g r a m O b j e c t K e y & g t ; & l t ; K e y & g t ; R e l a t i o n s h i p s \ & a m p ; l t ; T a b l e s \ I n d i v i d u a l   b u d g e t \ C o l u m n s \ A c c o u n t   E x e   I D & a m p ; g t ; - & a m p ; l t ; T a b l e s \ D i m _ A c c o u n t \ C o l u m n s \ A c c o u n t   E x e   I D & a m p ; g t ; \ F K & l t ; / K e y & g t ; & l t ; / D i a g r a m O b j e c t K e y & g t ; & l t ; D i a g r a m O b j e c t K e y & g t ; & l t ; K e y & g t ; R e l a t i o n s h i p s \ & a m p ; l t ; T a b l e s \ I n d i v i d u a l   b u d g e t \ C o l u m n s \ A c c o u n t   E x e   I D & a m p ; g t ; - & a m p ; l t ; T a b l e s \ D i m _ A c c o u n t \ C o l u m n s \ A c c o u n t   E x e   I D & a m p ; g t ; \ P K & l t ; / K e y & g t ; & l t ; / D i a g r a m O b j e c t K e y & g t ; & l t ; D i a g r a m O b j e c t K e y & g t ; & l t ; K e y & g t ; R e l a t i o n s h i p s \ & a m p ; l t ; T a b l e s \ I n d i v i d u a l   b u d g e t \ C o l u m n s \ A c c o u n t   E x e   I D & a m p ; g t ; - & a m p ; l t ; T a b l e s \ D i m _ A c c o u n t \ C o l u m n s \ A c c o u n t   E x e   I D & a m p ; g t ; \ C r o s s F i l t e r & l t ; / K e y & g t ; & l t ; / D i a g r a m O b j e c t K e y & g t ; & l t ; D i a g r a m O b j e c t K e y & g t ; & l t ; K e y & g t ; R e l a t i o n s h i p s \ & a m p ; l t ; T a b l e s \ i n v o i c e _ 2 0 2 0 0 1 2 3 1 0 4 1 \ C o l u m n s \ i n c o m e _ c l a s s & a m p ; g t ; - & a m p ; l t ; T a b l e s \ S h e e t 1 \ C o l u m n s \ I n c o m e   c l a s s & a m p ; g t ; & l t ; / K e y & g t ; & l t ; / D i a g r a m O b j e c t K e y & g t ; & l t ; D i a g r a m O b j e c t K e y & g t ; & l t ; K e y & g t ; R e l a t i o n s h i p s \ & a m p ; l t ; T a b l e s \ i n v o i c e _ 2 0 2 0 0 1 2 3 1 0 4 1 \ C o l u m n s \ i n c o m e _ c l a s s & a m p ; g t ; - & a m p ; l t ; T a b l e s \ S h e e t 1 \ C o l u m n s \ I n c o m e   c l a s s & a m p ; g t ; \ F K & l t ; / K e y & g t ; & l t ; / D i a g r a m O b j e c t K e y & g t ; & l t ; D i a g r a m O b j e c t K e y & g t ; & l t ; K e y & g t ; R e l a t i o n s h i p s \ & a m p ; l t ; T a b l e s \ i n v o i c e _ 2 0 2 0 0 1 2 3 1 0 4 1 \ C o l u m n s \ i n c o m e _ c l a s s & a m p ; g t ; - & a m p ; l t ; T a b l e s \ S h e e t 1 \ C o l u m n s \ I n c o m e   c l a s s & a m p ; g t ; \ P K & l t ; / K e y & g t ; & l t ; / D i a g r a m O b j e c t K e y & g t ; & l t ; D i a g r a m O b j e c t K e y & g t ; & l t ; K e y & g t ; R e l a t i o n s h i p s \ & a m p ; l t ; T a b l e s \ i n v o i c e _ 2 0 2 0 0 1 2 3 1 0 4 1 \ C o l u m n s \ i n c o m e _ c l a s s & a m p ; g t ; - & a m p ; l t ; T a b l e s \ S h e e t 1 \ C o l u m n s \ I n c o m e   c l a s s & a m p ; g t ; \ C r o s s F i l t e r & l t ; / K e y & g t ; & l t ; / D i a g r a m O b j e c t K e y & g t ; & l t ; D i a g r a m O b j e c t K e y & g t ; & l t ; K e y & g t ; R e l a t i o n s h i p s \ & a m p ; l t ; T a b l e s \ i n v o i c e _ 2 0 2 0 0 1 2 3 1 0 4 1 \ C o l u m n s \ A c c o u n t   E x e   I D & a m p ; g t ; - & a m p ; l t ; T a b l e s \ D i m _ A c c o u n t \ C o l u m n s \ A c c o u n t   E x e   I D & a m p ; g t ; & l t ; / K e y & g t ; & l t ; / D i a g r a m O b j e c t K e y & g t ; & l t ; D i a g r a m O b j e c t K e y & g t ; & l t ; K e y & g t ; R e l a t i o n s h i p s \ & a m p ; l t ; T a b l e s \ i n v o i c e _ 2 0 2 0 0 1 2 3 1 0 4 1 \ C o l u m n s \ A c c o u n t   E x e   I D & a m p ; g t ; - & a m p ; l t ; T a b l e s \ D i m _ A c c o u n t \ C o l u m n s \ A c c o u n t   E x e   I D & a m p ; g t ; \ F K & l t ; / K e y & g t ; & l t ; / D i a g r a m O b j e c t K e y & g t ; & l t ; D i a g r a m O b j e c t K e y & g t ; & l t ; K e y & g t ; R e l a t i o n s h i p s \ & a m p ; l t ; T a b l e s \ i n v o i c e _ 2 0 2 0 0 1 2 3 1 0 4 1 \ C o l u m n s \ A c c o u n t   E x e   I D & a m p ; g t ; - & a m p ; l t ; T a b l e s \ D i m _ A c c o u n t \ C o l u m n s \ A c c o u n t   E x e   I D & a m p ; g t ; \ P K & l t ; / K e y & g t ; & l t ; / D i a g r a m O b j e c t K e y & g t ; & l t ; D i a g r a m O b j e c t K e y & g t ; & l t ; K e y & g t ; R e l a t i o n s h i p s \ & a m p ; l t ; T a b l e s \ i n v o i c e _ 2 0 2 0 0 1 2 3 1 0 4 1 \ C o l u m n s \ A c c o u n t   E x e   I D & a m p ; g t ; - & a m p ; l t ; T a b l e s \ D i m _ A c c o u n t \ C o l u m n s \ A c c o u n t   E x e   I D & a m p ; g t ; \ C r o s s F i l t e r & l t ; / K e y & g t ; & l t ; / D i a g r a m O b j e c t K e y & g t ; & l t ; D i a g r a m O b j e c t K e y & g t ; & l t ; K e y & g t ; R e l a t i o n s h i p s \ & a m p ; l t ; T a b l e s \ m e e t i n g \ C o l u m n s \ A c c o u n t   E x e   I D & a m p ; g t ; - & a m p ; l t ; T a b l e s \ D i m _ A c c o u n t \ C o l u m n s \ A c c o u n t   E x e   I D & a m p ; g t ; & l t ; / K e y & g t ; & l t ; / D i a g r a m O b j e c t K e y & g t ; & l t ; D i a g r a m O b j e c t K e y & g t ; & l t ; K e y & g t ; R e l a t i o n s h i p s \ & a m p ; l t ; T a b l e s \ m e e t i n g \ C o l u m n s \ A c c o u n t   E x e   I D & a m p ; g t ; - & a m p ; l t ; T a b l e s \ D i m _ A c c o u n t \ C o l u m n s \ A c c o u n t   E x e   I D & a m p ; g t ; \ F K & l t ; / K e y & g t ; & l t ; / D i a g r a m O b j e c t K e y & g t ; & l t ; D i a g r a m O b j e c t K e y & g t ; & l t ; K e y & g t ; R e l a t i o n s h i p s \ & a m p ; l t ; T a b l e s \ m e e t i n g \ C o l u m n s \ A c c o u n t   E x e   I D & a m p ; g t ; - & a m p ; l t ; T a b l e s \ D i m _ A c c o u n t \ C o l u m n s \ A c c o u n t   E x e   I D & a m p ; g t ; \ P K & l t ; / K e y & g t ; & l t ; / D i a g r a m O b j e c t K e y & g t ; & l t ; D i a g r a m O b j e c t K e y & g t ; & l t ; K e y & g t ; R e l a t i o n s h i p s \ & a m p ; l t ; T a b l e s \ m e e t i n g \ C o l u m n s \ A c c o u n t   E x e   I D & a m p ; g t ; - & a m p ; l t ; T a b l e s \ D i m _ A c c o u n t \ C o l u m n s \ A c c o u n t   E x e   I D & a m p ; g t ; \ C r o s s F i l t e r & l t ; / K e y & g t ; & l t ; / D i a g r a m O b j e c t K e y & g t ; & l t ; D i a g r a m O b j e c t K e y & g t ; & l t ; K e y & g t ; R e l a t i o n s h i p s \ & a m p ; l t ; T a b l e s \ O p p o r t u n i t y \ C o l u m n s \ A c c o u n t   E x e   I D & a m p ; g t ; - & a m p ; l t ; T a b l e s \ D i m _ A c c o u n t \ C o l u m n s \ A c c o u n t   E x e   I D & a m p ; g t ; & l t ; / K e y & g t ; & l t ; / D i a g r a m O b j e c t K e y & g t ; & l t ; D i a g r a m O b j e c t K e y & g t ; & l t ; K e y & g t ; R e l a t i o n s h i p s \ & a m p ; l t ; T a b l e s \ O p p o r t u n i t y \ C o l u m n s \ A c c o u n t   E x e   I D & a m p ; g t ; - & a m p ; l t ; T a b l e s \ D i m _ A c c o u n t \ C o l u m n s \ A c c o u n t   E x e   I D & a m p ; g t ; \ F K & l t ; / K e y & g t ; & l t ; / D i a g r a m O b j e c t K e y & g t ; & l t ; D i a g r a m O b j e c t K e y & g t ; & l t ; K e y & g t ; R e l a t i o n s h i p s \ & a m p ; l t ; T a b l e s \ O p p o r t u n i t y \ C o l u m n s \ A c c o u n t   E x e   I D & a m p ; g t ; - & a m p ; l t ; T a b l e s \ D i m _ A c c o u n t \ C o l u m n s \ A c c o u n t   E x e   I D & a m p ; g t ; \ P K & l t ; / K e y & g t ; & l t ; / D i a g r a m O b j e c t K e y & g t ; & l t ; D i a g r a m O b j e c t K e y & g t ; & l t ; K e y & g t ; R e l a t i o n s h i p s \ & a m p ; l t ; T a b l e s \ O p p o r t u n i t y \ C o l u m n s \ A c c o u n t   E x e   I D & a m p ; g t ; - & a m p ; l t ; T a b l e s \ D i m _ A c c o u n t \ C o l u m n s \ A c c o u n t   E x e   I D & a m p ; g t ; \ C r o s s F i l t e r & l t ; / K e y & g t ; & l t ; / D i a g r a m O b j e c t K e y & g t ; & l t ; / A l l K e y s & g t ; & l t ; S e l e c t e d K e y s & g t ; & l t ; D i a g r a m O b j e c t K e y & g t ; & l t ; K e y & g t ; R e l a t i o n s h i p s \ & a m p ; l t ; T a b l e s \ b r o k e r a g e \ C o l u m n s \ A c c o u n t   E x e   I D & a m p ; g t ; - & a m p ; l t ; T a b l e s \ D i m _ A c c o u n t \ C o l u m n s \ A c c o u n t   E x e   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5 . 9 3 7 0 0 8 4 6 3 5 4 1 6 4 4 7 & l t ; / S c r o l l V e r t i c a l O f f s e t & g t ; & l t ; Z o o m P e r c e n t & g t ; 9 6 & 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 T a g s \ T a b l e s \ & a m p ; l t ; T a b l e s \ b r o k e r a g e & a m p ; g t ; & l t ; / K e y & g t ; & l t ; / a : K e y & g t ; & l t ; a : V a l u e   i : t y p e = " D i a g r a m D i s p l a y T a g V i e w S t a t e " & g t ; & l t ; I s N o t F i l t e r e d O u t & g t ; t r u e & l t ; / I s N o t F i l t e r e d O u t & g t ; & l t ; / a : V a l u e & g t ; & l t ; / a : K e y V a l u e O f D i a g r a m O b j e c t K e y a n y T y p e z b w N T n L X & g t ; & l t ; a : K e y V a l u e O f D i a g r a m O b j e c t K e y a n y T y p e z b w N T n L X & g t ; & l t ; a : K e y & g t ; & l t ; K e y & g t ; D y n a m i c   T a g s \ T a b l e s \ & a m p ; l t ; T a b l e s \ f e e s & a m p ; g t ; & l t ; / K e y & g t ; & l t ; / a : K e y & g t ; & l t ; a : V a l u e   i : t y p e = " D i a g r a m D i s p l a y T a g V i e w S t a t e " & g t ; & l t ; I s N o t F i l t e r e d O u t & g t ; t r u e & l t ; / I s N o t F i l t e r e d O u t & g t ; & l t ; / a : V a l u e & g t ; & l t ; / a : K e y V a l u e O f D i a g r a m O b j e c t K e y a n y T y p e z b w N T n L X & g t ; & l t ; a : K e y V a l u e O f D i a g r a m O b j e c t K e y a n y T y p e z b w N T n L X & g t ; & l t ; a : K e y & g t ; & l t ; K e y & g t ; D y n a m i c   T a g s \ T a b l e s \ & a m p ; l t ; T a b l e s \ I n d i v i d u a l   b u d g e t & a m p ; g t ; & l t ; / K e y & g t ; & l t ; / a : K e y & g t ; & l t ; a : V a l u e   i : t y p e = " D i a g r a m D i s p l a y T a g V i e w S t a t e " & g t ; & l t ; I s N o t F i l t e r e d O u t & g t ; t r u e & l t ; / I s N o t F i l t e r e d O u t & g t ; & l t ; / a : V a l u e & g t ; & l t ; / a : K e y V a l u e O f D i a g r a m O b j e c t K e y a n y T y p e z b w N T n L X & g t ; & l t ; a : K e y V a l u e O f D i a g r a m O b j e c t K e y a n y T y p e z b w N T n L X & g t ; & l t ; a : K e y & g t ; & l t ; K e y & g t ; D y n a m i c   T a g s \ T a b l e s \ & a m p ; l t ; T a b l e s \ i n v o i c e _ 2 0 2 0 0 1 2 3 1 0 4 1 & a m p ; g t ; & l t ; / K e y & g t ; & l t ; / a : K e y & g t ; & l t ; a : V a l u e   i : t y p e = " D i a g r a m D i s p l a y T a g V i e w S t a t e " & g t ; & l t ; I s N o t F i l t e r e d O u t & g t ; t r u e & l t ; / I s N o t F i l t e r e d O u t & g t ; & l t ; / a : V a l u e & g t ; & l t ; / a : K e y V a l u e O f D i a g r a m O b j e c t K e y a n y T y p e z b w N T n L X & g t ; & l t ; a : K e y V a l u e O f D i a g r a m O b j e c t K e y a n y T y p e z b w N T n L X & g t ; & l t ; a : K e y & g t ; & l t ; K e y & g t ; D y n a m i c   T a g s \ T a b l e s \ & a m p ; l t ; T a b l e s \ m e e t i n g & a m p ; g t ; & l t ; / K e y & g t ; & l t ; / a : K e y & g t ; & l t ; a : V a l u e   i : t y p e = " D i a g r a m D i s p l a y T a g V i e w S t a t e " & g t ; & l t ; I s N o t F i l t e r e d O u t & g t ; t r u e & l t ; / I s N o t F i l t e r e d O u t & g t ; & l t ; / a : V a l u e & g t ; & l t ; / a : K e y V a l u e O f D i a g r a m O b j e c t K e y a n y T y p e z b w N T n L X & g t ; & l t ; a : K e y V a l u e O f D i a g r a m O b j e c t K e y a n y T y p e z b w N T n L X & g t ; & l t ; a : K e y & g t ; & l t ; K e y & g t ; D y n a m i c   T a g s \ T a b l e s \ & a m p ; l t ; T a b l e s \ O p p o r t u n i t y & a m p ; g t ; & l t ; / K e y & g t ; & l t ; / a : K e y & g t ; & l t ; a : V a l u e   i : t y p e = " D i a g r a m D i s p l a y T a g V i e w S t a t e " & g t ; & l t ; I s N o t F i l t e r e d O u t & g t ; t r u e & l t ; / I s N o t F i l t e r e d O u t & g t ; & l t ; / a : V a l u e & g t ; & l t ; / a : K e y V a l u e O f D i a g r a m O b j e c t K e y a n y T y p e z b w N T n L X & g t ; & l t ; a : K e y V a l u e O f D i a g r a m O b j e c t K e y a n y T y p e z b w N T n L X & g t ; & l t ; a : K e y & g t ; & l t ; K e y & g t ; D y n a m i c   T a g s \ T a b l e s \ & a m p ; l t ; T a b l e s \ D i m _ A c c o u n t & a m p ; g t ; & l t ; / K e y & g t ; & l t ; / a : K e y & g t ; & l t ; a : V a l u e   i : t y p e = " D i a g r a m D i s p l a y T a g V i e w S t a t e " & g t ; & l t ; I s N o t F i l t e r e d O u t & g t ; t r u e & l t ; / I s N o t F i l t e r e d O u t & g t ; & l t ; / a : V a l u e & g t ; & l t ; / a : K e y V a l u e O f D i a g r a m O b j e c t K e y a n y T y p e z b w N T n L X & g t ; & l t ; a : K e y V a l u e O f D i a g r a m O b j e c t K e y a n y T y p e z b w N T n L X & g t ; & l t ; a : K e y & g t ; & l t ; K e y & g t ; D y n a m i c   T a g s \ T a b l e s \ & a m p ; l t ; T a b l e s \ S h e e t 1 & a m p ; g t ; & l t ; / K e y & g t ; & l t ; / a : K e y & g t ; & l t ; a : V a l u e   i : t y p e = " D i a g r a m D i s p l a y T a g V i e w S t a t e " & g t ; & l t ; I s N o t F i l t e r e d O u t & g t ; t r u e & l t ; / I s N o t F i l t e r e d O u t & g t ; & l t ; / a : V a l u e & g t ; & l t ; / a : K e y V a l u e O f D i a g r a m O b j e c t K e y a n y T y p e z b w N T n L X & g t ; & l t ; a : K e y V a l u e O f D i a g r a m O b j e c t K e y a n y T y p e z b w N T n L X & g t ; & l t ; a : K e y & g t ; & l t ; K e y & g t ; T a b l e s \ b r o k e r a g e & l t ; / K e y & g t ; & l t ; / a : K e y & g t ; & l t ; a : V a l u e   i : t y p e = " D i a g r a m D i s p l a y N o d e V i e w S t a t e " & g t ; & l t ; H e i g h t & g t ; 4 6 5 . 7 7 3 0 4 9 6 4 5 3 8 9 9 6 & l t ; / H e i g h t & g t ; & l t ; I s E x p a n d e d & g t ; t r u e & l t ; / I s E x p a n d e d & g t ; & l t ; L a y e d O u t & g t ; t r u e & l t ; / L a y e d O u t & g t ; & l t ; L e f t & g t ; 2 1 . 4 4 6 8 0 8 5 1 0 6 3 8 4 4 8 & l t ; / L e f t & g t ; & l t ; W i d t h & g t ; 2 0 0 & l t ; / W i d t h & g t ; & l t ; / a : V a l u e & g t ; & l t ; / a : K e y V a l u e O f D i a g r a m O b j e c t K e y a n y T y p e z b w N T n L X & g t ; & l t ; a : K e y V a l u e O f D i a g r a m O b j e c t K e y a n y T y p e z b w N T n L X & g t ; & l t ; a : K e y & g t ; & l t ; K e y & g t ; T a b l e s \ b r o k e r a g e \ C o l u m n s \ c l i e n t _ n a m e & l t ; / K e y & g t ; & l t ; / a : K e y & g t ; & l t ; a : V a l u e   i : t y p e = " D i a g r a m D i s p l a y N o d e V i e w S t a t e " & g t ; & l t ; H e i g h t & g t ; 1 5 0 & l t ; / H e i g h t & g t ; & l t ; I s E x p a n d e d & g t ; t r u e & l t ; / I s E x p a n d e d & g t ; & l t ; W i d t h & g t ; 2 0 0 & l t ; / W i d t h & g t ; & l t ; / a : V a l u e & g t ; & l t ; / a : K e y V a l u e O f D i a g r a m O b j e c t K e y a n y T y p e z b w N T n L X & g t ; & l t ; a : K e y V a l u e O f D i a g r a m O b j e c t K e y a n y T y p e z b w N T n L X & g t ; & l t ; a : K e y & g t ; & l t ; K e y & g t ; T a b l e s \ b r o k e r a g e \ C o l u m n s \ p o l i c y _ n u m b e r & l t ; / K e y & g t ; & l t ; / a : K e y & g t ; & l t ; a : V a l u e   i : t y p e = " D i a g r a m D i s p l a y N o d e V i e w S t a t e " & g t ; & l t ; H e i g h t & g t ; 1 5 0 & l t ; / H e i g h t & g t ; & l t ; I s E x p a n d e d & g t ; t r u e & l t ; / I s E x p a n d e d & g t ; & l t ; W i d t h & g t ; 2 0 0 & l t ; / W i d t h & g t ; & l t ; / a : V a l u e & g t ; & l t ; / a : K e y V a l u e O f D i a g r a m O b j e c t K e y a n y T y p e z b w N T n L X & g t ; & l t ; a : K e y V a l u e O f D i a g r a m O b j e c t K e y a n y T y p e z b w N T n L X & g t ; & l t ; a : K e y & g t ; & l t ; K e y & g t ; T a b l e s \ b r o k e r a g e \ C o l u m n s \ p o l i c y _ s t a t u s & l t ; / K e y & g t ; & l t ; / a : K e y & g t ; & l t ; a : V a l u e   i : t y p e = " D i a g r a m D i s p l a y N o d e V i e w S t a t e " & g t ; & l t ; H e i g h t & g t ; 1 5 0 & l t ; / H e i g h t & g t ; & l t ; I s E x p a n d e d & g t ; t r u e & l t ; / I s E x p a n d e d & g t ; & l t ; W i d t h & g t ; 2 0 0 & l t ; / W i d t h & g t ; & l t ; / a : V a l u e & g t ; & l t ; / a : K e y V a l u e O f D i a g r a m O b j e c t K e y a n y T y p e z b w N T n L X & g t ; & l t ; a : K e y V a l u e O f D i a g r a m O b j e c t K e y a n y T y p e z b w N T n L X & g t ; & l t ; a : K e y & g t ; & l t ; K e y & g t ; T a b l e s \ b r o k e r a g e \ C o l u m n s \ p o l i c y _ s t a r t _ d a t e & l t ; / K e y & g t ; & l t ; / a : K e y & g t ; & l t ; a : V a l u e   i : t y p e = " D i a g r a m D i s p l a y N o d e V i e w S t a t e " & g t ; & l t ; H e i g h t & g t ; 1 5 0 & l t ; / H e i g h t & g t ; & l t ; I s E x p a n d e d & g t ; t r u e & l t ; / I s E x p a n d e d & g t ; & l t ; W i d t h & g t ; 2 0 0 & l t ; / W i d t h & g t ; & l t ; / a : V a l u e & g t ; & l t ; / a : K e y V a l u e O f D i a g r a m O b j e c t K e y a n y T y p e z b w N T n L X & g t ; & l t ; a : K e y V a l u e O f D i a g r a m O b j e c t K e y a n y T y p e z b w N T n L X & g t ; & l t ; a : K e y & g t ; & l t ; K e y & g t ; T a b l e s \ b r o k e r a g e \ C o l u m n s \ p o l i c y _ e n d _ d a t e & l t ; / K e y & g t ; & l t ; / a : K e y & g t ; & l t ; a : V a l u e   i : t y p e = " D i a g r a m D i s p l a y N o d e V i e w S t a t e " & g t ; & l t ; H e i g h t & g t ; 1 5 0 & l t ; / H e i g h t & g t ; & l t ; I s E x p a n d e d & g t ; t r u e & l t ; / I s E x p a n d e d & g t ; & l t ; W i d t h & g t ; 2 0 0 & l t ; / W i d t h & g t ; & l t ; / a : V a l u e & g t ; & l t ; / a : K e y V a l u e O f D i a g r a m O b j e c t K e y a n y T y p e z b w N T n L X & g t ; & l t ; a : K e y V a l u e O f D i a g r a m O b j e c t K e y a n y T y p e z b w N T n L X & g t ; & l t ; a : K e y & g t ; & l t ; K e y & g t ; T a b l e s \ b r o k e r a g e \ C o l u m n s \ p r o d u c t _ g r o u p & l t ; / K e y & g t ; & l t ; / a : K e y & g t ; & l t ; a : V a l u e   i : t y p e = " D i a g r a m D i s p l a y N o d e V i e w S t a t e " & g t ; & l t ; H e i g h t & g t ; 1 5 0 & l t ; / H e i g h t & g t ; & l t ; I s E x p a n d e d & g t ; t r u e & l t ; / I s E x p a n d e d & g t ; & l t ; W i d t h & g t ; 2 0 0 & l t ; / W i d t h & g t ; & l t ; / a : V a l u e & g t ; & l t ; / a : K e y V a l u e O f D i a g r a m O b j e c t K e y a n y T y p e z b w N T n L X & g t ; & l t ; a : K e y V a l u e O f D i a g r a m O b j e c t K e y a n y T y p e z b w N T n L X & g t ; & l t ; a : K e y & g t ; & l t ; K e y & g t ; T a b l e s \ b r o k e r a g e \ C o l u m n s \ A c c o u n t   E x e   I D & l t ; / K e y & g t ; & l t ; / a : K e y & g t ; & l t ; a : V a l u e   i : t y p e = " D i a g r a m D i s p l a y N o d e V i e w S t a t e " & g t ; & l t ; H e i g h t & g t ; 1 5 0 & l t ; / H e i g h t & g t ; & l t ; I s E x p a n d e d & g t ; t r u e & l t ; / I s E x p a n d e d & g t ; & l t ; W i d t h & g t ; 2 0 0 & l t ; / W i d t h & g t ; & l t ; / a : V a l u e & g t ; & l t ; / a : K e y V a l u e O f D i a g r a m O b j e c t K e y a n y T y p e z b w N T n L X & g t ; & l t ; a : K e y V a l u e O f D i a g r a m O b j e c t K e y a n y T y p e z b w N T n L X & g t ; & l t ; a : K e y & g t ; & l t ; K e y & g t ; T a b l e s \ b r o k e r a g e \ 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b r o k e r a g e \ C o l u m n s \ b r a n c h _ n a m e & l t ; / K e y & g t ; & l t ; / a : K e y & g t ; & l t ; a : V a l u e   i : t y p e = " D i a g r a m D i s p l a y N o d e V i e w S t a t e " & g t ; & l t ; H e i g h t & g t ; 1 5 0 & l t ; / H e i g h t & g t ; & l t ; I s E x p a n d e d & g t ; t r u e & l t ; / I s E x p a n d e d & g t ; & l t ; W i d t h & g t ; 2 0 0 & l t ; / W i d t h & g t ; & l t ; / a : V a l u e & g t ; & l t ; / a : K e y V a l u e O f D i a g r a m O b j e c t K e y a n y T y p e z b w N T n L X & g t ; & l t ; a : K e y V a l u e O f D i a g r a m O b j e c t K e y a n y T y p e z b w N T n L X & g t ; & l t ; a : K e y & g t ; & l t ; K e y & g t ; T a b l e s \ b r o k e r a g e \ C o l u m n s \ s o l u t i o n _ g r o u p & l t ; / K e y & g t ; & l t ; / a : K e y & g t ; & l t ; a : V a l u e   i : t y p e = " D i a g r a m D i s p l a y N o d e V i e w S t a t e " & g t ; & l t ; H e i g h t & g t ; 1 5 0 & l t ; / H e i g h t & g t ; & l t ; I s E x p a n d e d & g t ; t r u e & l t ; / I s E x p a n d e d & g t ; & l t ; W i d t h & g t ; 2 0 0 & l t ; / W i d t h & g t ; & l t ; / a : V a l u e & g t ; & l t ; / a : K e y V a l u e O f D i a g r a m O b j e c t K e y a n y T y p e z b w N T n L X & g t ; & l t ; a : K e y V a l u e O f D i a g r a m O b j e c t K e y a n y T y p e z b w N T n L X & g t ; & l t ; a : K e y & g t ; & l t ; K e y & g t ; T a b l e s \ b r o k e r a g e \ C o l u m n s \ i n c o m e _ c l a s s & l t ; / K e y & g t ; & l t ; / a : K e y & g t ; & l t ; a : V a l u e   i : t y p e = " D i a g r a m D i s p l a y N o d e V i e w S t a t e " & g t ; & l t ; H e i g h t & g t ; 1 5 0 & l t ; / H e i g h t & g t ; & l t ; I s E x p a n d e d & g t ; t r u e & l t ; / I s E x p a n d e d & g t ; & l t ; W i d t h & g t ; 2 0 0 & l t ; / W i d t h & g t ; & l t ; / a : V a l u e & g t ; & l t ; / a : K e y V a l u e O f D i a g r a m O b j e c t K e y a n y T y p e z b w N T n L X & g t ; & l t ; a : K e y V a l u e O f D i a g r a m O b j e c t K e y a n y T y p e z b w N T n L X & g t ; & l t ; a : K e y & g t ; & l t ; K e y & g t ; T a b l e s \ b r o k e r a g e \ C o l u m n s \ A m o u n t & l t ; / K e y & g t ; & l t ; / a : K e y & g t ; & l t ; a : V a l u e   i : t y p e = " D i a g r a m D i s p l a y N o d e V i e w S t a t e " & g t ; & l t ; H e i g h t & g t ; 1 5 0 & l t ; / H e i g h t & g t ; & l t ; I s E x p a n d e d & g t ; t r u e & l t ; / I s E x p a n d e d & g t ; & l t ; W i d t h & g t ; 2 0 0 & l t ; / W i d t h & g t ; & l t ; / a : V a l u e & g t ; & l t ; / a : K e y V a l u e O f D i a g r a m O b j e c t K e y a n y T y p e z b w N T n L X & g t ; & l t ; a : K e y V a l u e O f D i a g r a m O b j e c t K e y a n y T y p e z b w N T n L X & g t ; & l t ; a : K e y & g t ; & l t ; K e y & g t ; T a b l e s \ b r o k e r a g e \ C o l u m n s \ i n c o m e _ d u e _ d a t e & l t ; / K e y & g t ; & l t ; / a : K e y & g t ; & l t ; a : V a l u e   i : t y p e = " D i a g r a m D i s p l a y N o d e V i e w S t a t e " & g t ; & l t ; H e i g h t & g t ; 1 5 0 & l t ; / H e i g h t & g t ; & l t ; I s E x p a n d e d & g t ; t r u e & l t ; / I s E x p a n d e d & g t ; & l t ; W i d t h & g t ; 2 0 0 & l t ; / W i d t h & g t ; & l t ; / a : V a l u e & g t ; & l t ; / a : K e y V a l u e O f D i a g r a m O b j e c t K e y a n y T y p e z b w N T n L X & g t ; & l t ; a : K e y V a l u e O f D i a g r a m O b j e c t K e y a n y T y p e z b w N T n L X & g t ; & l t ; a : K e y & g t ; & l t ; K e y & g t ; T a b l e s \ b r o k e r a g e \ C o l u m n s \ r e v e n u e _ t r a n s a c t i o n _ t y p e & l t ; / K e y & g t ; & l t ; / a : K e y & g t ; & l t ; a : V a l u e   i : t y p e = " D i a g r a m D i s p l a y N o d e V i e w S t a t e " & g t ; & l t ; H e i g h t & g t ; 1 5 0 & l t ; / H e i g h t & g t ; & l t ; I s E x p a n d e d & g t ; t r u e & l t ; / I s E x p a n d e d & g t ; & l t ; W i d t h & g t ; 2 0 0 & l t ; / W i d t h & g t ; & l t ; / a : V a l u e & g t ; & l t ; / a : K e y V a l u e O f D i a g r a m O b j e c t K e y a n y T y p e z b w N T n L X & g t ; & l t ; a : K e y V a l u e O f D i a g r a m O b j e c t K e y a n y T y p e z b w N T n L X & g t ; & l t ; a : K e y & g t ; & l t ; K e y & g t ; T a b l e s \ b r o k e r a g e \ C o l u m n s \ r e n e w a l _ s t a t u s & l t ; / K e y & g t ; & l t ; / a : K e y & g t ; & l t ; a : V a l u e   i : t y p e = " D i a g r a m D i s p l a y N o d e V i e w S t a t e " & g t ; & l t ; H e i g h t & g t ; 1 5 0 & l t ; / H e i g h t & g t ; & l t ; I s E x p a n d e d & g t ; t r u e & l t ; / I s E x p a n d e d & g t ; & l t ; W i d t h & g t ; 2 0 0 & l t ; / W i d t h & g t ; & l t ; / a : V a l u e & g t ; & l t ; / a : K e y V a l u e O f D i a g r a m O b j e c t K e y a n y T y p e z b w N T n L X & g t ; & l t ; a : K e y V a l u e O f D i a g r a m O b j e c t K e y a n y T y p e z b w N T n L X & g t ; & l t ; a : K e y & g t ; & l t ; K e y & g t ; T a b l e s \ b r o k e r a g e \ C o l u m n s \ l a p s e _ r e a s o n & l t ; / K e y & g t ; & l t ; / a : K e y & g t ; & l t ; a : V a l u e   i : t y p e = " D i a g r a m D i s p l a y N o d e V i e w S t a t e " & g t ; & l t ; H e i g h t & g t ; 1 5 0 & l t ; / H e i g h t & g t ; & l t ; I s E x p a n d e d & g t ; t r u e & l t ; / I s E x p a n d e d & g t ; & l t ; W i d t h & g t ; 2 0 0 & l t ; / W i d t h & g t ; & l t ; / a : V a l u e & g t ; & l t ; / a : K e y V a l u e O f D i a g r a m O b j e c t K e y a n y T y p e z b w N T n L X & g t ; & l t ; a : K e y V a l u e O f D i a g r a m O b j e c t K e y a n y T y p e z b w N T n L X & g t ; & l t ; a : K e y & g t ; & l t ; K e y & g t ; T a b l e s \ b r o k e r a g e \ C o l u m n s \ l a s t _ u p d a t e d _ d a t e & l t ; / K e y & g t ; & l t ; / a : K e y & g t ; & l t ; a : V a l u e   i : t y p e = " D i a g r a m D i s p l a y N o d e V i e w S t a t e " & g t ; & l t ; H e i g h t & g t ; 1 5 0 & l t ; / H e i g h t & g t ; & l t ; I s E x p a n d e d & g t ; t r u e & l t ; / I s E x p a n d e d & g t ; & l t ; W i d t h & g t ; 2 0 0 & l t ; / W i d t h & g t ; & l t ; / a : V a l u e & g t ; & l t ; / a : K e y V a l u e O f D i a g r a m O b j e c t K e y a n y T y p e z b w N T n L X & g t ; & l t ; a : K e y V a l u e O f D i a g r a m O b j e c t K e y a n y T y p e z b w N T n L X & g t ; & l t ; a : K e y & g t ; & l t ; K e y & g t ; T a b l e s \ f e e s & l t ; / K e y & g t ; & l t ; / a : K e y & g t ; & l t ; a : V a l u e   i : t y p e = " D i a g r a m D i s p l a y N o d e V i e w S t a t e " & g t ; & l t ; H e i g h t & g t ; 2 9 9 . 7 1 6 3 1 2 0 5 6 7 3 7 3 7 & l t ; / H e i g h t & g t ; & l t ; I s E x p a n d e d & g t ; t r u e & l t ; / I s E x p a n d e d & g t ; & l t ; L a y e d O u t & g t ; t r u e & l t ; / L a y e d O u t & g t ; & l t ; L e f t & g t ; 2 3 0 . 5 6 5 0 1 1 8 2 0 3 3 1 0 5 & l t ; / L e f t & g t ; & l t ; T a b I n d e x & g t ; 5 & l t ; / T a b I n d e x & g t ; & l t ; T o p & g t ; 1 8 1 . 1 0 6 9 7 3 9 9 5 2 7 2 0 3 & l t ; / T o p & g t ; & l t ; W i d t h & g t ; 2 4 8 . 2 2 6 9 5 0 3 5 4 6 0 9 9 3 & l t ; / W i d t h & g t ; & l t ; / a : V a l u e & g t ; & l t ; / a : K e y V a l u e O f D i a g r a m O b j e c t K e y a n y T y p e z b w N T n L X & g t ; & l t ; a : K e y V a l u e O f D i a g r a m O b j e c t K e y a n y T y p e z b w N T n L X & g t ; & l t ; a : K e y & g t ; & l t ; K e y & g t ; T a b l e s \ f e e s \ C o l u m n s \ c l i e n t _ n a m e & l t ; / K e y & g t ; & l t ; / a : K e y & g t ; & l t ; a : V a l u e   i : t y p e = " D i a g r a m D i s p l a y N o d e V i e w S t a t e " & g t ; & l t ; H e i g h t & g t ; 1 5 0 & l t ; / H e i g h t & g t ; & l t ; I s E x p a n d e d & g t ; t r u e & l t ; / I s E x p a n d e d & g t ; & l t ; W i d t h & g t ; 2 0 0 & l t ; / W i d t h & g t ; & l t ; / a : V a l u e & g t ; & l t ; / a : K e y V a l u e O f D i a g r a m O b j e c t K e y a n y T y p e z b w N T n L X & g t ; & l t ; a : K e y V a l u e O f D i a g r a m O b j e c t K e y a n y T y p e z b w N T n L X & g t ; & l t ; a : K e y & g t ; & l t ; K e y & g t ; T a b l e s \ f e e s \ C o l u m n s \ b r a n c h _ n a m e & l t ; / K e y & g t ; & l t ; / a : K e y & g t ; & l t ; a : V a l u e   i : t y p e = " D i a g r a m D i s p l a y N o d e V i e w S t a t e " & g t ; & l t ; H e i g h t & g t ; 1 5 0 & l t ; / H e i g h t & g t ; & l t ; I s E x p a n d e d & g t ; t r u e & l t ; / I s E x p a n d e d & g t ; & l t ; W i d t h & g t ; 2 0 0 & l t ; / W i d t h & g t ; & l t ; / a : V a l u e & g t ; & l t ; / a : K e y V a l u e O f D i a g r a m O b j e c t K e y a n y T y p e z b w N T n L X & g t ; & l t ; a : K e y V a l u e O f D i a g r a m O b j e c t K e y a n y T y p e z b w N T n L X & g t ; & l t ; a : K e y & g t ; & l t ; K e y & g t ; T a b l e s \ f e e s \ C o l u m n s \ s o l u t i o n _ g r o u p & l t ; / K e y & g t ; & l t ; / a : K e y & g t ; & l t ; a : V a l u e   i : t y p e = " D i a g r a m D i s p l a y N o d e V i e w S t a t e " & g t ; & l t ; H e i g h t & g t ; 1 5 0 & l t ; / H e i g h t & g t ; & l t ; I s E x p a n d e d & g t ; t r u e & l t ; / I s E x p a n d e d & g t ; & l t ; W i d t h & g t ; 2 0 0 & l t ; / W i d t h & g t ; & l t ; / a : V a l u e & g t ; & l t ; / a : K e y V a l u e O f D i a g r a m O b j e c t K e y a n y T y p e z b w N T n L X & g t ; & l t ; a : K e y V a l u e O f D i a g r a m O b j e c t K e y a n y T y p e z b w N T n L X & g t ; & l t ; a : K e y & g t ; & l t ; K e y & g t ; T a b l e s \ f e e s \ C o l u m n s \ A c c o u n t   E x e   I D & l t ; / K e y & g t ; & l t ; / a : K e y & g t ; & l t ; a : V a l u e   i : t y p e = " D i a g r a m D i s p l a y N o d e V i e w S t a t e " & g t ; & l t ; H e i g h t & g t ; 1 5 0 & l t ; / H e i g h t & g t ; & l t ; I s E x p a n d e d & g t ; t r u e & l t ; / I s E x p a n d e d & g t ; & l t ; W i d t h & g t ; 2 0 0 & l t ; / W i d t h & g t ; & l t ; / a : V a l u e & g t ; & l t ; / a : K e y V a l u e O f D i a g r a m O b j e c t K e y a n y T y p e z b w N T n L X & g t ; & l t ; a : K e y V a l u e O f D i a g r a m O b j e c t K e y a n y T y p e z b w N T n L X & g t ; & l t ; a : K e y & g t ; & l t ; K e y & g t ; T a b l e s \ f e e s \ 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f e e s \ C o l u m n s \ i n c o m e _ c l a s s & l t ; / K e y & g t ; & l t ; / a : K e y & g t ; & l t ; a : V a l u e   i : t y p e = " D i a g r a m D i s p l a y N o d e V i e w S t a t e " & g t ; & l t ; H e i g h t & g t ; 1 5 0 & l t ; / H e i g h t & g t ; & l t ; I s E x p a n d e d & g t ; t r u e & l t ; / I s E x p a n d e d & g t ; & l t ; W i d t h & g t ; 2 0 0 & l t ; / W i d t h & g t ; & l t ; / a : V a l u e & g t ; & l t ; / a : K e y V a l u e O f D i a g r a m O b j e c t K e y a n y T y p e z b w N T n L X & g t ; & l t ; a : K e y V a l u e O f D i a g r a m O b j e c t K e y a n y T y p e z b w N T n L X & g t ; & l t ; a : K e y & g t ; & l t ; K e y & g t ; T a b l e s \ f e e s \ C o l u m n s \ A m o u n t & l t ; / K e y & g t ; & l t ; / a : K e y & g t ; & l t ; a : V a l u e   i : t y p e = " D i a g r a m D i s p l a y N o d e V i e w S t a t e " & g t ; & l t ; H e i g h t & g t ; 1 5 0 & l t ; / H e i g h t & g t ; & l t ; I s E x p a n d e d & g t ; t r u e & l t ; / I s E x p a n d e d & g t ; & l t ; W i d t h & g t ; 2 0 0 & l t ; / W i d t h & g t ; & l t ; / a : V a l u e & g t ; & l t ; / a : K e y V a l u e O f D i a g r a m O b j e c t K e y a n y T y p e z b w N T n L X & g t ; & l t ; a : K e y V a l u e O f D i a g r a m O b j e c t K e y a n y T y p e z b w N T n L X & g t ; & l t ; a : K e y & g t ; & l t ; K e y & g t ; T a b l e s \ f e e s \ C o l u m n s \ i n c o m e _ d u e _ d a t e & l t ; / K e y & g t ; & l t ; / a : K e y & g t ; & l t ; a : V a l u e   i : t y p e = " D i a g r a m D i s p l a y N o d e V i e w S t a t e " & g t ; & l t ; H e i g h t & g t ; 1 5 0 & l t ; / H e i g h t & g t ; & l t ; I s E x p a n d e d & g t ; t r u e & l t ; / I s E x p a n d e d & g t ; & l t ; W i d t h & g t ; 2 0 0 & l t ; / W i d t h & g t ; & l t ; / a : V a l u e & g t ; & l t ; / a : K e y V a l u e O f D i a g r a m O b j e c t K e y a n y T y p e z b w N T n L X & g t ; & l t ; a : K e y V a l u e O f D i a g r a m O b j e c t K e y a n y T y p e z b w N T n L X & g t ; & l t ; a : K e y & g t ; & l t ; K e y & g t ; T a b l e s \ f e e s \ C o l u m n s \ r e v e n u e _ t r a n s a c t i o n _ t y p e & l t ; / K e y & g t ; & l t ; / a : K e y & g t ; & l t ; a : V a l u e   i : t y p e = " D i a g r a m D i s p l a y N o d e V i e w S t a t e " & g t ; & l t ; H e i g h t & g t ; 1 5 0 & l t ; / H e i g h t & g t ; & l t ; I s E x p a n d e d & g t ; t r u e & l t ; / I s E x p a n d e d & g t ; & l t ; W i d t h & g t ; 2 0 0 & l t ; / W i d t h & g t ; & l t ; / a : V a l u e & g t ; & l t ; / a : K e y V a l u e O f D i a g r a m O b j e c t K e y a n y T y p e z b w N T n L X & g t ; & l t ; a : K e y V a l u e O f D i a g r a m O b j e c t K e y a n y T y p e z b w N T n L X & g t ; & l t ; a : K e y & g t ; & l t ; K e y & g t ; T a b l e s \ I n d i v i d u a l   b u d g e t & l t ; / K e y & g t ; & l t ; / a : K e y & g t ; & l t ; a : V a l u e   i : t y p e = " D i a g r a m D i s p l a y N o d e V i e w S t a t e " & g t ; & l t ; H e i g h t & g t ; 1 9 7 . 3 4 7 5 1 7 7 3 0 4 9 6 4 3 & l t ; / H e i g h t & g t ; & l t ; I s E x p a n d e d & g t ; t r u e & l t ; / I s E x p a n d e d & g t ; & l t ; L a y e d O u t & g t ; t r u e & l t ; / L a y e d O u t & g t ; & l t ; L e f t & g t ; 5 0 2 . 9 6 4 5 3 9 0 0 7 0 9 2 1 3 & l t ; / L e f t & g t ; & l t ; T a b I n d e x & g t ; 2 & l t ; / T a b I n d e x & g t ; & l t ; T o p & g t ; 7 9 . 4 3 2 6 2 4 1 1 3 4 7 5 1 4 3 & l t ; / T o p & g t ; & l t ; W i d t h & g t ; 2 3 8 . 2 9 7 8 7 2 3 4 0 4 2 5 6 7 & l t ; / W i d t h & g t ; & l t ; / a : V a l u e & g t ; & l t ; / a : K e y V a l u e O f D i a g r a m O b j e c t K e y a n y T y p e z b w N T n L X & g t ; & l t ; a : K e y V a l u e O f D i a g r a m O b j e c t K e y a n y T y p e z b w N T n L X & g t ; & l t ; a : K e y & g t ; & l t ; K e y & g t ; T a b l e s \ I n d i v i d u a l   b u d g e t \ C o l u m n s \ B r a n c h & l t ; / K e y & g t ; & l t ; / a : K e y & g t ; & l t ; a : V a l u e   i : t y p e = " D i a g r a m D i s p l a y N o d e V i e w S t a t e " & g t ; & l t ; H e i g h t & g t ; 1 5 0 & l t ; / H e i g h t & g t ; & l t ; I s E x p a n d e d & g t ; t r u e & l t ; / I s E x p a n d e d & g t ; & l t ; W i d t h & g t ; 2 0 0 & l t ; / W i d t h & g t ; & l t ; / a : V a l u e & g t ; & l t ; / a : K e y V a l u e O f D i a g r a m O b j e c t K e y a n y T y p e z b w N T n L X & g t ; & l t ; a : K e y V a l u e O f D i a g r a m O b j e c t K e y a n y T y p e z b w N T n L X & g t ; & l t ; a : K e y & g t ; & l t ; K e y & g t ; T a b l e s \ I n d i v i d u a l   b u d g e t \ C o l u m n s \ A c c o u n t   E x e   I D & l t ; / K e y & g t ; & l t ; / a : K e y & g t ; & l t ; a : V a l u e   i : t y p e = " D i a g r a m D i s p l a y N o d e V i e w S t a t e " & g t ; & l t ; H e i g h t & g t ; 1 5 0 & l t ; / H e i g h t & g t ; & l t ; I s E x p a n d e d & g t ; t r u e & l t ; / I s E x p a n d e d & g t ; & l t ; W i d t h & g t ; 2 0 0 & l t ; / W i d t h & g t ; & l t ; / a : V a l u e & g t ; & l t ; / a : K e y V a l u e O f D i a g r a m O b j e c t K e y a n y T y p e z b w N T n L X & g t ; & l t ; a : K e y V a l u e O f D i a g r a m O b j e c t K e y a n y T y p e z b w N T n L X & g t ; & l t ; a : K e y & g t ; & l t ; K e y & g t ; T a b l e s \ I n d i v i d u a l   b u d g e t \ C o l u m n s \ A c c o u n t 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I n d i v i d u a l   b u d g e t \ C o l u m n s \ N e w   R o l e 2 & l t ; / K e y & g t ; & l t ; / a : K e y & g t ; & l t ; a : V a l u e   i : t y p e = " D i a g r a m D i s p l a y N o d e V i e w S t a t e " & g t ; & l t ; H e i g h t & g t ; 1 5 0 & l t ; / H e i g h t & g t ; & l t ; I s E x p a n d e d & g t ; t r u e & l t ; / I s E x p a n d e d & g t ; & l t ; W i d t h & g t ; 2 0 0 & l t ; / W i d t h & g t ; & l t ; / a : V a l u e & g t ; & l t ; / a : K e y V a l u e O f D i a g r a m O b j e c t K e y a n y T y p e z b w N T n L X & g t ; & l t ; a : K e y V a l u e O f D i a g r a m O b j e c t K e y a n y T y p e z b w N T n L X & g t ; & l t ; a : K e y & g t ; & l t ; K e y & g t ; T a b l e s \ I n d i v i d u a l   b u d g e t \ C o l u m n s \ I n c o m e   c l a s s & l t ; / K e y & g t ; & l t ; / a : K e y & g t ; & l t ; a : V a l u e   i : t y p e = " D i a g r a m D i s p l a y N o d e V i e w S t a t e " & g t ; & l t ; H e i g h t & g t ; 1 5 0 & l t ; / H e i g h t & g t ; & l t ; I s E x p a n d e d & g t ; t r u e & l t ; / I s E x p a n d e d & g t ; & l t ; W i d t h & g t ; 2 0 0 & l t ; / W i d t h & g t ; & l t ; / a : V a l u e & g t ; & l t ; / a : K e y V a l u e O f D i a g r a m O b j e c t K e y a n y T y p e z b w N T n L X & g t ; & l t ; a : K e y V a l u e O f D i a g r a m O b j e c t K e y a n y T y p e z b w N T n L X & g t ; & l t ; a : K e y & g t ; & l t ; K e y & g t ; T a b l e s \ I n d i v i d u a l   b u d g e t \ C o l u m n s \ A m o u n t & l t ; / K e y & g t ; & l t ; / a : K e y & g t ; & l t ; a : V a l u e   i : t y p e = " D i a g r a m D i s p l a y N o d e V i e w S t a t e " & g t ; & l t ; H e i g h t & g t ; 1 5 0 & l t ; / H e i g h t & g t ; & l t ; I s E x p a n d e d & g t ; t r u e & l t ; / I s E x p a n d e d & g t ; & l t ; W i d t h & g t ; 2 0 0 & l t ; / W i d t h & g t ; & l t ; / a : V a l u e & g t ; & l t ; / a : K e y V a l u e O f D i a g r a m O b j e c t K e y a n y T y p e z b w N T n L X & g t ; & l t ; a : K e y V a l u e O f D i a g r a m O b j e c t K e y a n y T y p e z b w N T n L X & g t ; & l t ; a : K e y & g t ; & l t ; K e y & g t ; T a b l e s \ i n v o i c e _ 2 0 2 0 0 1 2 3 1 0 4 1 & l t ; / K e y & g t ; & l t ; / a : K e y & g t ; & l t ; a : V a l u e   i : t y p e = " D i a g r a m D i s p l a y N o d e V i e w S t a t e " & g t ; & l t ; H e i g h t & g t ; 3 3 7 . 2 3 4 0 4 2 5 5 3 1 9 1 5 & l t ; / H e i g h t & g t ; & l t ; I s E x p a n d e d & g t ; t r u e & l t ; / I s E x p a n d e d & g t ; & l t ; L a y e d O u t & g t ; t r u e & l t ; / L a y e d O u t & g t ; & l t ; L e f t & g t ; 7 7 4 . 1 0 8 5 9 4 8 2 3 5 6 4 5 4 & l t ; / L e f t & g t ; & l t ; T a b I n d e x & g t ; 3 & l t ; / T a b I n d e x & g t ; & l t ; T o p & g t ; 1 1 . 3 4 7 5 1 7 7 3 0 4 9 6 4 6 3 & l t ; / T o p & g t ; & l t ; W i d t h & g t ; 2 0 0 & l t ; / W i d t h & g t ; & l t ; / a : V a l u e & g t ; & l t ; / a : K e y V a l u e O f D i a g r a m O b j e c t K e y a n y T y p e z b w N T n L X & g t ; & l t ; a : K e y V a l u e O f D i a g r a m O b j e c t K e y a n y T y p e z b w N T n L X & g t ; & l t ; a : K e y & g t ; & l t ; K e y & g t ; T a b l e s \ i n v o i c e _ 2 0 2 0 0 1 2 3 1 0 4 1 \ C o l u m n s \ i n v o i c e _ n u m b e r & 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i n v o i c e _ d a t e & 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r e v e n u e _ t r a n s a c t i o n _ t y p e & 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b r a n c h _ n a m e & 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s o l u t i o n _ g r o u p & 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A c c o u n t   E x e   I D & l t ; / K e y & g t ; & l t ; / a : K e y & g t ; & l t ; a : V a l u e 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i n c o m e _ c l a s s & 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c l i e n t _ n a m e & 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p o l i c y _ n u m b e r & 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A m o u n t & l t ; / K e y & g t ; & l t ; / a : K e y & g t ; & l t ; a : V a l u e   i : t y p e = " D i a g r a m D i s p l a y N o d e V i e w S t a t e " & g t ; & l t ; H e i g h t & g t ; 1 5 0 & l t ; / H e i g h t & g t ; & l t ; I s E x p a n d e d & g t ; t r u e & l t ; / I s E x p a n d e d & g t ; & l t ; W i d t h & g t ; 2 0 0 & l t ; / W i d t h & g t ; & l t ; / a : V a l u e & g t ; & l t ; / a : K e y V a l u e O f D i a g r a m O b j e c t K e y a n y T y p e z b w N T n L X & g t ; & l t ; a : K e y V a l u e O f D i a g r a m O b j e c t K e y a n y T y p e z b w N T n L X & g t ; & l t ; a : K e y & g t ; & l t ; K e y & g t ; T a b l e s \ i n v o i c e _ 2 0 2 0 0 1 2 3 1 0 4 1 \ C o l u m n s \ i n c o m e _ d u e _ d a t e & l t ; / K e y & g t ; & l t ; / a : K e y & g t ; & l t ; a : V a l u e   i : t y p e = " D i a g r a m D i s p l a y N o d e V i e w S t a t e " & g t ; & l t ; H e i g h t & g t ; 1 5 0 & l t ; / H e i g h t & g t ; & l t ; I s E x p a n d e d & g t ; t r u e & l t ; / I s E x p a n d e d & g t ; & l t ; W i d t h & g t ; 2 0 0 & l t ; / W i d t h & g t ; & l t ; / a : V a l u e & g t ; & l t ; / a : K e y V a l u e O f D i a g r a m O b j e c t K e y a n y T y p e z b w N T n L X & g t ; & l t ; a : K e y V a l u e O f D i a g r a m O b j e c t K e y a n y T y p e z b w N T n L X & g t ; & l t ; a : K e y & g t ; & l t ; K e y & g t ; T a b l e s \ m e e t i n g & l t ; / K e y & g t ; & l t ; / a : K e y & g t ; & l t ; a : V a l u e   i : t y p e = " D i a g r a m D i s p l a y N o d e V i e w S t a t e " & g t ; & l t ; H e i g h t & g t ; 8 7 . 9 5 2 1 2 7 6 5 9 5 7 4 3 5 9 & l t ; / H e i g h t & g t ; & l t ; I s E x p a n d e d & g t ; t r u e & l t ; / I s E x p a n d e d & g t ; & l t ; L a y e d O u t & g t ; t r u e & l t ; / L a y e d O u t & g t ; & l t ; L e f t & g t ; 8 8 0 . 2 0 9 2 1 3 9 0 1 8 6 8 9 1 & l t ; / L e f t & g t ; & l t ; T a b I n d e x & g t ; 7 & l t ; / T a b I n d e x & g t ; & l t ; T o p & g t ; 4 1 0 . 5 2 0 0 9 4 5 6 2 6 4 7 6 7 & l t ; / T o p & g t ; & l t ; W i d t h & g t ; 2 0 0 & l t ; / W i d t h & g t ; & l t ; / a : V a l u e & g t ; & l t ; / a : K e y V a l u e O f D i a g r a m O b j e c t K e y a n y T y p e z b w N T n L X & g t ; & l t ; a : K e y V a l u e O f D i a g r a m O b j e c t K e y a n y T y p e z b w N T n L X & g t ; & l t ; a : K e y & g t ; & l t ; K e y & g t ; T a b l e s \ m e e t i n g \ C o l u m n s \ A c c o u n t   E x e   I D & l t ; / K e y & g t ; & l t ; / a : K e y & g t ; & l t ; a : V a l u e   i : t y p e = " D i a g r a m D i s p l a y N o d e V i e w S t a t e " & g t ; & l t ; H e i g h t & g t ; 1 5 0 & l t ; / H e i g h t & g t ; & l t ; I s E x p a n d e d & g t ; t r u e & l t ; / I s E x p a n d e d & g t ; & l t ; W i d t h & g t ; 2 0 0 & l t ; / W i d t h & g t ; & l t ; / a : V a l u e & g t ; & l t ; / a : K e y V a l u e O f D i a g r a m O b j e c t K e y a n y T y p e z b w N T n L X & g t ; & l t ; a : K e y V a l u e O f D i a g r a m O b j e c t K e y a n y T y p e z b w N T n L X & g t ; & l t ; a : K e y & g t ; & l t ; K e y & g t ; T a b l e s \ m e e t i n g \ 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m e e t i n g \ C o l u m n s \ b r a n c h _ n a m e & l t ; / K e y & g t ; & l t ; / a : K e y & g t ; & l t ; a : V a l u e   i : t y p e = " D i a g r a m D i s p l a y N o d e V i e w S t a t e " & g t ; & l t ; H e i g h t & g t ; 1 5 0 & l t ; / H e i g h t & g t ; & l t ; I s E x p a n d e d & g t ; t r u e & l t ; / I s E x p a n d e d & g t ; & l t ; W i d t h & g t ; 2 0 0 & l t ; / W i d t h & g t ; & l t ; / a : V a l u e & g t ; & l t ; / a : K e y V a l u e O f D i a g r a m O b j e c t K e y a n y T y p e z b w N T n L X & g t ; & l t ; a : K e y V a l u e O f D i a g r a m O b j e c t K e y a n y T y p e z b w N T n L X & g t ; & l t ; a : K e y & g t ; & l t ; K e y & g t ; T a b l e s \ m e e t i n g \ C o l u m n s \ g l o b a l _ a t t e n d e e s & l t ; / K e y & g t ; & l t ; / a : K e y & g t ; & l t ; a : V a l u e   i : t y p e = " D i a g r a m D i s p l a y N o d e V i e w S t a t e " & g t ; & l t ; H e i g h t & g t ; 1 5 0 & l t ; / H e i g h t & g t ; & l t ; I s E x p a n d e d & g t ; t r u e & l t ; / I s E x p a n d e d & g t ; & l t ; W i d t h & g t ; 2 0 0 & l t ; / W i d t h & g t ; & l t ; / a : V a l u e & g t ; & l t ; / a : K e y V a l u e O f D i a g r a m O b j e c t K e y a n y T y p e z b w N T n L X & g t ; & l t ; a : K e y V a l u e O f D i a g r a m O b j e c t K e y a n y T y p e z b w N T n L X & g t ; & l t ; a : K e y & g t ; & l t ; K e y & g t ; T a b l e s \ m e e t i n g \ C o l u m n s \ m e e t i n g _ d a t e & l t ; / K e y & g t ; & l t ; / a : K e y & g t ; & l t ; a : V a l u e   i : t y p e = " D i a g r a m D i s p l a y N o d e V i e w S t a t e " & g t ; & l t ; H e i g h t & g t ; 1 5 0 & l t ; / H e i g h t & g t ; & l t ; I s E x p a n d e d & g t ; t r u e & l t ; / I s E x p a n d e d & g t ; & l t ; W i d t h & g t ; 2 0 0 & l t ; / W i d t h & g t ; & l t ; / a : V a l u e & g t ; & l t ; / a : K e y V a l u e O f D i a g r a m O b j e c t K e y a n y T y p e z b w N T n L X & g t ; & l t ; a : K e y V a l u e O f D i a g r a m O b j e c t K e y a n y T y p e z b w N T n L X & g t ; & l t ; a : K e y & g t ; & l t ; K e y & g t ; T a b l e s \ O p p o r t u n i t y & l t ; / K e y & g t ; & l t ; / a : K e y & g t ; & l t ; a : V a l u e   i : t y p e = " D i a g r a m D i s p l a y N o d e V i e w S t a t e " & g t ; & l t ; H e i g h t & g t ; 3 7 4 . 1 1 3 4 7 5 1 7 7 3 0 4 9 6 & l t ; / H e i g h t & g t ; & l t ; I s E x p a n d e d & g t ; t r u e & l t ; / I s E x p a n d e d & g t ; & l t ; L a y e d O u t & g t ; t r u e & l t ; / L a y e d O u t & g t ; & l t ; L e f t & g t ; 1 0 1 4 . 0 5 8 0 5 9 9 3 0 5 2 7 6 & l t ; / L e f t & g t ; & l t ; T a b I n d e x & g t ; 4 & l t ; / T a b I n d e x & g t ; & l t ; W i d t h & g t ; 2 0 0 & l t ; / W i d t h & g t ; & l t ; / a : V a l u e & g t ; & l t ; / a : K e y V a l u e O f D i a g r a m O b j e c t K e y a n y T y p e z b w N T n L X & g t ; & l t ; a : K e y V a l u e O f D i a g r a m O b j e c t K e y a n y T y p e z b w N T n L X & g t ; & l t ; a : K e y & g t ; & l t ; K e y & g t ; T a b l e s \ O p p o r t u n i t y \ C o l u m n s \ o p p o r t u n i t y _ n a m e & l t ; / K e y & g t ; & l t ; / a : K e y & g t ; & l t ; a : V a l u e   i : t y p e = " D i a g r a m D i s p l a y N o d e V i e w S t a t e " & g t ; & l t ; H e i g h t & g t ; 1 5 0 & l t ; / H e i g h t & g t ; & l t ; I s E x p a n d e d & g t ; t r u e & l t ; / I s E x p a n d e d & g t ; & l t ; W i d t h & g t ; 2 0 0 & l t ; / W i d t h & g t ; & l t ; / a : V a l u e & g t ; & l t ; / a : K e y V a l u e O f D i a g r a m O b j e c t K e y a n y T y p e z b w N T n L X & g t ; & l t ; a : K e y V a l u e O f D i a g r a m O b j e c t K e y a n y T y p e z b w N T n L X & g t ; & l t ; a : K e y & g t ; & l t ; K e y & g t ; T a b l e s \ O p p o r t u n i t y \ C o l u m n s \ o p p o r t u n i t y _ i d & l t ; / K e y & g t ; & l t ; / a : K e y & g t ; & l t ; a : V a l u e   i : t y p e = " D i a g r a m D i s p l a y N o d e V i e w S t a t e " & g t ; & l t ; H e i g h t & g t ; 1 5 0 & l t ; / H e i g h t & g t ; & l t ; I s E x p a n d e d & g t ; t r u e & l t ; / I s E x p a n d e d & g t ; & l t ; W i d t h & g t ; 2 0 0 & l t ; / W i d t h & g t ; & l t ; / a : V a l u e & g t ; & l t ; / a : K e y V a l u e O f D i a g r a m O b j e c t K e y a n y T y p e z b w N T n L X & g t ; & l t ; a : K e y V a l u e O f D i a g r a m O b j e c t K e y a n y T y p e z b w N T n L X & g t ; & l t ; a : K e y & g t ; & l t ; K e y & g t ; T a b l e s \ O p p o r t u n i t y \ C o l u m n s \ A c c o u n t   E x e   I D & l t ; / K e y & g t ; & l t ; / a : K e y & g t ; & l t ; a : V a l u e   i : t y p e = " D i a g r a m D i s p l a y N o d e V i e w S t a t e " & g t ; & l t ; H e i g h t & g t ; 1 5 0 & l t ; / H e i g h t & g t ; & l t ; I s E x p a n d e d & g t ; t r u e & l t ; / I s E x p a n d e d & g t ; & l t ; W i d t h & g t ; 2 0 0 & l t ; / W i d t h & g t ; & l t ; / a : V a l u e & g t ; & l t ; / a : K e y V a l u e O f D i a g r a m O b j e c t K e y a n y T y p e z b w N T n L X & g t ; & l t ; a : K e y V a l u e O f D i a g r a m O b j e c t K e y a n y T y p e z b w N T n L X & g t ; & l t ; a : K e y & g t ; & l t ; K e y & g t ; T a b l e s \ O p p o r t u n i t y \ 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O p p o r t u n i t y \ C o l u m n s \ p r e m i u m _ a m o u n t & l t ; / K e y & g t ; & l t ; / a : K e y & g t ; & l t ; a : V a l u e   i : t y p e = " D i a g r a m D i s p l a y N o d e V i e w S t a t e " & g t ; & l t ; H e i g h t & g t ; 1 5 0 & l t ; / H e i g h t & g t ; & l t ; I s E x p a n d e d & g t ; t r u e & l t ; / I s E x p a n d e d & g t ; & l t ; W i d t h & g t ; 2 0 0 & l t ; / W i d t h & g t ; & l t ; / a : V a l u e & g t ; & l t ; / a : K e y V a l u e O f D i a g r a m O b j e c t K e y a n y T y p e z b w N T n L X & g t ; & l t ; a : K e y V a l u e O f D i a g r a m O b j e c t K e y a n y T y p e z b w N T n L X & g t ; & l t ; a : K e y & g t ; & l t ; K e y & g t ; T a b l e s \ O p p o r t u n i t y \ C o l u m n s \ r e v e n u e _ a m o u n t & l t ; / K e y & g t ; & l t ; / a : K e y & g t ; & l t ; a : V a l u e   i : t y p e = " D i a g r a m D i s p l a y N o d e V i e w S t a t e " & g t ; & l t ; H e i g h t & g t ; 1 5 0 & l t ; / H e i g h t & g t ; & l t ; I s E x p a n d e d & g t ; t r u e & l t ; / I s E x p a n d e d & g t ; & l t ; W i d t h & g t ; 2 0 0 & l t ; / W i d t h & g t ; & l t ; / a : V a l u e & g t ; & l t ; / a : K e y V a l u e O f D i a g r a m O b j e c t K e y a n y T y p e z b w N T n L X & g t ; & l t ; a : K e y V a l u e O f D i a g r a m O b j e c t K e y a n y T y p e z b w N T n L X & g t ; & l t ; a : K e y & g t ; & l t ; K e y & g t ; T a b l e s \ O p p o r t u n i t y \ C o l u m n s \ c l o s i n g _ d a t e & l t ; / K e y & g t ; & l t ; / a : K e y & g t ; & l t ; a : V a l u e   i : t y p e = " D i a g r a m D i s p l a y N o d e V i e w S t a t e " & g t ; & l t ; H e i g h t & g t ; 1 5 0 & l t ; / H e i g h t & g t ; & l t ; I s E x p a n d e d & g t ; t r u e & l t ; / I s E x p a n d e d & g t ; & l t ; W i d t h & g t ; 2 0 0 & l t ; / W i d t h & g t ; & l t ; / a : V a l u e & g t ; & l t ; / a : K e y V a l u e O f D i a g r a m O b j e c t K e y a n y T y p e z b w N T n L X & g t ; & l t ; a : K e y V a l u e O f D i a g r a m O b j e c t K e y a n y T y p e z b w N T n L X & g t ; & l t ; a : K e y & g t ; & l t ; K e y & g t ; T a b l e s \ O p p o r t u n i t y \ C o l u m n s \ s t a g e & l t ; / K e y & g t ; & l t ; / a : K e y & g t ; & l t ; a : V a l u e   i : t y p e = " D i a g r a m D i s p l a y N o d e V i e w S t a t e " & g t ; & l t ; H e i g h t & g t ; 1 5 0 & l t ; / H e i g h t & g t ; & l t ; I s E x p a n d e d & g t ; t r u e & l t ; / I s E x p a n d e d & g t ; & l t ; W i d t h & g t ; 2 0 0 & l t ; / W i d t h & g t ; & l t ; / a : V a l u e & g t ; & l t ; / a : K e y V a l u e O f D i a g r a m O b j e c t K e y a n y T y p e z b w N T n L X & g t ; & l t ; a : K e y V a l u e O f D i a g r a m O b j e c t K e y a n y T y p e z b w N T n L X & g t ; & l t ; a : K e y & g t ; & l t ; K e y & g t ; T a b l e s \ O p p o r t u n i t y \ C o l u m n s \ b r a n c h & l t ; / K e y & g t ; & l t ; / a : K e y & g t ; & l t ; a : V a l u e   i : t y p e = " D i a g r a m D i s p l a y N o d e V i e w S t a t e " & g t ; & l t ; H e i g h t & g t ; 1 5 0 & l t ; / H e i g h t & g t ; & l t ; I s E x p a n d e d & g t ; t r u e & l t ; / I s E x p a n d e d & g t ; & l t ; W i d t h & g t ; 2 0 0 & l t ; / W i d t h & g t ; & l t ; / a : V a l u e & g t ; & l t ; / a : K e y V a l u e O f D i a g r a m O b j e c t K e y a n y T y p e z b w N T n L X & g t ; & l t ; a : K e y V a l u e O f D i a g r a m O b j e c t K e y a n y T y p e z b w N T n L X & g t ; & l t ; a : K e y & g t ; & l t ; K e y & g t ; T a b l e s \ O p p o r t u n i t y \ C o l u m n s \ s p e c i a l t y & l t ; / K e y & g t ; & l t ; / a : K e y & g t ; & l t ; a : V a l u e   i : t y p e = " D i a g r a m D i s p l a y N o d e V i e w S t a t e " & g t ; & l t ; H e i g h t & g t ; 1 5 0 & l t ; / H e i g h t & g t ; & l t ; I s E x p a n d e d & g t ; t r u e & l t ; / I s E x p a n d e d & g t ; & l t ; W i d t h & g t ; 2 0 0 & l t ; / W i d t h & g t ; & l t ; / a : V a l u e & g t ; & l t ; / a : K e y V a l u e O f D i a g r a m O b j e c t K e y a n y T y p e z b w N T n L X & g t ; & l t ; a : K e y V a l u e O f D i a g r a m O b j e c t K e y a n y T y p e z b w N T n L X & g t ; & l t ; a : K e y & g t ; & l t ; K e y & g t ; T a b l e s \ O p p o r t u n i t y \ C o l u m n s \ p r o d u c t _ g r o u p & l t ; / K e y & g t ; & l t ; / a : K e y & g t ; & l t ; a : V a l u e   i : t y p e = " D i a g r a m D i s p l a y N o d e V i e w S t a t e " & g t ; & l t ; H e i g h t & g t ; 1 5 0 & l t ; / H e i g h t & g t ; & l t ; I s E x p a n d e d & g t ; t r u e & l t ; / I s E x p a n d e d & g t ; & l t ; W i d t h & g t ; 2 0 0 & l t ; / W i d t h & g t ; & l t ; / a : V a l u e & g t ; & l t ; / a : K e y V a l u e O f D i a g r a m O b j e c t K e y a n y T y p e z b w N T n L X & g t ; & l t ; a : K e y V a l u e O f D i a g r a m O b j e c t K e y a n y T y p e z b w N T n L X & g t ; & l t ; a : K e y & g t ; & l t ; K e y & g t ; T a b l e s \ O p p o r t u n i t y \ C o l u m n s \ p r o d u c t _ s u b _ g r o u p & l t ; / K e y & g t ; & l t ; / a : K e y & g t ; & l t ; a : V a l u e   i : t y p e = " D i a g r a m D i s p l a y N o d e V i e w S t a t e " & g t ; & l t ; H e i g h t & g t ; 1 5 0 & l t ; / H e i g h t & g t ; & l t ; I s E x p a n d e d & g t ; t r u e & l t ; / I s E x p a n d e d & g t ; & l t ; W i d t h & g t ; 2 0 0 & l t ; / W i d t h & g t ; & l t ; / a : V a l u e & g t ; & l t ; / a : K e y V a l u e O f D i a g r a m O b j e c t K e y a n y T y p e z b w N T n L X & g t ; & l t ; a : K e y V a l u e O f D i a g r a m O b j e c t K e y a n y T y p e z b w N T n L X & g t ; & l t ; a : K e y & g t ; & l t ; K e y & g t ; T a b l e s \ O p p o r t u n i t y \ C o l u m n s \ r i s k _ d e t a i l s & l t ; / K e y & g t ; & l t ; / a : K e y & g t ; & l t ; a : V a l u e   i : t y p e = " D i a g r a m D i s p l a y N o d e V i e w S t a t e " & g t ; & l t ; H e i g h t & g t ; 1 5 0 & l t ; / H e i g h t & g t ; & l t ; I s E x p a n d e d & g t ; t r u e & l t ; / I s E x p a n d e d & g t ; & l t ; W i d t h & g t ; 2 0 0 & l t ; / W i d t h & g t ; & l t ; / a : V a l u e & g t ; & l t ; / a : K e y V a l u e O f D i a g r a m O b j e c t K e y a n y T y p e z b w N T n L X & g t ; & l t ; a : K e y V a l u e O f D i a g r a m O b j e c t K e y a n y T y p e z b w N T n L X & g t ; & l t ; a : K e y & g t ; & l t ; K e y & g t ; T a b l e s \ O p p o r t u n i t y \ M e a s u r e s \ S u m   o f   r e v e n u e _ a m o u n t & l t ; / K e y & g t ; & l t ; / a : K e y & g t ; & l t ; a : V a l u e   i : t y p e = " D i a g r a m D i s p l a y N o d e V i e w S t a t e " & g t ; & l t ; H e i g h t & g t ; 1 5 0 & l t ; / H e i g h t & g t ; & l t ; I s E x p a n d e d & g t ; t r u e & l t ; / I s E x p a n d e d & g t ; & l t ; W i d t h & g t ; 2 0 0 & l t ; / W i d t h & g t ; & l t ; / a : V a l u e & g t ; & l t ; / a : K e y V a l u e O f D i a g r a m O b j e c t K e y a n y T y p e z b w N T n L X & g t ; & l t ; a : K e y V a l u e O f D i a g r a m O b j e c t K e y a n y T y p e z b w N T n L X & g t ; & l t ; a : K e y & g t ; & l t ; K e y & g t ; T a b l e s \ O p p o r t u n i t y \ S u m   o f   r e v e n u e _ a m o u n t \ A d d i t i o n a l   I n f o \ I m p l i c i t   M e a s u r e & l t ; / K e y & g t ; & l t ; / a : K e y & g t ; & l t ; a : V a l u e   i : t y p e = " D i a g r a m D i s p l a y V i e w S t a t e I D i a g r a m T a g A d d i t i o n a l I n f o " / & g t ; & l t ; / a : K e y V a l u e O f D i a g r a m O b j e c t K e y a n y T y p e z b w N T n L X & g t ; & l t ; a : K e y V a l u e O f D i a g r a m O b j e c t K e y a n y T y p e z b w N T n L X & g t ; & l t ; a : K e y & g t ; & l t ; K e y & g t ; T a b l e s \ O p p o r t u n i t y \ M e a s u r e s \ C o u n t   o f   o p p o r t u n i t y _ i d & l t ; / K e y & g t ; & l t ; / a : K e y & g t ; & l t ; a : V a l u e   i : t y p e = " D i a g r a m D i s p l a y N o d e V i e w S t a t e " & g t ; & l t ; H e i g h t & g t ; 1 5 0 & l t ; / H e i g h t & g t ; & l t ; I s E x p a n d e d & g t ; t r u e & l t ; / I s E x p a n d e d & g t ; & l t ; W i d t h & g t ; 2 0 0 & l t ; / W i d t h & g t ; & l t ; / a : V a l u e & g t ; & l t ; / a : K e y V a l u e O f D i a g r a m O b j e c t K e y a n y T y p e z b w N T n L X & g t ; & l t ; a : K e y V a l u e O f D i a g r a m O b j e c t K e y a n y T y p e z b w N T n L X & g t ; & l t ; a : K e y & g t ; & l t ; K e y & g t ; T a b l e s \ O p p o r t u n i t y \ C o u n t   o f   o p p o r t u n i t y _ i d \ A d d i t i o n a l   I n f o \ I m p l i c i t   M e a s u r e & l t ; / K e y & g t ; & l t ; / a : K e y & g t ; & l t ; a : V a l u e   i : t y p e = " D i a g r a m D i s p l a y V i e w S t a t e I D i a g r a m T a g A d d i t i o n a l I n f o " / & g t ; & l t ; / a : K e y V a l u e O f D i a g r a m O b j e c t K e y a n y T y p e z b w N T n L X & g t ; & l t ; a : K e y V a l u e O f D i a g r a m O b j e c t K e y a n y T y p e z b w N T n L X & g t ; & l t ; a : K e y & g t ; & l t ; K e y & g t ; T a b l e s \ D i m _ A c c o u n t & l t ; / K e y & g t ; & l t ; / a : K e y & g t ; & l t ; a : V a l u e   i : t y p e = " D i a g r a m D i s p l a y N o d e V i e w S t a t e " & g t ; & l t ; H e i g h t & g t ; 1 1 9 . 7 5 4 7 2 8 1 3 2 3 8 7 4 7 & l t ; / H e i g h t & g t ; & l t ; I s E x p a n d e d & g t ; t r u e & l t ; / I s E x p a n d e d & g t ; & l t ; L a y e d O u t & g t ; t r u e & l t ; / L a y e d O u t & g t ; & l t ; L e f t & g t ; 5 3 4 . 2 1 9 5 5 3 7 1 3 3 2 3 4 2 & l t ; / L e f t & g t ; & l t ; T a b I n d e x & g t ; 6 & l t ; / T a b I n d e x & g t ; & l t ; T o p & g t ; 3 6 0 . 0 8 6 2 8 8 4 1 6 0 7 5 1 5 & l t ; / T o p & g t ; & l t ; W i d t h & g t ; 2 0 7 . 6 8 3 2 1 5 1 3 0 0 2 4 1 1 & l t ; / W i d t h & g t ; & l t ; / a : V a l u e & g t ; & l t ; / a : K e y V a l u e O f D i a g r a m O b j e c t K e y a n y T y p e z b w N T n L X & g t ; & l t ; a : K e y V a l u e O f D i a g r a m O b j e c t K e y a n y T y p e z b w N T n L X & g t ; & l t ; a : K e y & g t ; & l t ; K e y & g t ; T a b l e s \ D i m _ A c c o u n t \ C o l u m n s \ A c c o u n t   E x e   I D & l t ; / K e y & g t ; & l t ; / a : K e y & g t ; & l t ; a : V a l u e   i : t y p e = " D i a g r a m D i s p l a y N o d e V i e w S t a t e " & g t ; & l t ; H e i g h t & g t ; 1 5 0 & l t ; / H e i g h t & g t ; & l t ; I s E x p a n d e d & g t ; t r u e & l t ; / I s E x p a n d e d & g t ; & l t ; W i d t h & g t ; 2 0 0 & l t ; / W i d t h & g t ; & l t ; / a : V a l u e & g t ; & l t ; / a : K e y V a l u e O f D i a g r a m O b j e c t K e y a n y T y p e z b w N T n L X & g t ; & l t ; a : K e y V a l u e O f D i a g r a m O b j e c t K e y a n y T y p e z b w N T n L X & g t ; & l t ; a : K e y & g t ; & l t ; K e y & g t ; T a b l e s \ D i m _ A c c o u n t \ C o l u m n s \ A c c o u n t   E x e c u t i v e & l t ; / K e y & g t ; & l t ; / a : K e y & g t ; & l t ; a : V a l u e   i : t y p e = " D i a g r a m D i s p l a y N o d e V i e w S t a t e " & g t ; & l t ; H e i g h t & g t ; 1 5 0 & l t ; / H e i g h t & g t ; & l t ; I s E x p a n d e d & g t ; t r u e & l t ; / I s E x p a n d e d & g t ; & l t ; W i d t h & g t ; 2 0 0 & l t ; / W i d t h & g t ; & l t ; / a : V a l u e & g t ; & l t ; / a : K e y V a l u e O f D i a g r a m O b j e c t K e y a n y T y p e z b w N T n L X & g t ; & l t ; a : K e y V a l u e O f D i a g r a m O b j e c t K e y a n y T y p e z b w N T n L X & g t ; & l t ; a : K e y & g t ; & l t ; K e y & g t ; T a b l e s \ S h e e t 1 & l t ; / K e y & g t ; & l t ; / a : K e y & g t ; & l t ; a : V a l u e   i : t y p e = " D i a g r a m D i s p l a y N o d e V i e w S t a t e " & g t ; & l t ; H e i g h t & g t ; 1 1 7 . 3 7 5 8 8 6 5 2 4 8 2 2 7 5 & l t ; / H e i g h t & g t ; & l t ; I s E x p a n d e d & g t ; t r u e & l t ; / I s E x p a n d e d & g t ; & l t ; L a y e d O u t & g t ; t r u e & l t ; / L a y e d O u t & g t ; & l t ; L e f t & g t ; 2 6 6 . 7 7 3 4 8 2 4 8 4 2 9 8 8 8 & l t ; / L e f t & g t ; & l t ; T a b I n d e x & g t ; 1 & l t ; / T a b I n d e x & g t ; & l t ; T o p & g t ; 1 . 4 1 8 4 3 9 7 1 6 3 1 2 1 2 1 8 & l t ; / T o p & g t ; & l t ; W i d t h & g t ; 2 0 1 . 4 1 8 4 3 9 7 1 6 3 1 2 0 4 & l t ; / W i d t h & g t ; & l t ; / a : V a l u e & g t ; & l t ; / a : K e y V a l u e O f D i a g r a m O b j e c t K e y a n y T y p e z b w N T n L X & g t ; & l t ; a : K e y V a l u e O f D i a g r a m O b j e c t K e y a n y T y p e z b w N T n L X & g t ; & l t ; a : K e y & g t ; & l t ; K e y & g t ; T a b l e s \ S h e e t 1 \ C o l u m n s \ S L . N o . & l t ; / K e y & g t ; & l t ; / a : K e y & g t ; & l t ; a : V a l u e   i : t y p e = " D i a g r a m D i s p l a y N o d e V i e w S t a t e " & g t ; & l t ; H e i g h t & g t ; 1 5 0 & l t ; / H e i g h t & g t ; & l t ; I s E x p a n d e d & g t ; t r u e & l t ; / I s E x p a n d e d & g t ; & l t ; W i d t h & g t ; 2 0 0 & l t ; / W i d t h & g t ; & l t ; / a : V a l u e & g t ; & l t ; / a : K e y V a l u e O f D i a g r a m O b j e c t K e y a n y T y p e z b w N T n L X & g t ; & l t ; a : K e y V a l u e O f D i a g r a m O b j e c t K e y a n y T y p e z b w N T n L X & g t ; & l t ; a : K e y & g t ; & l t ; K e y & g t ; T a b l e s \ S h e e t 1 \ C o l u m n s \ I n c o m e   c l a s s & l t ; / K e y & g t ; & l t ; / a : K e y & g t ; & l t ; a : V a l u e   i : t y p e = " D i a g r a m D i s p l a y N o d e V i e w S t a t e " & g t ; & l t ; H e i g h t & g t ; 1 5 0 & l t ; / H e i g h t & g t ; & l t ; I s E x p a n d e d & g t ; t r u e & l t ; / I s E x p a n d e d & g t ; & l t ; W i d t h & g t ; 2 0 0 & l t ; / W i d t h & g t ; & l t ; / a : V a l u e & g t ; & l t ; / a : K e y V a l u e O f D i a g r a m O b j e c t K e y a n y T y p e z b w N T n L X & g t ; & l t ; a : K e y V a l u e O f D i a g r a m O b j e c t K e y a n y T y p e z b w N T n L X & g t ; & l t ; a : K e y & g t ; & l t ; K e y & g t ; R e l a t i o n s h i p s \ & a m p ; l t ; T a b l e s \ b r o k e r a g e \ C o l u m n s \ i n c o m e _ c l a s s & a m p ; g t ; - & a m p ; l t ; T a b l e s \ S h e e t 1 \ C o l u m n s \ I n c o m e   c l a s s & a m p ; g t ; & l t ; / K e y & g t ; & l t ; / a : K e y & g t ; & l t ; a : V a l u e   i : t y p e = " D i a g r a m D i s p l a y L i n k V i e w S t a t e " & g t ; & l t ; A u t o m a t i o n P r o p e r t y H e l p e r T e x t & g t ; E n d   p o i n t   1 :   ( 1 2 1 . 4 4 6 8 0 9 , - 1 6 ) .   E n d   p o i n t   2 :   ( 2 5 0 . 7 7 3 4 8 2 4 8 4 2 9 9 , 6 0 . 1 0 6 3 8 3 )   & l t ; / A u t o m a t i o n P r o p e r t y H e l p e r T e x t & g t ; & l t ; L a y e d O u t & g t ; t r u e & l t ; / L a y e d O u t & g t ; & l t ; P o i n t s   x m l n s : b = " h t t p : / / s c h e m a s . d a t a c o n t r a c t . o r g / 2 0 0 4 / 0 7 / S y s t e m . W i n d o w s " & g t ; & l t ; b : P o i n t & g t ; & l t ; b : _ x & g t ; 1 2 1 . 4 4 6 8 0 9 & l t ; / b : _ x & g t ; & l t ; b : _ y & g t ; - 1 5 . 9 9 9 9 9 9 9 9 9 9 9 9 9 9 3 & l t ; / b : _ y & g t ; & l t ; / b : P o i n t & g t ; & l t ; b : P o i n t & g t ; & l t ; b : _ x & g t ; 1 2 1 . 4 4 6 8 0 9 & l t ; / b : _ x & g t ; & l t ; b : _ y & g t ; - 1 7 . 5 & l t ; / b : _ y & g t ; & l t ; / b : P o i n t & g t ; & l t ; b : P o i n t & g t ; & l t ; b : _ x & g t ; 1 2 3 . 4 4 6 8 0 9 & l t ; / b : _ x & g t ; & l t ; b : _ y & g t ; - 1 9 . 5 & l t ; / b : _ y & g t ; & l t ; / b : P o i n t & g t ; & l t ; b : P o i n t & g t ; & l t ; b : _ x & g t ; 2 3 8 . 9 4 6 8 0 8 9 9 5 5 & l t ; / b : _ x & g t ; & l t ; b : _ y & g t ; - 1 9 . 5 & l t ; / b : _ y & g t ; & l t ; / b : P o i n t & g t ; & l t ; b : P o i n t & g t ; & l t ; b : _ x & g t ; 2 4 0 . 9 4 6 8 0 8 9 9 5 5 & l t ; / b : _ x & g t ; & l t ; b : _ y & g t ; - 1 7 . 5 & l t ; / b : _ y & g t ; & l t ; / b : P o i n t & g t ; & l t ; b : P o i n t & g t ; & l t ; b : _ x & g t ; 2 4 0 . 9 4 6 8 0 8 9 9 5 5 & l t ; / b : _ x & g t ; & l t ; b : _ y & g t ; 5 8 . 1 0 6 3 8 3 & l t ; / b : _ y & g t ; & l t ; / b : P o i n t & g t ; & l t ; b : P o i n t & g t ; & l t ; b : _ x & g t ; 2 4 2 . 9 4 6 8 0 8 9 9 5 5 & l t ; / b : _ x & g t ; & l t ; b : _ y & g t ; 6 0 . 1 0 6 3 8 3 & l t ; / b : _ y & g t ; & l t ; / b : P o i n t & g t ; & l t ; b : P o i n t & g t ; & l t ; b : _ x & g t ; 2 5 0 . 7 7 3 4 8 2 4 8 4 2 9 8 8 2 & l t ; / b : _ x & g t ; & l t ; b : _ y & g t ; 6 0 . 1 0 6 3 8 3 & l t ; / b : _ y & g t ; & l t ; / b : P o i n t & g t ; & l t ; / P o i n t s & g t ; & l t ; / a : V a l u e & g t ; & l t ; / a : K e y V a l u e O f D i a g r a m O b j e c t K e y a n y T y p e z b w N T n L X & g t ; & l t ; a : K e y V a l u e O f D i a g r a m O b j e c t K e y a n y T y p e z b w N T n L X & g t ; & l t ; a : K e y & g t ; & l t ; K e y & g t ; R e l a t i o n s h i p s \ & a m p ; l t ; T a b l e s \ b r o k e r a g e \ C o l u m n s \ i n c o m e _ c l a s s & a m p ; g t ; - & a m p ; l t ; T a b l e s \ S h e e t 1 \ C o l u m n s \ I n c o m e   c l a s s & a m p ; g t ; \ F K & l t ; / K e y & g t ; & l t ; / a : K e y & g t ; & l t ; a : V a l u e   i : t y p e = " D i a g r a m D i s p l a y L i n k E n d p o i n t V i e w S t a t e " & g t ; & l t ; H e i g h t & g t ; 1 6 & l t ; / H e i g h t & g t ; & l t ; L a b e l L o c a t i o n   x m l n s : b = " h t t p : / / s c h e m a s . d a t a c o n t r a c t . o r g / 2 0 0 4 / 0 7 / S y s t e m . W i n d o w s " & g t ; & l t ; b : _ x & g t ; 1 1 3 . 4 4 6 8 0 9 & l t ; / b : _ x & g t ; & l t ; b : _ y & g t ; - 1 5 . 9 9 9 9 9 9 9 9 9 9 9 9 9 9 3 & l t ; / b : _ y & g t ; & l t ; / L a b e l L o c a t i o n & g t ; & l t ; L o c a t i o n   x m l n s : b = " h t t p : / / s c h e m a s . d a t a c o n t r a c t . o r g / 2 0 0 4 / 0 7 / S y s t e m . W i n d o w s " & g t ; & l t ; b : _ x & g t ; 1 2 1 . 4 4 6 8 0 9 & l t ; / b : _ x & g t ; & l t ; b : _ y & g t ; 7 . 1 0 5 4 2 7 3 5 7 6 0 1 0 0 1 9 E - 1 5 & l t ; / b : _ y & g t ; & l t ; / L o c a t i o n & g t ; & l t ; S h a p e R o t a t e A n g l e & g t ; 2 7 0 & l t ; / S h a p e R o t a t e A n g l e & g t ; & l t ; W i d t h & g t ; 1 6 & l t ; / W i d t h & g t ; & l t ; / a : V a l u e & g t ; & l t ; / a : K e y V a l u e O f D i a g r a m O b j e c t K e y a n y T y p e z b w N T n L X & g t ; & l t ; a : K e y V a l u e O f D i a g r a m O b j e c t K e y a n y T y p e z b w N T n L X & g t ; & l t ; a : K e y & g t ; & l t ; K e y & g t ; R e l a t i o n s h i p s \ & a m p ; l t ; T a b l e s \ b r o k e r a g e \ C o l u m n s \ i n c o m e _ c l a s s & a m p ; g t ; - & a m p ; l t ; T a b l e s \ S h e e t 1 \ C o l u m n s \ I n c o m e   c l a s s & a m p ; g t ; \ P K & l t ; / K e y & g t ; & l t ; / a : K e y & g t ; & l t ; a : V a l u e   i : t y p e = " D i a g r a m D i s p l a y L i n k E n d p o i n t V i e w S t a t e " & g t ; & l t ; H e i g h t & g t ; 1 6 & l t ; / H e i g h t & g t ; & l t ; L a b e l L o c a t i o n   x m l n s : b = " h t t p : / / s c h e m a s . d a t a c o n t r a c t . o r g / 2 0 0 4 / 0 7 / S y s t e m . W i n d o w s " & g t ; & l t ; b : _ x & g t ; 2 5 0 . 7 7 3 4 8 2 4 8 4 2 9 8 8 2 & l t ; / b : _ x & g t ; & l t ; b : _ y & g t ; 5 2 . 1 0 6 3 8 3 & l t ; / b : _ y & g t ; & l t ; / L a b e l L o c a t i o n & g t ; & l t ; L o c a t i o n   x m l n s : b = " h t t p : / / s c h e m a s . d a t a c o n t r a c t . o r g / 2 0 0 4 / 0 7 / S y s t e m . W i n d o w s " & g t ; & l t ; b : _ x & g t ; 2 6 6 . 7 7 3 4 8 2 4 8 4 2 9 8 8 2 & l t ; / b : _ x & g t ; & l t ; b : _ y & g t ; 6 0 . 1 0 6 3 8 3 & l t ; / b : _ y & g t ; & l t ; / L o c a t i o n & g t ; & l t ; S h a p e R o t a t e A n g l e & g t ; 1 8 0 & l t ; / S h a p e R o t a t e A n g l e & g t ; & l t ; W i d t h & g t ; 1 6 & l t ; / W i d t h & g t ; & l t ; / a : V a l u e & g t ; & l t ; / a : K e y V a l u e O f D i a g r a m O b j e c t K e y a n y T y p e z b w N T n L X & g t ; & l t ; a : K e y V a l u e O f D i a g r a m O b j e c t K e y a n y T y p e z b w N T n L X & g t ; & l t ; a : K e y & g t ; & l t ; K e y & g t ; R e l a t i o n s h i p s \ & a m p ; l t ; T a b l e s \ b r o k e r a g e \ C o l u m n s \ i n c o m e _ c l a s s & a m p ; g t ; - & a m p ; l t ; T a b l e s \ S h e e t 1 \ C o l u m n s \ I n c o m e   c l a s s & a m p ; g t ; \ C r o s s F i l t e r & l t ; / K e y & g t ; & l t ; / a : K e y & g t ; & l t ; a : V a l u e   i : t y p e = " D i a g r a m D i s p l a y L i n k C r o s s F i l t e r V i e w S t a t e " & g t ; & l t ; P o i n t s   x m l n s : b = " h t t p : / / s c h e m a s . d a t a c o n t r a c t . o r g / 2 0 0 4 / 0 7 / S y s t e m . W i n d o w s " & g t ; & l t ; b : P o i n t & g t ; & l t ; b : _ x & g t ; 1 2 1 . 4 4 6 8 0 9 & l t ; / b : _ x & g t ; & l t ; b : _ y & g t ; - 1 5 . 9 9 9 9 9 9 9 9 9 9 9 9 9 9 3 & l t ; / b : _ y & g t ; & l t ; / b : P o i n t & g t ; & l t ; b : P o i n t & g t ; & l t ; b : _ x & g t ; 1 2 1 . 4 4 6 8 0 9 & l t ; / b : _ x & g t ; & l t ; b : _ y & g t ; - 1 7 . 5 & l t ; / b : _ y & g t ; & l t ; / b : P o i n t & g t ; & l t ; b : P o i n t & g t ; & l t ; b : _ x & g t ; 1 2 3 . 4 4 6 8 0 9 & l t ; / b : _ x & g t ; & l t ; b : _ y & g t ; - 1 9 . 5 & l t ; / b : _ y & g t ; & l t ; / b : P o i n t & g t ; & l t ; b : P o i n t & g t ; & l t ; b : _ x & g t ; 2 3 8 . 9 4 6 8 0 8 9 9 5 5 & l t ; / b : _ x & g t ; & l t ; b : _ y & g t ; - 1 9 . 5 & l t ; / b : _ y & g t ; & l t ; / b : P o i n t & g t ; & l t ; b : P o i n t & g t ; & l t ; b : _ x & g t ; 2 4 0 . 9 4 6 8 0 8 9 9 5 5 & l t ; / b : _ x & g t ; & l t ; b : _ y & g t ; - 1 7 . 5 & l t ; / b : _ y & g t ; & l t ; / b : P o i n t & g t ; & l t ; b : P o i n t & g t ; & l t ; b : _ x & g t ; 2 4 0 . 9 4 6 8 0 8 9 9 5 5 & l t ; / b : _ x & g t ; & l t ; b : _ y & g t ; 5 8 . 1 0 6 3 8 3 & l t ; / b : _ y & g t ; & l t ; / b : P o i n t & g t ; & l t ; b : P o i n t & g t ; & l t ; b : _ x & g t ; 2 4 2 . 9 4 6 8 0 8 9 9 5 5 & l t ; / b : _ x & g t ; & l t ; b : _ y & g t ; 6 0 . 1 0 6 3 8 3 & l t ; / b : _ y & g t ; & l t ; / b : P o i n t & g t ; & l t ; b : P o i n t & g t ; & l t ; b : _ x & g t ; 2 5 0 . 7 7 3 4 8 2 4 8 4 2 9 8 8 2 & l t ; / b : _ x & g t ; & l t ; b : _ y & g t ; 6 0 . 1 0 6 3 8 3 & l t ; / b : _ y & g t ; & l t ; / b : P o i n t & g t ; & l t ; / P o i n t s & g t ; & l t ; / a : V a l u e & g t ; & l t ; / a : K e y V a l u e O f D i a g r a m O b j e c t K e y a n y T y p e z b w N T n L X & g t ; & l t ; a : K e y V a l u e O f D i a g r a m O b j e c t K e y a n y T y p e z b w N T n L X & g t ; & l t ; a : K e y & g t ; & l t ; K e y & g t ; R e l a t i o n s h i p s \ & a m p ; l t ; T a b l e s \ b r o k e r a g e \ C o l u m n s \ A c c o u n t   E x e   I D & a m p ; g t ; - & a m p ; l t ; T a b l e s \ D i m _ A c c o u n t \ C o l u m n s \ A c c o u n t   E x e   I D & a m p ; g t ; & l t ; / K e y & g t ; & l t ; / a : K e y & g t ; & l t ; a : V a l u e   i : t y p e = " D i a g r a m D i s p l a y L i n k V i e w S t a t e " & g t ; & l t ; A u t o m a t i o n P r o p e r t y H e l p e r T e x t & g t ; E n d   p o i n t   1 :   ( 1 2 1 . 4 4 6 8 0 9 , 4 8 1 . 7 7 3 0 4 9 6 4 5 3 9 ) .   E n d   p o i n t   2 :   ( 5 1 8 . 2 1 9 5 5 3 7 1 3 3 2 3 , 4 2 9 . 9 6 3 6 5 2 )   & l t ; / A u t o m a t i o n P r o p e r t y H e l p e r T e x t & g t ; & l t ; I s F o c u s e d & g t ; t r u e & l t ; / I s F o c u s e d & g t ; & l t ; L a y e d O u t & g t ; t r u e & l t ; / L a y e d O u t & g t ; & l t ; P o i n t s   x m l n s : b = " h t t p : / / s c h e m a s . d a t a c o n t r a c t . o r g / 2 0 0 4 / 0 7 / S y s t e m . W i n d o w s " & g t ; & l t ; b : P o i n t & g t ; & l t ; b : _ x & g t ; 1 2 1 . 4 4 6 8 0 9 & l t ; / b : _ x & g t ; & l t ; b : _ y & g t ; 4 8 1 . 7 7 3 0 4 9 6 4 5 3 8 9 9 6 & l t ; / b : _ y & g t ; & l t ; / b : P o i n t & g t ; & l t ; b : P o i n t & g t ; & l t ; b : _ x & g t ; 1 2 1 . 4 4 6 8 0 9 & l t ; / b : _ x & g t ; & l t ; b : _ y & g t ; 4 9 8 . 3 2 3 2 8 6 & l t ; / b : _ y & g t ; & l t ; / b : P o i n t & g t ; & l t ; b : P o i n t & g t ; & l t ; b : _ x & g t ; 1 2 3 . 4 4 6 8 0 9 & l t ; / b : _ x & g t ; & l t ; b : _ y & g t ; 5 0 0 . 3 2 3 2 8 6 & l t ; / b : _ y & g t ; & l t ; / b : P o i n t & g t ; & l t ; b : P o i n t & g t ; & l t ; b : _ x & g t ; 4 9 6 . 2 9 1 9 6 1 9 9 5 5 & l t ; / b : _ x & g t ; & l t ; b : _ y & g t ; 5 0 0 . 3 2 3 2 8 6 & l t ; / b : _ y & g t ; & l t ; / b : P o i n t & g t ; & l t ; b : P o i n t & g t ; & l t ; b : _ x & g t ; 4 9 8 . 2 9 1 9 6 1 9 9 5 5 & l t ; / b : _ x & g t ; & l t ; b : _ y & g t ; 4 9 8 . 3 2 3 2 8 6 & l t ; / b : _ y & g t ; & l t ; / b : P o i n t & g t ; & l t ; b : P o i n t & g t ; & l t ; b : _ x & g t ; 4 9 8 . 2 9 1 9 6 1 9 9 5 5 & l t ; / b : _ x & g t ; & l t ; b : _ y & g t ; 4 3 1 . 9 6 3 6 5 2 & l t ; / b : _ y & g t ; & l t ; / b : P o i n t & g t ; & l t ; b : P o i n t & g t ; & l t ; b : _ x & g t ; 5 0 0 . 2 9 1 9 6 1 9 9 5 5 & l t ; / b : _ x & g t ; & l t ; b : _ y & g t ; 4 2 9 . 9 6 3 6 5 2 & l t ; / b : _ y & g t ; & l t ; / b : P o i n t & g t ; & l t ; b : P o i n t & g t ; & l t ; b : _ x & g t ; 5 1 8 . 2 1 9 5 5 3 7 1 3 3 2 3 4 2 & l t ; / b : _ x & g t ; & l t ; b : _ y & g t ; 4 2 9 . 9 6 3 6 5 2 & l t ; / b : _ y & g t ; & l t ; / b : P o i n t & g t ; & l t ; / P o i n t s & g t ; & l t ; / a : V a l u e & g t ; & l t ; / a : K e y V a l u e O f D i a g r a m O b j e c t K e y a n y T y p e z b w N T n L X & g t ; & l t ; a : K e y V a l u e O f D i a g r a m O b j e c t K e y a n y T y p e z b w N T n L X & g t ; & l t ; a : K e y & g t ; & l t ; K e y & g t ; R e l a t i o n s h i p s \ & a m p ; l t ; T a b l e s \ b r o k e r a g e \ C o l u m n s \ A c c o u n t   E x e   I D & a m p ; g t ; - & a m p ; l t ; T a b l e s \ D i m _ A c c o u n t \ C o l u m n s \ A c c o u n t   E x e   I D & a m p ; g t ; \ F K & l t ; / K e y & g t ; & l t ; / a : K e y & g t ; & l t ; a : V a l u e   i : t y p e = " D i a g r a m D i s p l a y L i n k E n d p o i n t V i e w S t a t e " & g t ; & l t ; H e i g h t & g t ; 1 6 & l t ; / H e i g h t & g t ; & l t ; L a b e l L o c a t i o n   x m l n s : b = " h t t p : / / s c h e m a s . d a t a c o n t r a c t . o r g / 2 0 0 4 / 0 7 / S y s t e m . W i n d o w s " & g t ; & l t ; b : _ x & g t ; 1 1 3 . 4 4 6 8 0 9 & l t ; / b : _ x & g t ; & l t ; b : _ y & g t ; 4 6 5 . 7 7 3 0 4 9 6 4 5 3 8 9 9 6 & l t ; / b : _ y & g t ; & l t ; / L a b e l L o c a t i o n & g t ; & l t ; L o c a t i o n   x m l n s : b = " h t t p : / / s c h e m a s . d a t a c o n t r a c t . o r g / 2 0 0 4 / 0 7 / S y s t e m . W i n d o w s " & g t ; & l t ; b : _ x & g t ; 1 2 1 . 4 4 6 8 0 9 & l t ; / b : _ x & g t ; & l t ; b : _ y & g t ; 4 6 5 . 7 7 3 0 4 9 6 4 5 3 8 9 9 6 & l t ; / b : _ y & g t ; & l t ; / L o c a t i o n & g t ; & l t ; S h a p e R o t a t e A n g l e & g t ; 9 0 & l t ; / S h a p e R o t a t e A n g l e & g t ; & l t ; W i d t h & g t ; 1 6 & l t ; / W i d t h & g t ; & l t ; / a : V a l u e & g t ; & l t ; / a : K e y V a l u e O f D i a g r a m O b j e c t K e y a n y T y p e z b w N T n L X & g t ; & l t ; a : K e y V a l u e O f D i a g r a m O b j e c t K e y a n y T y p e z b w N T n L X & g t ; & l t ; a : K e y & g t ; & l t ; K e y & g t ; R e l a t i o n s h i p s \ & a m p ; l t ; T a b l e s \ b r o k e r a g e \ C o l u m n s \ A c c o u n t   E x e   I D & a m p ; g t ; - & a m p ; l t ; T a b l e s \ D i m _ A c c o u n t \ C o l u m n s \ A c c o u n t   E x e   I D & a m p ; g t ; \ P K & l t ; / K e y & g t ; & l t ; / a : K e y & g t ; & l t ; a : V a l u e   i : t y p e = " D i a g r a m D i s p l a y L i n k E n d p o i n t V i e w S t a t e " & g t ; & l t ; H e i g h t & g t ; 1 6 & l t ; / H e i g h t & g t ; & l t ; L a b e l L o c a t i o n   x m l n s : b = " h t t p : / / s c h e m a s . d a t a c o n t r a c t . o r g / 2 0 0 4 / 0 7 / S y s t e m . W i n d o w s " & g t ; & l t ; b : _ x & g t ; 5 1 8 . 2 1 9 5 5 3 7 1 3 3 2 3 4 2 & l t ; / b : _ x & g t ; & l t ; b : _ y & g t ; 4 2 1 . 9 6 3 6 5 2 & l t ; / b : _ y & g t ; & l t ; / L a b e l L o c a t i o n & g t ; & l t ; L o c a t i o n   x m l n s : b = " h t t p : / / s c h e m a s . d a t a c o n t r a c t . o r g / 2 0 0 4 / 0 7 / S y s t e m . W i n d o w s " & g t ; & l t ; b : _ x & g t ; 5 3 4 . 2 1 9 5 5 3 7 1 3 3 2 3 4 2 & l t ; / b : _ x & g t ; & l t ; b : _ y & g t ; 4 2 9 . 9 6 3 6 5 2 & l t ; / b : _ y & g t ; & l t ; / L o c a t i o n & g t ; & l t ; S h a p e R o t a t e A n g l e & g t ; 1 8 0 & l t ; / S h a p e R o t a t e A n g l e & g t ; & l t ; W i d t h & g t ; 1 6 & l t ; / W i d t h & g t ; & l t ; / a : V a l u e & g t ; & l t ; / a : K e y V a l u e O f D i a g r a m O b j e c t K e y a n y T y p e z b w N T n L X & g t ; & l t ; a : K e y V a l u e O f D i a g r a m O b j e c t K e y a n y T y p e z b w N T n L X & g t ; & l t ; a : K e y & g t ; & l t ; K e y & g t ; R e l a t i o n s h i p s \ & a m p ; l t ; T a b l e s \ b r o k e r a g e \ C o l u m n s \ A c c o u n t   E x e   I D & a m p ; g t ; - & a m p ; l t ; T a b l e s \ D i m _ A c c o u n t \ C o l u m n s \ A c c o u n t   E x e   I D & a m p ; g t ; \ C r o s s F i l t e r & l t ; / K e y & g t ; & l t ; / a : K e y & g t ; & l t ; a : V a l u e   i : t y p e = " D i a g r a m D i s p l a y L i n k C r o s s F i l t e r V i e w S t a t e " & g t ; & l t ; P o i n t s   x m l n s : b = " h t t p : / / s c h e m a s . d a t a c o n t r a c t . o r g / 2 0 0 4 / 0 7 / S y s t e m . W i n d o w s " & g t ; & l t ; b : P o i n t & g t ; & l t ; b : _ x & g t ; 1 2 1 . 4 4 6 8 0 9 & l t ; / b : _ x & g t ; & l t ; b : _ y & g t ; 4 8 1 . 7 7 3 0 4 9 6 4 5 3 8 9 9 6 & l t ; / b : _ y & g t ; & l t ; / b : P o i n t & g t ; & l t ; b : P o i n t & g t ; & l t ; b : _ x & g t ; 1 2 1 . 4 4 6 8 0 9 & l t ; / b : _ x & g t ; & l t ; b : _ y & g t ; 4 9 8 . 3 2 3 2 8 6 & l t ; / b : _ y & g t ; & l t ; / b : P o i n t & g t ; & l t ; b : P o i n t & g t ; & l t ; b : _ x & g t ; 1 2 3 . 4 4 6 8 0 9 & l t ; / b : _ x & g t ; & l t ; b : _ y & g t ; 5 0 0 . 3 2 3 2 8 6 & l t ; / b : _ y & g t ; & l t ; / b : P o i n t & g t ; & l t ; b : P o i n t & g t ; & l t ; b : _ x & g t ; 4 9 6 . 2 9 1 9 6 1 9 9 5 5 & l t ; / b : _ x & g t ; & l t ; b : _ y & g t ; 5 0 0 . 3 2 3 2 8 6 & l t ; / b : _ y & g t ; & l t ; / b : P o i n t & g t ; & l t ; b : P o i n t & g t ; & l t ; b : _ x & g t ; 4 9 8 . 2 9 1 9 6 1 9 9 5 5 & l t ; / b : _ x & g t ; & l t ; b : _ y & g t ; 4 9 8 . 3 2 3 2 8 6 & l t ; / b : _ y & g t ; & l t ; / b : P o i n t & g t ; & l t ; b : P o i n t & g t ; & l t ; b : _ x & g t ; 4 9 8 . 2 9 1 9 6 1 9 9 5 5 & l t ; / b : _ x & g t ; & l t ; b : _ y & g t ; 4 3 1 . 9 6 3 6 5 2 & l t ; / b : _ y & g t ; & l t ; / b : P o i n t & g t ; & l t ; b : P o i n t & g t ; & l t ; b : _ x & g t ; 5 0 0 . 2 9 1 9 6 1 9 9 5 5 & l t ; / b : _ x & g t ; & l t ; b : _ y & g t ; 4 2 9 . 9 6 3 6 5 2 & l t ; / b : _ y & g t ; & l t ; / b : P o i n t & g t ; & l t ; b : P o i n t & g t ; & l t ; b : _ x & g t ; 5 1 8 . 2 1 9 5 5 3 7 1 3 3 2 3 4 2 & l t ; / b : _ x & g t ; & l t ; b : _ y & g t ; 4 2 9 . 9 6 3 6 5 2 & l t ; / b : _ y & g t ; & l t ; / b : P o i n t & g t ; & l t ; / P o i n t s & g t ; & l t ; / a : V a l u e & g t ; & l t ; / a : K e y V a l u e O f D i a g r a m O b j e c t K e y a n y T y p e z b w N T n L X & g t ; & l t ; a : K e y V a l u e O f D i a g r a m O b j e c t K e y a n y T y p e z b w N T n L X & g t ; & l t ; a : K e y & g t ; & l t ; K e y & g t ; R e l a t i o n s h i p s \ & a m p ; l t ; T a b l e s \ f e e s \ C o l u m n s \ i n c o m e _ c l a s s & a m p ; g t ; - & a m p ; l t ; T a b l e s \ S h e e t 1 \ C o l u m n s \ I n c o m e   c l a s s & a m p ; g t ; & l t ; / K e y & g t ; & l t ; / a : K e y & g t ; & l t ; a : V a l u e   i : t y p e = " D i a g r a m D i s p l a y L i n k V i e w S t a t e " & g t ; & l t ; A u t o m a t i o n P r o p e r t y H e l p e r T e x t & g t ; E n d   p o i n t   1 :   ( 3 5 4 . 6 7 8 4 8 7 , 1 6 5 . 1 0 6 9 7 3 9 9 5 2 7 2 ) .   E n d   p o i n t   2 :   ( 3 6 7 . 4 8 2 7 0 2 , 1 3 4 . 7 9 4 3 2 6 2 4 1 1 3 5 )   & l t ; / A u t o m a t i o n P r o p e r t y H e l p e r T e x t & g t ; & l t ; L a y e d O u t & g t ; t r u e & l t ; / L a y e d O u t & g t ; & l t ; P o i n t s   x m l n s : b = " h t t p : / / s c h e m a s . d a t a c o n t r a c t . o r g / 2 0 0 4 / 0 7 / S y s t e m . W i n d o w s " & g t ; & l t ; b : P o i n t & g t ; & l t ; b : _ x & g t ; 3 5 4 . 6 7 8 4 8 7 & l t ; / b : _ x & g t ; & l t ; b : _ y & g t ; 1 6 5 . 1 0 6 9 7 3 9 9 5 2 7 2 0 3 & l t ; / b : _ y & g t ; & l t ; / b : P o i n t & g t ; & l t ; b : P o i n t & g t ; & l t ; b : _ x & g t ; 3 5 4 . 6 7 8 4 8 7 & l t ; / b : _ x & g t ; & l t ; b : _ y & g t ; 1 5 1 . 9 5 0 6 5 & l t ; / b : _ y & g t ; & l t ; / b : P o i n t & g t ; & l t ; b : P o i n t & g t ; & l t ; b : _ x & g t ; 3 5 6 . 6 7 8 4 8 7 & l t ; / b : _ x & g t ; & l t ; b : _ y & g t ; 1 4 9 . 9 5 0 6 5 & l t ; / b : _ y & g t ; & l t ; / b : P o i n t & g t ; & l t ; b : P o i n t & g t ; & l t ; b : _ x & g t ; 3 6 5 . 4 8 2 7 0 2 & l t ; / b : _ x & g t ; & l t ; b : _ y & g t ; 1 4 9 . 9 5 0 6 5 & l t ; / b : _ y & g t ; & l t ; / b : P o i n t & g t ; & l t ; b : P o i n t & g t ; & l t ; b : _ x & g t ; 3 6 7 . 4 8 2 7 0 2 & l t ; / b : _ x & g t ; & l t ; b : _ y & g t ; 1 4 7 . 9 5 0 6 5 & l t ; / b : _ y & g t ; & l t ; / b : P o i n t & g t ; & l t ; b : P o i n t & g t ; & l t ; b : _ x & g t ; 3 6 7 . 4 8 2 7 0 2 & l t ; / b : _ x & g t ; & l t ; b : _ y & g t ; 1 3 4 . 7 9 4 3 2 6 2 4 1 1 3 4 9 1 & l t ; / b : _ y & g t ; & l t ; / b : P o i n t & g t ; & l t ; / P o i n t s & g t ; & l t ; / a : V a l u e & g t ; & l t ; / a : K e y V a l u e O f D i a g r a m O b j e c t K e y a n y T y p e z b w N T n L X & g t ; & l t ; a : K e y V a l u e O f D i a g r a m O b j e c t K e y a n y T y p e z b w N T n L X & g t ; & l t ; a : K e y & g t ; & l t ; K e y & g t ; R e l a t i o n s h i p s \ & a m p ; l t ; T a b l e s \ f e e s \ C o l u m n s \ i n c o m e _ c l a s s & a m p ; g t ; - & a m p ; l t ; T a b l e s \ S h e e t 1 \ C o l u m n s \ I n c o m e   c l a s s & a m p ; g t ; \ F K & l t ; / K e y & g t ; & l t ; / a : K e y & g t ; & l t ; a : V a l u e   i : t y p e = " D i a g r a m D i s p l a y L i n k E n d p o i n t V i e w S t a t e " & g t ; & l t ; H e i g h t & g t ; 1 6 & l t ; / H e i g h t & g t ; & l t ; L a b e l L o c a t i o n   x m l n s : b = " h t t p : / / s c h e m a s . d a t a c o n t r a c t . o r g / 2 0 0 4 / 0 7 / S y s t e m . W i n d o w s " & g t ; & l t ; b : _ x & g t ; 3 4 6 . 6 7 8 4 8 7 & l t ; / b : _ x & g t ; & l t ; b : _ y & g t ; 1 6 5 . 1 0 6 9 7 3 9 9 5 2 7 2 0 3 & l t ; / b : _ y & g t ; & l t ; / L a b e l L o c a t i o n & g t ; & l t ; L o c a t i o n   x m l n s : b = " h t t p : / / s c h e m a s . d a t a c o n t r a c t . o r g / 2 0 0 4 / 0 7 / S y s t e m . W i n d o w s " & g t ; & l t ; b : _ x & g t ; 3 5 4 . 6 7 8 4 8 7 & l t ; / b : _ x & g t ; & l t ; b : _ y & g t ; 1 8 1 . 1 0 6 9 7 3 9 9 5 2 7 2 0 3 & l t ; / b : _ y & g t ; & l t ; / L o c a t i o n & g t ; & l t ; S h a p e R o t a t e A n g l e & g t ; 2 7 0 & l t ; / S h a p e R o t a t e A n g l e & g t ; & l t ; W i d t h & g t ; 1 6 & l t ; / W i d t h & g t ; & l t ; / a : V a l u e & g t ; & l t ; / a : K e y V a l u e O f D i a g r a m O b j e c t K e y a n y T y p e z b w N T n L X & g t ; & l t ; a : K e y V a l u e O f D i a g r a m O b j e c t K e y a n y T y p e z b w N T n L X & g t ; & l t ; a : K e y & g t ; & l t ; K e y & g t ; R e l a t i o n s h i p s \ & a m p ; l t ; T a b l e s \ f e e s \ C o l u m n s \ i n c o m e _ c l a s s & a m p ; g t ; - & a m p ; l t ; T a b l e s \ S h e e t 1 \ C o l u m n s \ I n c o m e   c l a s s & a m p ; g t ; \ P K & l t ; / K e y & g t ; & l t ; / a : K e y & g t ; & l t ; a : V a l u e   i : t y p e = " D i a g r a m D i s p l a y L i n k E n d p o i n t V i e w S t a t e " & g t ; & l t ; H e i g h t & g t ; 1 6 & l t ; / H e i g h t & g t ; & l t ; L a b e l L o c a t i o n   x m l n s : b = " h t t p : / / s c h e m a s . d a t a c o n t r a c t . o r g / 2 0 0 4 / 0 7 / S y s t e m . W i n d o w s " & g t ; & l t ; b : _ x & g t ; 3 5 9 . 4 8 2 7 0 2 & l t ; / b : _ x & g t ; & l t ; b : _ y & g t ; 1 1 8 . 7 9 4 3 2 6 2 4 1 1 3 4 9 1 & l t ; / b : _ y & g t ; & l t ; / L a b e l L o c a t i o n & g t ; & l t ; L o c a t i o n   x m l n s : b = " h t t p : / / s c h e m a s . d a t a c o n t r a c t . o r g / 2 0 0 4 / 0 7 / S y s t e m . W i n d o w s " & g t ; & l t ; b : _ x & g t ; 3 6 7 . 4 8 2 7 0 2 & l t ; / b : _ x & g t ; & l t ; b : _ y & g t ; 1 1 8 . 7 9 4 3 2 6 2 4 1 1 3 4 9 & l t ; / b : _ y & g t ; & l t ; / L o c a t i o n & g t ; & l t ; S h a p e R o t a t e A n g l e & g t ; 9 0 & l t ; / S h a p e R o t a t e A n g l e & g t ; & l t ; W i d t h & g t ; 1 6 & l t ; / W i d t h & g t ; & l t ; / a : V a l u e & g t ; & l t ; / a : K e y V a l u e O f D i a g r a m O b j e c t K e y a n y T y p e z b w N T n L X & g t ; & l t ; a : K e y V a l u e O f D i a g r a m O b j e c t K e y a n y T y p e z b w N T n L X & g t ; & l t ; a : K e y & g t ; & l t ; K e y & g t ; R e l a t i o n s h i p s \ & a m p ; l t ; T a b l e s \ f e e s \ C o l u m n s \ i n c o m e _ c l a s s & a m p ; g t ; - & a m p ; l t ; T a b l e s \ S h e e t 1 \ C o l u m n s \ I n c o m e   c l a s s & a m p ; g t ; \ C r o s s F i l t e r & l t ; / K e y & g t ; & l t ; / a : K e y & g t ; & l t ; a : V a l u e   i : t y p e = " D i a g r a m D i s p l a y L i n k C r o s s F i l t e r V i e w S t a t e " & g t ; & l t ; P o i n t s   x m l n s : b = " h t t p : / / s c h e m a s . d a t a c o n t r a c t . o r g / 2 0 0 4 / 0 7 / S y s t e m . W i n d o w s " & g t ; & l t ; b : P o i n t & g t ; & l t ; b : _ x & g t ; 3 5 4 . 6 7 8 4 8 7 & l t ; / b : _ x & g t ; & l t ; b : _ y & g t ; 1 6 5 . 1 0 6 9 7 3 9 9 5 2 7 2 0 3 & l t ; / b : _ y & g t ; & l t ; / b : P o i n t & g t ; & l t ; b : P o i n t & g t ; & l t ; b : _ x & g t ; 3 5 4 . 6 7 8 4 8 7 & l t ; / b : _ x & g t ; & l t ; b : _ y & g t ; 1 5 1 . 9 5 0 6 5 & l t ; / b : _ y & g t ; & l t ; / b : P o i n t & g t ; & l t ; b : P o i n t & g t ; & l t ; b : _ x & g t ; 3 5 6 . 6 7 8 4 8 7 & l t ; / b : _ x & g t ; & l t ; b : _ y & g t ; 1 4 9 . 9 5 0 6 5 & l t ; / b : _ y & g t ; & l t ; / b : P o i n t & g t ; & l t ; b : P o i n t & g t ; & l t ; b : _ x & g t ; 3 6 5 . 4 8 2 7 0 2 & l t ; / b : _ x & g t ; & l t ; b : _ y & g t ; 1 4 9 . 9 5 0 6 5 & l t ; / b : _ y & g t ; & l t ; / b : P o i n t & g t ; & l t ; b : P o i n t & g t ; & l t ; b : _ x & g t ; 3 6 7 . 4 8 2 7 0 2 & l t ; / b : _ x & g t ; & l t ; b : _ y & g t ; 1 4 7 . 9 5 0 6 5 & l t ; / b : _ y & g t ; & l t ; / b : P o i n t & g t ; & l t ; b : P o i n t & g t ; & l t ; b : _ x & g t ; 3 6 7 . 4 8 2 7 0 2 & l t ; / b : _ x & g t ; & l t ; b : _ y & g t ; 1 3 4 . 7 9 4 3 2 6 2 4 1 1 3 4 9 1 & l t ; / b : _ y & g t ; & l t ; / b : P o i n t & g t ; & l t ; / P o i n t s & g t ; & l t ; / a : V a l u e & g t ; & l t ; / a : K e y V a l u e O f D i a g r a m O b j e c t K e y a n y T y p e z b w N T n L X & g t ; & l t ; a : K e y V a l u e O f D i a g r a m O b j e c t K e y a n y T y p e z b w N T n L X & g t ; & l t ; a : K e y & g t ; & l t ; K e y & g t ; R e l a t i o n s h i p s \ & a m p ; l t ; T a b l e s \ f e e s \ C o l u m n s \ A c c o u n t   E x e   I D & a m p ; g t ; - & a m p ; l t ; T a b l e s \ D i m _ A c c o u n t \ C o l u m n s \ A c c o u n t   E x e   I D & a m p ; g t ; & l t ; / K e y & g t ; & l t ; / a : K e y & g t ; & l t ; a : V a l u e   i : t y p e = " D i a g r a m D i s p l a y L i n k V i e w S t a t e " & g t ; & l t ; A u t o m a t i o n P r o p e r t y H e l p e r T e x t & g t ; E n d   p o i n t   1 :   ( 4 9 4 . 7 9 1 9 6 2 1 7 4 9 4 1 , 3 3 0 . 9 6 5 1 3 ) .   E n d   p o i n t   2 :   ( 5 1 8 . 2 1 9 5 5 3 7 1 3 3 2 3 , 4 0 9 . 9 6 3 6 5 2 )   & l t ; / A u t o m a t i o n P r o p e r t y H e l p e r T e x t & g t ; & l t ; L a y e d O u t & g t ; t r u e & l t ; / L a y e d O u t & g t ; & l t ; P o i n t s   x m l n s : b = " h t t p : / / s c h e m a s . d a t a c o n t r a c t . o r g / 2 0 0 4 / 0 7 / S y s t e m . W i n d o w s " & g t ; & l t ; b : P o i n t & g t ; & l t ; b : _ x & g t ; 4 9 4 . 7 9 1 9 6 2 1 7 4 9 4 1 & l t ; / b : _ x & g t ; & l t ; b : _ y & g t ; 3 3 0 . 9 6 5 1 3 & l t ; / b : _ y & g t ; & l t ; / b : P o i n t & g t ; & l t ; b : P o i n t & g t ; & l t ; b : _ x & g t ; 5 0 4 . 5 0 5 7 5 8 & l t ; / b : _ x & g t ; & l t ; b : _ y & g t ; 3 3 0 . 9 6 5 1 3 & l t ; / b : _ y & g t ; & l t ; / b : P o i n t & g t ; & l t ; b : P o i n t & g t ; & l t ; b : _ x & g t ; 5 0 6 . 5 0 5 7 5 8 & l t ; / b : _ x & g t ; & l t ; b : _ y & g t ; 3 3 2 . 9 6 5 1 3 & l t ; / b : _ y & g t ; & l t ; / b : P o i n t & g t ; & l t ; b : P o i n t & g t ; & l t ; b : _ x & g t ; 5 0 6 . 5 0 5 7 5 8 & l t ; / b : _ x & g t ; & l t ; b : _ y & g t ; 4 0 7 . 9 6 3 6 5 2 & l t ; / b : _ y & g t ; & l t ; / b : P o i n t & g t ; & l t ; b : P o i n t & g t ; & l t ; b : _ x & g t ; 5 0 8 . 5 0 5 7 5 8 & l t ; / b : _ x & g t ; & l t ; b : _ y & g t ; 4 0 9 . 9 6 3 6 5 2 & l t ; / b : _ y & g t ; & l t ; / b : P o i n t & g t ; & l t ; b : P o i n t & g t ; & l t ; b : _ x & g t ; 5 1 8 . 2 1 9 5 5 3 7 1 3 3 2 3 4 2 & l t ; / b : _ x & g t ; & l t ; b : _ y & g t ; 4 0 9 . 9 6 3 6 5 2 & l t ; / b : _ y & g t ; & l t ; / b : P o i n t & g t ; & l t ; / P o i n t s & g t ; & l t ; / a : V a l u e & g t ; & l t ; / a : K e y V a l u e O f D i a g r a m O b j e c t K e y a n y T y p e z b w N T n L X & g t ; & l t ; a : K e y V a l u e O f D i a g r a m O b j e c t K e y a n y T y p e z b w N T n L X & g t ; & l t ; a : K e y & g t ; & l t ; K e y & g t ; R e l a t i o n s h i p s \ & a m p ; l t ; T a b l e s \ f e e s \ C o l u m n s \ A c c o u n t   E x e   I D & a m p ; g t ; - & a m p ; l t ; T a b l e s \ D i m _ A c c o u n t \ C o l u m n s \ A c c o u n t   E x e   I D & a m p ; g t ; \ F K & l t ; / K e y & g t ; & l t ; / a : K e y & g t ; & l t ; a : V a l u e   i : t y p e = " D i a g r a m D i s p l a y L i n k E n d p o i n t V i e w S t a t e " & g t ; & l t ; H e i g h t & g t ; 1 6 & l t ; / H e i g h t & g t ; & l t ; L a b e l L o c a t i o n   x m l n s : b = " h t t p : / / s c h e m a s . d a t a c o n t r a c t . o r g / 2 0 0 4 / 0 7 / S y s t e m . W i n d o w s " & g t ; & l t ; b : _ x & g t ; 4 7 8 . 7 9 1 9 6 2 1 7 4 9 4 1 & l t ; / b : _ x & g t ; & l t ; b : _ y & g t ; 3 2 2 . 9 6 5 1 3 & l t ; / b : _ y & g t ; & l t ; / L a b e l L o c a t i o n & g t ; & l t ; L o c a t i o n   x m l n s : b = " h t t p : / / s c h e m a s . d a t a c o n t r a c t . o r g / 2 0 0 4 / 0 7 / S y s t e m . W i n d o w s " & g t ; & l t ; b : _ x & g t ; 4 7 8 . 7 9 1 9 6 2 1 7 4 9 4 1 & l t ; / b : _ x & g t ; & l t ; b : _ y & g t ; 3 3 0 . 9 6 5 1 3 & l t ; / b : _ y & g t ; & l t ; / L o c a t i o n & g t ; & l t ; S h a p e R o t a t e A n g l e & g t ; 3 6 0 & l t ; / S h a p e R o t a t e A n g l e & g t ; & l t ; W i d t h & g t ; 1 6 & l t ; / W i d t h & g t ; & l t ; / a : V a l u e & g t ; & l t ; / a : K e y V a l u e O f D i a g r a m O b j e c t K e y a n y T y p e z b w N T n L X & g t ; & l t ; a : K e y V a l u e O f D i a g r a m O b j e c t K e y a n y T y p e z b w N T n L X & g t ; & l t ; a : K e y & g t ; & l t ; K e y & g t ; R e l a t i o n s h i p s \ & a m p ; l t ; T a b l e s \ f e e s \ C o l u m n s \ A c c o u n t   E x e   I D & a m p ; g t ; - & a m p ; l t ; T a b l e s \ D i m _ A c c o u n t \ C o l u m n s \ A c c o u n t   E x e   I D & a m p ; g t ; \ P K & l t ; / K e y & g t ; & l t ; / a : K e y & g t ; & l t ; a : V a l u e   i : t y p e = " D i a g r a m D i s p l a y L i n k E n d p o i n t V i e w S t a t e " & g t ; & l t ; H e i g h t & g t ; 1 6 & l t ; / H e i g h t & g t ; & l t ; L a b e l L o c a t i o n   x m l n s : b = " h t t p : / / s c h e m a s . d a t a c o n t r a c t . o r g / 2 0 0 4 / 0 7 / S y s t e m . W i n d o w s " & g t ; & l t ; b : _ x & g t ; 5 1 8 . 2 1 9 5 5 3 7 1 3 3 2 3 4 2 & l t ; / b : _ x & g t ; & l t ; b : _ y & g t ; 4 0 1 . 9 6 3 6 5 2 & l t ; / b : _ y & g t ; & l t ; / L a b e l L o c a t i o n & g t ; & l t ; L o c a t i o n   x m l n s : b = " h t t p : / / s c h e m a s . d a t a c o n t r a c t . o r g / 2 0 0 4 / 0 7 / S y s t e m . W i n d o w s " & g t ; & l t ; b : _ x & g t ; 5 3 4 . 2 1 9 5 5 3 7 1 3 3 2 3 4 2 & l t ; / b : _ x & g t ; & l t ; b : _ y & g t ; 4 0 9 . 9 6 3 6 5 2 & l t ; / b : _ y & g t ; & l t ; / L o c a t i o n & g t ; & l t ; S h a p e R o t a t e A n g l e & g t ; 1 8 0 & l t ; / S h a p e R o t a t e A n g l e & g t ; & l t ; W i d t h & g t ; 1 6 & l t ; / W i d t h & g t ; & l t ; / a : V a l u e & g t ; & l t ; / a : K e y V a l u e O f D i a g r a m O b j e c t K e y a n y T y p e z b w N T n L X & g t ; & l t ; a : K e y V a l u e O f D i a g r a m O b j e c t K e y a n y T y p e z b w N T n L X & g t ; & l t ; a : K e y & g t ; & l t ; K e y & g t ; R e l a t i o n s h i p s \ & a m p ; l t ; T a b l e s \ f e e s \ C o l u m n s \ A c c o u n t   E x e   I D & a m p ; g t ; - & a m p ; l t ; T a b l e s \ D i m _ A c c o u n t \ C o l u m n s \ A c c o u n t   E x e   I D & a m p ; g t ; \ C r o s s F i l t e r & l t ; / K e y & g t ; & l t ; / a : K e y & g t ; & l t ; a : V a l u e   i : t y p e = " D i a g r a m D i s p l a y L i n k C r o s s F i l t e r V i e w S t a t e " & g t ; & l t ; P o i n t s   x m l n s : b = " h t t p : / / s c h e m a s . d a t a c o n t r a c t . o r g / 2 0 0 4 / 0 7 / S y s t e m . W i n d o w s " & g t ; & l t ; b : P o i n t & g t ; & l t ; b : _ x & g t ; 4 9 4 . 7 9 1 9 6 2 1 7 4 9 4 1 & l t ; / b : _ x & g t ; & l t ; b : _ y & g t ; 3 3 0 . 9 6 5 1 3 & l t ; / b : _ y & g t ; & l t ; / b : P o i n t & g t ; & l t ; b : P o i n t & g t ; & l t ; b : _ x & g t ; 5 0 4 . 5 0 5 7 5 8 & l t ; / b : _ x & g t ; & l t ; b : _ y & g t ; 3 3 0 . 9 6 5 1 3 & l t ; / b : _ y & g t ; & l t ; / b : P o i n t & g t ; & l t ; b : P o i n t & g t ; & l t ; b : _ x & g t ; 5 0 6 . 5 0 5 7 5 8 & l t ; / b : _ x & g t ; & l t ; b : _ y & g t ; 3 3 2 . 9 6 5 1 3 & l t ; / b : _ y & g t ; & l t ; / b : P o i n t & g t ; & l t ; b : P o i n t & g t ; & l t ; b : _ x & g t ; 5 0 6 . 5 0 5 7 5 8 & l t ; / b : _ x & g t ; & l t ; b : _ y & g t ; 4 0 7 . 9 6 3 6 5 2 & l t ; / b : _ y & g t ; & l t ; / b : P o i n t & g t ; & l t ; b : P o i n t & g t ; & l t ; b : _ x & g t ; 5 0 8 . 5 0 5 7 5 8 & l t ; / b : _ x & g t ; & l t ; b : _ y & g t ; 4 0 9 . 9 6 3 6 5 2 & l t ; / b : _ y & g t ; & l t ; / b : P o i n t & g t ; & l t ; b : P o i n t & g t ; & l t ; b : _ x & g t ; 5 1 8 . 2 1 9 5 5 3 7 1 3 3 2 3 4 2 & l t ; / b : _ x & g t ; & l t ; b : _ y & g t ; 4 0 9 . 9 6 3 6 5 2 & l t ; / b : _ y & g t ; & l t ; / b : P o i n t & g t ; & l t ; / P o i n t s & g t ; & l t ; / a : V a l u e & g t ; & l t ; / a : K e y V a l u e O f D i a g r a m O b j e c t K e y a n y T y p e z b w N T n L X & g t ; & l t ; a : K e y V a l u e O f D i a g r a m O b j e c t K e y a n y T y p e z b w N T n L X & g t ; & l t ; a : K e y & g t ; & l t ; K e y & g t ; R e l a t i o n s h i p s \ & a m p ; l t ; T a b l e s \ I n d i v i d u a l   b u d g e t \ C o l u m n s \ I n c o m e   c l a s s & a m p ; g t ; - & a m p ; l t ; T a b l e s \ S h e e t 1 \ C o l u m n s \ I n c o m e   c l a s s & a m p ; g t ; & l t ; / K e y & g t ; & l t ; / a : K e y & g t ; & l t ; a : V a l u e   i : t y p e = " D i a g r a m D i s p l a y L i n k V i e w S t a t e " & g t ; & l t ; A u t o m a t i o n P r o p e r t y H e l p e r T e x t & g t ; E n d   p o i n t   1 :   ( 6 2 2 . 1 1 3 4 7 5 , 6 3 . 4 3 2 6 2 4 1 1 3 4 7 5 1 ) .   E n d   p o i n t   2 :   ( 4 8 4 . 1 9 1 9 2 2 2 0 0 6 1 1 , 5 2 . 4 3 2 6 2 4 )   & l t ; / A u t o m a t i o n P r o p e r t y H e l p e r T e x t & g t ; & l t ; L a y e d O u t & g t ; t r u e & l t ; / L a y e d O u t & g t ; & l t ; P o i n t s   x m l n s : b = " h t t p : / / s c h e m a s . d a t a c o n t r a c t . o r g / 2 0 0 4 / 0 7 / S y s t e m . W i n d o w s " & g t ; & l t ; b : P o i n t & g t ; & l t ; b : _ x & g t ; 6 2 2 . 1 1 3 4 7 5 & l t ; / b : _ x & g t ; & l t ; b : _ y & g t ; 6 3 . 4 3 2 6 2 4 1 1 3 4 7 5 1 2 9 & l t ; / b : _ y & g t ; & l t ; / b : P o i n t & g t ; & l t ; b : P o i n t & g t ; & l t ; b : _ x & g t ; 6 2 2 . 1 1 3 4 7 5 & l t ; / b : _ x & g t ; & l t ; b : _ y & g t ; 5 4 . 4 3 2 6 2 4 & l t ; / b : _ y & g t ; & l t ; / b : P o i n t & g t ; & l t ; b : P o i n t & g t ; & l t ; b : _ x & g t ; 6 2 0 . 1 1 3 4 7 5 & l t ; / b : _ x & g t ; & l t ; b : _ y & g t ; 5 2 . 4 3 2 6 2 4 & l t ; / b : _ y & g t ; & l t ; / b : P o i n t & g t ; & l t ; b : P o i n t & g t ; & l t ; b : _ x & g t ; 4 8 4 . 1 9 1 9 2 2 2 0 0 6 1 0 9 2 & l t ; / b : _ x & g t ; & l t ; b : _ y & g t ; 5 2 . 4 3 2 6 2 4 & l t ; / b : _ y & g t ; & l t ; / b : P o i n t & g t ; & l t ; / P o i n t s & g t ; & l t ; / a : V a l u e & g t ; & l t ; / a : K e y V a l u e O f D i a g r a m O b j e c t K e y a n y T y p e z b w N T n L X & g t ; & l t ; a : K e y V a l u e O f D i a g r a m O b j e c t K e y a n y T y p e z b w N T n L X & g t ; & l t ; a : K e y & g t ; & l t ; K e y & g t ; R e l a t i o n s h i p s \ & a m p ; l t ; T a b l e s \ I n d i v i d u a l   b u d g e t \ C o l u m n s \ I n c o m e   c l a s s & a m p ; g t ; - & a m p ; l t ; T a b l e s \ S h e e t 1 \ C o l u m n s \ I n c o m e   c l a s s & a m p ; g t ; \ F K & l t ; / K e y & g t ; & l t ; / a : K e y & g t ; & l t ; a : V a l u e   i : t y p e = " D i a g r a m D i s p l a y L i n k E n d p o i n t V i e w S t a t e " & g t ; & l t ; H e i g h t & g t ; 1 6 & l t ; / H e i g h t & g t ; & l t ; L a b e l L o c a t i o n   x m l n s : b = " h t t p : / / s c h e m a s . d a t a c o n t r a c t . o r g / 2 0 0 4 / 0 7 / S y s t e m . W i n d o w s " & g t ; & l t ; b : _ x & g t ; 6 1 4 . 1 1 3 4 7 5 & l t ; / b : _ x & g t ; & l t ; b : _ y & g t ; 6 3 . 4 3 2 6 2 4 1 1 3 4 7 5 1 2 9 & l t ; / b : _ y & g t ; & l t ; / L a b e l L o c a t i o n & g t ; & l t ; L o c a t i o n   x m l n s : b = " h t t p : / / s c h e m a s . d a t a c o n t r a c t . o r g / 2 0 0 4 / 0 7 / S y s t e m . W i n d o w s " & g t ; & l t ; b : _ x & g t ; 6 2 2 . 1 1 3 4 7 5 & l t ; / b : _ x & g t ; & l t ; b : _ y & g t ; 7 9 . 4 3 2 6 2 4 1 1 3 4 7 5 1 2 9 & l t ; / b : _ y & g t ; & l t ; / L o c a t i o n & g t ; & l t ; S h a p e R o t a t e A n g l e & g t ; 2 7 0 & l t ; / S h a p e R o t a t e A n g l e & g t ; & l t ; W i d t h & g t ; 1 6 & l t ; / W i d t h & g t ; & l t ; / a : V a l u e & g t ; & l t ; / a : K e y V a l u e O f D i a g r a m O b j e c t K e y a n y T y p e z b w N T n L X & g t ; & l t ; a : K e y V a l u e O f D i a g r a m O b j e c t K e y a n y T y p e z b w N T n L X & g t ; & l t ; a : K e y & g t ; & l t ; K e y & g t ; R e l a t i o n s h i p s \ & a m p ; l t ; T a b l e s \ I n d i v i d u a l   b u d g e t \ C o l u m n s \ I n c o m e   c l a s s & a m p ; g t ; - & a m p ; l t ; T a b l e s \ S h e e t 1 \ C o l u m n s \ I n c o m e   c l a s s & a m p ; g t ; \ P K & l t ; / K e y & g t ; & l t ; / a : K e y & g t ; & l t ; a : V a l u e   i : t y p e = " D i a g r a m D i s p l a y L i n k E n d p o i n t V i e w S t a t e " & g t ; & l t ; H e i g h t & g t ; 1 6 & l t ; / H e i g h t & g t ; & l t ; L a b e l L o c a t i o n   x m l n s : b = " h t t p : / / s c h e m a s . d a t a c o n t r a c t . o r g / 2 0 0 4 / 0 7 / S y s t e m . W i n d o w s " & g t ; & l t ; b : _ x & g t ; 4 6 8 . 1 9 1 9 2 2 2 0 0 6 1 0 9 2 & l t ; / b : _ x & g t ; & l t ; b : _ y & g t ; 4 4 . 4 3 2 6 2 4 & l t ; / b : _ y & g t ; & l t ; / L a b e l L o c a t i o n & g t ; & l t ; L o c a t i o n   x m l n s : b = " h t t p : / / s c h e m a s . d a t a c o n t r a c t . o r g / 2 0 0 4 / 0 7 / S y s t e m . W i n d o w s " & g t ; & l t ; b : _ x & g t ; 4 6 8 . 1 9 1 9 2 2 2 0 0 6 1 0 8 6 & l t ; / b : _ x & g t ; & l t ; b : _ y & g t ; 5 2 . 4 3 2 6 2 4 & l t ; / b : _ y & g t ; & l t ; / L o c a t i o n & g t ; & l t ; S h a p e R o t a t e A n g l e & g t ; 3 6 0 & l t ; / S h a p e R o t a t e A n g l e & g t ; & l t ; W i d t h & g t ; 1 6 & l t ; / W i d t h & g t ; & l t ; / a : V a l u e & g t ; & l t ; / a : K e y V a l u e O f D i a g r a m O b j e c t K e y a n y T y p e z b w N T n L X & g t ; & l t ; a : K e y V a l u e O f D i a g r a m O b j e c t K e y a n y T y p e z b w N T n L X & g t ; & l t ; a : K e y & g t ; & l t ; K e y & g t ; R e l a t i o n s h i p s \ & a m p ; l t ; T a b l e s \ I n d i v i d u a l   b u d g e t \ C o l u m n s \ I n c o m e   c l a s s & a m p ; g t ; - & a m p ; l t ; T a b l e s \ S h e e t 1 \ C o l u m n s \ I n c o m e   c l a s s & a m p ; g t ; \ C r o s s F i l t e r & l t ; / K e y & g t ; & l t ; / a : K e y & g t ; & l t ; a : V a l u e   i : t y p e = " D i a g r a m D i s p l a y L i n k C r o s s F i l t e r V i e w S t a t e " & g t ; & l t ; P o i n t s   x m l n s : b = " h t t p : / / s c h e m a s . d a t a c o n t r a c t . o r g / 2 0 0 4 / 0 7 / S y s t e m . W i n d o w s " & g t ; & l t ; b : P o i n t & g t ; & l t ; b : _ x & g t ; 6 2 2 . 1 1 3 4 7 5 & l t ; / b : _ x & g t ; & l t ; b : _ y & g t ; 6 3 . 4 3 2 6 2 4 1 1 3 4 7 5 1 2 9 & l t ; / b : _ y & g t ; & l t ; / b : P o i n t & g t ; & l t ; b : P o i n t & g t ; & l t ; b : _ x & g t ; 6 2 2 . 1 1 3 4 7 5 & l t ; / b : _ x & g t ; & l t ; b : _ y & g t ; 5 4 . 4 3 2 6 2 4 & l t ; / b : _ y & g t ; & l t ; / b : P o i n t & g t ; & l t ; b : P o i n t & g t ; & l t ; b : _ x & g t ; 6 2 0 . 1 1 3 4 7 5 & l t ; / b : _ x & g t ; & l t ; b : _ y & g t ; 5 2 . 4 3 2 6 2 4 & l t ; / b : _ y & g t ; & l t ; / b : P o i n t & g t ; & l t ; b : P o i n t & g t ; & l t ; b : _ x & g t ; 4 8 4 . 1 9 1 9 2 2 2 0 0 6 1 0 9 2 & l t ; / b : _ x & g t ; & l t ; b : _ y & g t ; 5 2 . 4 3 2 6 2 4 & l t ; / b : _ y & g t ; & l t ; / b : P o i n t & g t ; & l t ; / P o i n t s & g t ; & l t ; / a : V a l u e & g t ; & l t ; / a : K e y V a l u e O f D i a g r a m O b j e c t K e y a n y T y p e z b w N T n L X & g t ; & l t ; a : K e y V a l u e O f D i a g r a m O b j e c t K e y a n y T y p e z b w N T n L X & g t ; & l t ; a : K e y & g t ; & l t ; K e y & g t ; R e l a t i o n s h i p s \ & a m p ; l t ; T a b l e s \ I n d i v i d u a l   b u d g e t \ C o l u m n s \ A c c o u n t   E x e   I D & a m p ; g t ; - & a m p ; l t ; T a b l e s \ D i m _ A c c o u n t \ C o l u m n s \ A c c o u n t   E x e   I D & a m p ; g t ; & l t ; / K e y & g t ; & l t ; / a : K e y & g t ; & l t ; a : V a l u e   i : t y p e = " D i a g r a m D i s p l a y L i n k V i e w S t a t e " & g t ; & l t ; A u t o m a t i o n P r o p e r t y H e l p e r T e x t & g t ; E n d   p o i n t   1 :   ( 6 2 0 . 0 8 7 3 1 8 , 2 9 2 . 7 8 0 1 4 1 8 4 3 9 7 2 ) .   E n d   p o i n t   2 :   ( 6 4 0 . 0 8 7 3 1 8 , 3 4 4 . 0 8 6 2 8 8 4 1 6 0 7 5 )   & l t ; / A u t o m a t i o n P r o p e r t y H e l p e r T e x t & g t ; & l t ; L a y e d O u t & g t ; t r u e & l t ; / L a y e d O u t & g t ; & l t ; P o i n t s   x m l n s : b = " h t t p : / / s c h e m a s . d a t a c o n t r a c t . o r g / 2 0 0 4 / 0 7 / S y s t e m . W i n d o w s " & g t ; & l t ; b : P o i n t & g t ; & l t ; b : _ x & g t ; 6 2 0 . 0 8 7 3 1 7 9 9 9 9 9 9 8 7 & l t ; / b : _ x & g t ; & l t ; b : _ y & g t ; 2 9 2 . 7 8 0 1 4 1 8 4 3 9 7 1 5 9 & l t ; / b : _ y & g t ; & l t ; / b : P o i n t & g t ; & l t ; b : P o i n t & g t ; & l t ; b : _ x & g t ; 6 2 0 . 0 8 7 3 1 8 & l t ; / b : _ x & g t ; & l t ; b : _ y & g t ; 3 1 6 . 4 3 3 2 1 5 & l t ; / b : _ y & g t ; & l t ; / b : P o i n t & g t ; & l t ; b : P o i n t & g t ; & l t ; b : _ x & g t ; 6 2 2 . 0 8 7 3 1 8 & l t ; / b : _ x & g t ; & l t ; b : _ y & g t ; 3 1 8 . 4 3 3 2 1 5 & l t ; / b : _ y & g t ; & l t ; / b : P o i n t & g t ; & l t ; b : P o i n t & g t ; & l t ; b : _ x & g t ; 6 3 8 . 0 8 7 3 1 8 & l t ; / b : _ x & g t ; & l t ; b : _ y & g t ; 3 1 8 . 4 3 3 2 1 5 & l t ; / b : _ y & g t ; & l t ; / b : P o i n t & g t ; & l t ; b : P o i n t & g t ; & l t ; b : _ x & g t ; 6 4 0 . 0 8 7 3 1 8 & l t ; / b : _ x & g t ; & l t ; b : _ y & g t ; 3 2 0 . 4 3 3 2 1 5 & l t ; / b : _ y & g t ; & l t ; / b : P o i n t & g t ; & l t ; b : P o i n t & g t ; & l t ; b : _ x & g t ; 6 4 0 . 0 8 7 3 1 8 & l t ; / b : _ x & g t ; & l t ; b : _ y & g t ; 3 4 4 . 0 8 6 2 8 8 4 1 6 0 7 5 1 5 & l t ; / b : _ y & g t ; & l t ; / b : P o i n t & g t ; & l t ; / P o i n t s & g t ; & l t ; / a : V a l u e & g t ; & l t ; / a : K e y V a l u e O f D i a g r a m O b j e c t K e y a n y T y p e z b w N T n L X & g t ; & l t ; a : K e y V a l u e O f D i a g r a m O b j e c t K e y a n y T y p e z b w N T n L X & g t ; & l t ; a : K e y & g t ; & l t ; K e y & g t ; R e l a t i o n s h i p s \ & a m p ; l t ; T a b l e s \ I n d i v i d u a l   b u d g e t \ C o l u m n s \ A c c o u n t   E x e   I D & a m p ; g t ; - & a m p ; l t ; T a b l e s \ D i m _ A c c o u n t \ C o l u m n s \ A c c o u n t   E x e   I D & a m p ; g t ; \ F K & l t ; / K e y & g t ; & l t ; / a : K e y & g t ; & l t ; a : V a l u e   i : t y p e = " D i a g r a m D i s p l a y L i n k E n d p o i n t V i e w S t a t e " & g t ; & l t ; H e i g h t & g t ; 1 6 & l t ; / H e i g h t & g t ; & l t ; L a b e l L o c a t i o n   x m l n s : b = " h t t p : / / s c h e m a s . d a t a c o n t r a c t . o r g / 2 0 0 4 / 0 7 / S y s t e m . W i n d o w s " & g t ; & l t ; b : _ x & g t ; 6 1 2 . 0 8 7 3 1 7 9 9 9 9 9 9 8 7 & l t ; / b : _ x & g t ; & l t ; b : _ y & g t ; 2 7 6 . 7 8 0 1 4 1 8 4 3 9 7 1 5 9 & l t ; / b : _ y & g t ; & l t ; / L a b e l L o c a t i o n & g t ; & l t ; L o c a t i o n   x m l n s : b = " h t t p : / / s c h e m a s . d a t a c o n t r a c t . o r g / 2 0 0 4 / 0 7 / S y s t e m . W i n d o w s " & g t ; & l t ; b : _ x & g t ; 6 2 0 . 0 8 7 3 1 8 & l t ; / b : _ x & g t ; & l t ; b : _ y & g t ; 2 7 6 . 7 8 0 1 4 1 8 4 3 9 7 1 5 9 & l t ; / b : _ y & g t ; & l t ; / L o c a t i o n & g t ; & l t ; S h a p e R o t a t e A n g l e & g t ; 9 0 . 0 0 0 0 0 0 0 0 0 0 0 0 4 1 2 & l t ; / S h a p e R o t a t e A n g l e & g t ; & l t ; W i d t h & g t ; 1 6 & l t ; / W i d t h & g t ; & l t ; / a : V a l u e & g t ; & l t ; / a : K e y V a l u e O f D i a g r a m O b j e c t K e y a n y T y p e z b w N T n L X & g t ; & l t ; a : K e y V a l u e O f D i a g r a m O b j e c t K e y a n y T y p e z b w N T n L X & g t ; & l t ; a : K e y & g t ; & l t ; K e y & g t ; R e l a t i o n s h i p s \ & a m p ; l t ; T a b l e s \ I n d i v i d u a l   b u d g e t \ C o l u m n s \ A c c o u n t   E x e   I D & a m p ; g t ; - & a m p ; l t ; T a b l e s \ D i m _ A c c o u n t \ C o l u m n s \ A c c o u n t   E x e   I D & a m p ; g t ; \ P K & l t ; / K e y & g t ; & l t ; / a : K e y & g t ; & l t ; a : V a l u e   i : t y p e = " D i a g r a m D i s p l a y L i n k E n d p o i n t V i e w S t a t e " & g t ; & l t ; H e i g h t & g t ; 1 6 & l t ; / H e i g h t & g t ; & l t ; L a b e l L o c a t i o n   x m l n s : b = " h t t p : / / s c h e m a s . d a t a c o n t r a c t . o r g / 2 0 0 4 / 0 7 / S y s t e m . W i n d o w s " & g t ; & l t ; b : _ x & g t ; 6 3 2 . 0 8 7 3 1 8 & l t ; / b : _ x & g t ; & l t ; b : _ y & g t ; 3 4 4 . 0 8 6 2 8 8 4 1 6 0 7 5 1 5 & l t ; / b : _ y & g t ; & l t ; / L a b e l L o c a t i o n & g t ; & l t ; L o c a t i o n   x m l n s : b = " h t t p : / / s c h e m a s . d a t a c o n t r a c t . o r g / 2 0 0 4 / 0 7 / S y s t e m . W i n d o w s " & g t ; & l t ; b : _ x & g t ; 6 4 0 . 0 8 7 3 1 8 & l t ; / b : _ x & g t ; & l t ; b : _ y & g t ; 3 6 0 . 0 8 6 2 8 8 4 1 6 0 7 5 1 5 & l t ; / b : _ y & g t ; & l t ; / L o c a t i o n & g t ; & l t ; S h a p e R o t a t e A n g l e & g t ; 2 7 0 & l t ; / S h a p e R o t a t e A n g l e & g t ; & l t ; W i d t h & g t ; 1 6 & l t ; / W i d t h & g t ; & l t ; / a : V a l u e & g t ; & l t ; / a : K e y V a l u e O f D i a g r a m O b j e c t K e y a n y T y p e z b w N T n L X & g t ; & l t ; a : K e y V a l u e O f D i a g r a m O b j e c t K e y a n y T y p e z b w N T n L X & g t ; & l t ; a : K e y & g t ; & l t ; K e y & g t ; R e l a t i o n s h i p s \ & a m p ; l t ; T a b l e s \ I n d i v i d u a l   b u d g e t \ C o l u m n s \ A c c o u n t   E x e   I D & a m p ; g t ; - & a m p ; l t ; T a b l e s \ D i m _ A c c o u n t \ C o l u m n s \ A c c o u n t   E x e   I D & a m p ; g t ; \ C r o s s F i l t e r & l t ; / K e y & g t ; & l t ; / a : K e y & g t ; & l t ; a : V a l u e   i : t y p e = " D i a g r a m D i s p l a y L i n k C r o s s F i l t e r V i e w S t a t e " & g t ; & l t ; P o i n t s   x m l n s : b = " h t t p : / / s c h e m a s . d a t a c o n t r a c t . o r g / 2 0 0 4 / 0 7 / S y s t e m . W i n d o w s " & g t ; & l t ; b : P o i n t & g t ; & l t ; b : _ x & g t ; 6 2 0 . 0 8 7 3 1 7 9 9 9 9 9 9 8 7 & l t ; / b : _ x & g t ; & l t ; b : _ y & g t ; 2 9 2 . 7 8 0 1 4 1 8 4 3 9 7 1 5 9 & l t ; / b : _ y & g t ; & l t ; / b : P o i n t & g t ; & l t ; b : P o i n t & g t ; & l t ; b : _ x & g t ; 6 2 0 . 0 8 7 3 1 8 & l t ; / b : _ x & g t ; & l t ; b : _ y & g t ; 3 1 6 . 4 3 3 2 1 5 & l t ; / b : _ y & g t ; & l t ; / b : P o i n t & g t ; & l t ; b : P o i n t & g t ; & l t ; b : _ x & g t ; 6 2 2 . 0 8 7 3 1 8 & l t ; / b : _ x & g t ; & l t ; b : _ y & g t ; 3 1 8 . 4 3 3 2 1 5 & l t ; / b : _ y & g t ; & l t ; / b : P o i n t & g t ; & l t ; b : P o i n t & g t ; & l t ; b : _ x & g t ; 6 3 8 . 0 8 7 3 1 8 & l t ; / b : _ x & g t ; & l t ; b : _ y & g t ; 3 1 8 . 4 3 3 2 1 5 & l t ; / b : _ y & g t ; & l t ; / b : P o i n t & g t ; & l t ; b : P o i n t & g t ; & l t ; b : _ x & g t ; 6 4 0 . 0 8 7 3 1 8 & l t ; / b : _ x & g t ; & l t ; b : _ y & g t ; 3 2 0 . 4 3 3 2 1 5 & l t ; / b : _ y & g t ; & l t ; / b : P o i n t & g t ; & l t ; b : P o i n t & g t ; & l t ; b : _ x & g t ; 6 4 0 . 0 8 7 3 1 8 & l t ; / b : _ x & g t ; & l t ; b : _ y & g t ; 3 4 4 . 0 8 6 2 8 8 4 1 6 0 7 5 1 5 & l t ; / b : _ y & g t ; & l t ; / b : P o i n t & g t ; & l t ; / P o i n t s & g t ; & l t ; / a : V a l u e & g t ; & l t ; / a : K e y V a l u e O f D i a g r a m O b j e c t K e y a n y T y p e z b w N T n L X & g t ; & l t ; a : K e y V a l u e O f D i a g r a m O b j e c t K e y a n y T y p e z b w N T n L X & g t ; & l t ; a : K e y & g t ; & l t ; K e y & g t ; R e l a t i o n s h i p s \ & a m p ; l t ; T a b l e s \ i n v o i c e _ 2 0 2 0 0 1 2 3 1 0 4 1 \ C o l u m n s \ i n c o m e _ c l a s s & a m p ; g t ; - & a m p ; l t ; T a b l e s \ S h e e t 1 \ C o l u m n s \ I n c o m e   c l a s s & a m p ; g t ; & l t ; / K e y & g t ; & l t ; / a : K e y & g t ; & l t ; a : V a l u e   i : t y p e = " D i a g r a m D i s p l a y L i n k V i e w S t a t e " & g t ; & l t ; A u t o m a t i o n P r o p e r t y H e l p e r T e x t & g t ; E n d   p o i n t   1 :   ( 7 5 7 . 6 8 5 5 0 2 9 9 8 5 7 7 , 1 7 7 . 9 6 4 5 3 9 ) .   E n d   p o i n t   2 :   ( 4 8 4 . 1 9 1 9 2 2 2 0 0 6 1 1 , 3 2 . 4 3 2 6 2 4 )   & l t ; / A u t o m a t i o n P r o p e r t y H e l p e r T e x t & g t ; & l t ; L a y e d O u t & g t ; t r u e & l t ; / L a y e d O u t & g t ; & l t ; P o i n t s   x m l n s : b = " h t t p : / / s c h e m a s . d a t a c o n t r a c t . o r g / 2 0 0 4 / 0 7 / S y s t e m . W i n d o w s " & g t ; & l t ; b : P o i n t & g t ; & l t ; b : _ x & g t ; 7 5 7 . 6 8 5 5 0 2 9 9 8 5 7 6 9 1 & l t ; / b : _ x & g t ; & l t ; b : _ y & g t ; 1 7 7 . 9 6 4 5 3 9 & l t ; / b : _ y & g t ; & l t ; / b : P o i n t & g t ; & l t ; b : P o i n t & g t ; & l t ; b : _ x & g t ; 7 5 7 . 6 8 5 5 0 2 9 9 8 5 7 6 9 1 & l t ; / b : _ x & g t ; & l t ; b : _ y & g t ; 3 4 . 4 3 2 6 2 4 & l t ; / b : _ y & g t ; & l t ; / b : P o i n t & g t ; & l t ; b : P o i n t & g t ; & l t ; b : _ x & g t ; 7 5 5 . 6 8 5 5 0 2 9 9 8 5 7 6 9 1 & l t ; / b : _ x & g t ; & l t ; b : _ y & g t ; 3 2 . 4 3 2 6 2 4 & l t ; / b : _ y & g t ; & l t ; / b : P o i n t & g t ; & l t ; b : P o i n t & g t ; & l t ; b : _ x & g t ; 4 8 4 . 1 9 1 9 2 2 2 0 0 6 1 0 8 6 & l t ; / b : _ x & g t ; & l t ; b : _ y & g t ; 3 2 . 4 3 2 6 2 4 & l t ; / b : _ y & g t ; & l t ; / b : P o i n t & g t ; & l t ; / P o i n t s & g t ; & l t ; / a : V a l u e & g t ; & l t ; / a : K e y V a l u e O f D i a g r a m O b j e c t K e y a n y T y p e z b w N T n L X & g t ; & l t ; a : K e y V a l u e O f D i a g r a m O b j e c t K e y a n y T y p e z b w N T n L X & g t ; & l t ; a : K e y & g t ; & l t ; K e y & g t ; R e l a t i o n s h i p s \ & a m p ; l t ; T a b l e s \ i n v o i c e _ 2 0 2 0 0 1 2 3 1 0 4 1 \ C o l u m n s \ i n c o m e _ c l a s s & a m p ; g t ; - & a m p ; l t ; T a b l e s \ S h e e t 1 \ C o l u m n s \ I n c o m e   c l a s s & a m p ; g t ; \ F K & l t ; / K e y & g t ; & l t ; / a : K e y & g t ; & l t ; a : V a l u e   i : t y p e = " D i a g r a m D i s p l a y L i n k E n d p o i n t V i e w S t a t e " & g t ; & l t ; H e i g h t & g t ; 1 6 & l t ; / H e i g h t & g t ; & l t ; L a b e l L o c a t i o n   x m l n s : b = " h t t p : / / s c h e m a s . d a t a c o n t r a c t . o r g / 2 0 0 4 / 0 7 / S y s t e m . W i n d o w s " & g t ; & l t ; b : _ x & g t ; 7 5 7 . 6 8 5 5 0 2 9 9 8 5 7 6 9 1 & l t ; / b : _ x & g t ; & l t ; b : _ y & g t ; 1 6 9 . 9 6 4 5 3 9 & l t ; / b : _ y & g t ; & l t ; / L a b e l L o c a t i o n & g t ; & l t ; L o c a t i o n   x m l n s : b = " h t t p : / / s c h e m a s . d a t a c o n t r a c t . o r g / 2 0 0 4 / 0 7 / S y s t e m . W i n d o w s " & g t ; & l t ; b : _ x & g t ; 7 7 4 . 1 0 8 5 9 4 8 2 3 5 6 4 5 4 & l t ; / b : _ x & g t ; & l t ; b : _ y & g t ; 1 7 9 . 9 6 4 5 3 9 & l t ; / b : _ y & g t ; & l t ; / L o c a t i o n & g t ; & l t ; S h a p e R o t a t e A n g l e & g t ; 1 8 6 . 9 4 3 2 7 6 7 0 1 6 2 4 9 1 & l t ; / S h a p e R o t a t e A n g l e & g t ; & l t ; W i d t h & g t ; 1 6 & l t ; / W i d t h & g t ; & l t ; / a : V a l u e & g t ; & l t ; / a : K e y V a l u e O f D i a g r a m O b j e c t K e y a n y T y p e z b w N T n L X & g t ; & l t ; a : K e y V a l u e O f D i a g r a m O b j e c t K e y a n y T y p e z b w N T n L X & g t ; & l t ; a : K e y & g t ; & l t ; K e y & g t ; R e l a t i o n s h i p s \ & a m p ; l t ; T a b l e s \ i n v o i c e _ 2 0 2 0 0 1 2 3 1 0 4 1 \ C o l u m n s \ i n c o m e _ c l a s s & a m p ; g t ; - & a m p ; l t ; T a b l e s \ S h e e t 1 \ C o l u m n s \ I n c o m e   c l a s s & a m p ; g t ; \ P K & l t ; / K e y & g t ; & l t ; / a : K e y & g t ; & l t ; a : V a l u e   i : t y p e = " D i a g r a m D i s p l a y L i n k E n d p o i n t V i e w S t a t e " & g t ; & l t ; H e i g h t & g t ; 1 6 & l t ; / H e i g h t & g t ; & l t ; L a b e l L o c a t i o n   x m l n s : b = " h t t p : / / s c h e m a s . d a t a c o n t r a c t . o r g / 2 0 0 4 / 0 7 / S y s t e m . W i n d o w s " & g t ; & l t ; b : _ x & g t ; 4 6 8 . 1 9 1 9 2 2 2 0 0 6 1 0 8 6 & l t ; / b : _ x & g t ; & l t ; b : _ y & g t ; 2 4 . 4 3 2 6 2 3 9 9 9 9 9 9 9 9 7 & l t ; / b : _ y & g t ; & l t ; / L a b e l L o c a t i o n & g t ; & l t ; L o c a t i o n   x m l n s : b = " h t t p : / / s c h e m a s . d a t a c o n t r a c t . o r g / 2 0 0 4 / 0 7 / S y s t e m . W i n d o w s " & g t ; & l t ; b : _ x & g t ; 4 6 8 . 1 9 1 9 2 2 2 0 0 6 1 0 8 6 & l t ; / b : _ x & g t ; & l t ; b : _ y & g t ; 3 2 . 4 3 2 6 2 4 & l t ; / b : _ y & g t ; & l t ; / L o c a t i o n & g t ; & l t ; S h a p e R o t a t e A n g l e & g t ; 3 6 0 & l t ; / S h a p e R o t a t e A n g l e & g t ; & l t ; W i d t h & g t ; 1 6 & l t ; / W i d t h & g t ; & l t ; / a : V a l u e & g t ; & l t ; / a : K e y V a l u e O f D i a g r a m O b j e c t K e y a n y T y p e z b w N T n L X & g t ; & l t ; a : K e y V a l u e O f D i a g r a m O b j e c t K e y a n y T y p e z b w N T n L X & g t ; & l t ; a : K e y & g t ; & l t ; K e y & g t ; R e l a t i o n s h i p s \ & a m p ; l t ; T a b l e s \ i n v o i c e _ 2 0 2 0 0 1 2 3 1 0 4 1 \ C o l u m n s \ i n c o m e _ c l a s s & a m p ; g t ; - & a m p ; l t ; T a b l e s \ S h e e t 1 \ C o l u m n s \ I n c o m e   c l a s s & a m p ; g t ; \ C r o s s F i l t e r & l t ; / K e y & g t ; & l t ; / a : K e y & g t ; & l t ; a : V a l u e   i : t y p e = " D i a g r a m D i s p l a y L i n k C r o s s F i l t e r V i e w S t a t e " & g t ; & l t ; P o i n t s   x m l n s : b = " h t t p : / / s c h e m a s . d a t a c o n t r a c t . o r g / 2 0 0 4 / 0 7 / S y s t e m . W i n d o w s " & g t ; & l t ; b : P o i n t & g t ; & l t ; b : _ x & g t ; 7 5 7 . 6 8 5 5 0 2 9 9 8 5 7 6 9 1 & l t ; / b : _ x & g t ; & l t ; b : _ y & g t ; 1 7 7 . 9 6 4 5 3 9 & l t ; / b : _ y & g t ; & l t ; / b : P o i n t & g t ; & l t ; b : P o i n t & g t ; & l t ; b : _ x & g t ; 7 5 7 . 6 8 5 5 0 2 9 9 8 5 7 6 9 1 & l t ; / b : _ x & g t ; & l t ; b : _ y & g t ; 3 4 . 4 3 2 6 2 4 & l t ; / b : _ y & g t ; & l t ; / b : P o i n t & g t ; & l t ; b : P o i n t & g t ; & l t ; b : _ x & g t ; 7 5 5 . 6 8 5 5 0 2 9 9 8 5 7 6 9 1 & l t ; / b : _ x & g t ; & l t ; b : _ y & g t ; 3 2 . 4 3 2 6 2 4 & l t ; / b : _ y & g t ; & l t ; / b : P o i n t & g t ; & l t ; b : P o i n t & g t ; & l t ; b : _ x & g t ; 4 8 4 . 1 9 1 9 2 2 2 0 0 6 1 0 8 6 & l t ; / b : _ x & g t ; & l t ; b : _ y & g t ; 3 2 . 4 3 2 6 2 4 & l t ; / b : _ y & g t ; & l t ; / b : P o i n t & g t ; & l t ; / P o i n t s & g t ; & l t ; / a : V a l u e & g t ; & l t ; / a : K e y V a l u e O f D i a g r a m O b j e c t K e y a n y T y p e z b w N T n L X & g t ; & l t ; a : K e y V a l u e O f D i a g r a m O b j e c t K e y a n y T y p e z b w N T n L X & g t ; & l t ; a : K e y & g t ; & l t ; K e y & g t ; R e l a t i o n s h i p s \ & a m p ; l t ; T a b l e s \ i n v o i c e _ 2 0 2 0 0 1 2 3 1 0 4 1 \ C o l u m n s \ A c c o u n t   E x e   I D & a m p ; g t ; - & a m p ; l t ; T a b l e s \ D i m _ A c c o u n t \ C o l u m n s \ A c c o u n t   E x e   I D & a m p ; g t ; & l t ; / K e y & g t ; & l t ; / a : K e y & g t ; & l t ; a : V a l u e   i : t y p e = " D i a g r a m D i s p l a y L i n k V i e w S t a t e " & g t ; & l t ; A u t o m a t i o n P r o p e r t y H e l p e r T e x t & g t ; E n d   p o i n t   1 :   ( 8 7 4 . 1 0 8 5 9 5 , 3 6 4 . 5 8 1 5 6 0 2 8 3 6 8 8 ) .   E n d   p o i n t   2 :   ( 7 5 7 . 9 0 2 7 6 8 8 4 3 3 4 8 , 3 9 9 . 9 6 3 6 5 2 )   & l t ; / A u t o m a t i o n P r o p e r t y H e l p e r T e x t & g t ; & l t ; L a y e d O u t & g t ; t r u e & l t ; / L a y e d O u t & g t ; & l t ; P o i n t s   x m l n s : b = " h t t p : / / s c h e m a s . d a t a c o n t r a c t . o r g / 2 0 0 4 / 0 7 / S y s t e m . W i n d o w s " & g t ; & l t ; b : P o i n t & g t ; & l t ; b : _ x & g t ; 8 7 4 . 1 0 8 5 9 5 & l t ; / b : _ x & g t ; & l t ; b : _ y & g t ; 3 6 4 . 5 8 1 5 6 0 2 8 3 6 8 7 9 6 & l t ; / b : _ y & g t ; & l t ; / b : P o i n t & g t ; & l t ; b : P o i n t & g t ; & l t ; b : _ x & g t ; 8 7 4 . 1 0 8 5 9 5 & l t ; / b : _ x & g t ; & l t ; b : _ y & g t ; 3 8 2 . 2 7 2 6 0 6 & l t ; / b : _ y & g t ; & l t ; / b : P o i n t & g t ; & l t ; b : P o i n t & g t ; & l t ; b : _ x & g t ; 8 7 2 . 1 0 8 5 9 5 & l t ; / b : _ x & g t ; & l t ; b : _ y & g t ; 3 8 4 . 2 7 2 6 0 6 & l t ; / b : _ y & g t ; & l t ; / b : P o i n t & g t ; & l t ; b : P o i n t & g t ; & l t ; b : _ x & g t ; 8 1 0 . 0 0 5 6 8 2 & l t ; / b : _ x & g t ; & l t ; b : _ y & g t ; 3 8 4 . 2 7 2 6 0 6 & l t ; / b : _ y & g t ; & l t ; / b : P o i n t & g t ; & l t ; b : P o i n t & g t ; & l t ; b : _ x & g t ; 8 0 8 . 0 0 5 6 8 2 & l t ; / b : _ x & g t ; & l t ; b : _ y & g t ; 3 8 6 . 2 7 2 6 0 6 & l t ; / b : _ y & g t ; & l t ; / b : P o i n t & g t ; & l t ; b : P o i n t & g t ; & l t ; b : _ x & g t ; 8 0 8 . 0 0 5 6 8 2 & l t ; / b : _ x & g t ; & l t ; b : _ y & g t ; 3 9 7 . 9 6 3 6 5 2 & l t ; / b : _ y & g t ; & l t ; / b : P o i n t & g t ; & l t ; b : P o i n t & g t ; & l t ; b : _ x & g t ; 8 0 6 . 0 0 5 6 8 2 & l t ; / b : _ x & g t ; & l t ; b : _ y & g t ; 3 9 9 . 9 6 3 6 5 2 & l t ; / b : _ y & g t ; & l t ; / b : P o i n t & g t ; & l t ; b : P o i n t & g t ; & l t ; b : _ x & g t ; 7 5 7 . 9 0 2 7 6 8 8 4 3 3 4 7 5 3 & l t ; / b : _ x & g t ; & l t ; b : _ y & g t ; 3 9 9 . 9 6 3 6 5 2 & l t ; / b : _ y & g t ; & l t ; / b : P o i n t & g t ; & l t ; / P o i n t s & g t ; & l t ; / a : V a l u e & g t ; & l t ; / a : K e y V a l u e O f D i a g r a m O b j e c t K e y a n y T y p e z b w N T n L X & g t ; & l t ; a : K e y V a l u e O f D i a g r a m O b j e c t K e y a n y T y p e z b w N T n L X & g t ; & l t ; a : K e y & g t ; & l t ; K e y & g t ; R e l a t i o n s h i p s \ & a m p ; l t ; T a b l e s \ i n v o i c e _ 2 0 2 0 0 1 2 3 1 0 4 1 \ C o l u m n s \ A c c o u n t   E x e   I D & a m p ; g t ; - & a m p ; l t ; T a b l e s \ D i m _ A c c o u n t \ C o l u m n s \ A c c o u n t   E x e   I D & a m p ; g t ; \ F K & l t ; / K e y & g t ; & l t ; / a : K e y & g t ; & l t ; a : V a l u e   i : t y p e = " D i a g r a m D i s p l a y L i n k E n d p o i n t V i e w S t a t e " & g t ; & l t ; H e i g h t & g t ; 1 6 & l t ; / H e i g h t & g t ; & l t ; L a b e l L o c a t i o n   x m l n s : b = " h t t p : / / s c h e m a s . d a t a c o n t r a c t . o r g / 2 0 0 4 / 0 7 / S y s t e m . W i n d o w s " & g t ; & l t ; b : _ x & g t ; 8 6 6 . 1 0 8 5 9 5 & l t ; / b : _ x & g t ; & l t ; b : _ y & g t ; 3 4 8 . 5 8 1 5 6 0 2 8 3 6 8 7 9 6 & l t ; / b : _ y & g t ; & l t ; / L a b e l L o c a t i o n & g t ; & l t ; L o c a t i o n   x m l n s : b = " h t t p : / / s c h e m a s . d a t a c o n t r a c t . o r g / 2 0 0 4 / 0 7 / S y s t e m . W i n d o w s " & g t ; & l t ; b : _ x & g t ; 8 7 4 . 1 0 8 5 9 5 & l t ; / b : _ x & g t ; & l t ; b : _ y & g t ; 3 4 8 . 5 8 1 5 6 0 2 8 3 6 8 7 9 6 & l t ; / b : _ y & g t ; & l t ; / L o c a t i o n & g t ; & l t ; S h a p e R o t a t e A n g l e & g t ; 9 0 & l t ; / S h a p e R o t a t e A n g l e & g t ; & l t ; W i d t h & g t ; 1 6 & l t ; / W i d t h & g t ; & l t ; / a : V a l u e & g t ; & l t ; / a : K e y V a l u e O f D i a g r a m O b j e c t K e y a n y T y p e z b w N T n L X & g t ; & l t ; a : K e y V a l u e O f D i a g r a m O b j e c t K e y a n y T y p e z b w N T n L X & g t ; & l t ; a : K e y & g t ; & l t ; K e y & g t ; R e l a t i o n s h i p s \ & a m p ; l t ; T a b l e s \ i n v o i c e _ 2 0 2 0 0 1 2 3 1 0 4 1 \ C o l u m n s \ A c c o u n t   E x e   I D & a m p ; g t ; - & a m p ; l t ; T a b l e s \ D i m _ A c c o u n t \ C o l u m n s \ A c c o u n t   E x e   I D & a m p ; g t ; \ P K & l t ; / K e y & g t ; & l t ; / a : K e y & g t ; & l t ; a : V a l u e   i : t y p e = " D i a g r a m D i s p l a y L i n k E n d p o i n t V i e w S t a t e " & g t ; & l t ; H e i g h t & g t ; 1 6 & l t ; / H e i g h t & g t ; & l t ; L a b e l L o c a t i o n   x m l n s : b = " h t t p : / / s c h e m a s . d a t a c o n t r a c t . o r g / 2 0 0 4 / 0 7 / S y s t e m . W i n d o w s " & g t ; & l t ; b : _ x & g t ; 7 4 1 . 9 0 2 7 6 8 8 4 3 3 4 7 5 3 & l t ; / b : _ x & g t ; & l t ; b : _ y & g t ; 3 9 1 . 9 6 3 6 5 2 & l t ; / b : _ y & g t ; & l t ; / L a b e l L o c a t i o n & g t ; & l t ; L o c a t i o n   x m l n s : b = " h t t p : / / s c h e m a s . d a t a c o n t r a c t . o r g / 2 0 0 4 / 0 7 / S y s t e m . W i n d o w s " & g t ; & l t ; b : _ x & g t ; 7 4 1 . 9 0 2 7 6 8 8 4 3 3 4 7 5 3 & l t ; / b : _ x & g t ; & l t ; b : _ y & g t ; 3 9 9 . 9 6 3 6 5 2 & l t ; / b : _ y & g t ; & l t ; / L o c a t i o n & g t ; & l t ; S h a p e R o t a t e A n g l e & g t ; 3 6 0 & l t ; / S h a p e R o t a t e A n g l e & g t ; & l t ; W i d t h & g t ; 1 6 & l t ; / W i d t h & g t ; & l t ; / a : V a l u e & g t ; & l t ; / a : K e y V a l u e O f D i a g r a m O b j e c t K e y a n y T y p e z b w N T n L X & g t ; & l t ; a : K e y V a l u e O f D i a g r a m O b j e c t K e y a n y T y p e z b w N T n L X & g t ; & l t ; a : K e y & g t ; & l t ; K e y & g t ; R e l a t i o n s h i p s \ & a m p ; l t ; T a b l e s \ i n v o i c e _ 2 0 2 0 0 1 2 3 1 0 4 1 \ C o l u m n s \ A c c o u n t   E x e   I D & a m p ; g t ; - & a m p ; l t ; T a b l e s \ D i m _ A c c o u n t \ C o l u m n s \ A c c o u n t   E x e   I D & a m p ; g t ; \ C r o s s F i l t e r & l t ; / K e y & g t ; & l t ; / a : K e y & g t ; & l t ; a : V a l u e   i : t y p e = " D i a g r a m D i s p l a y L i n k C r o s s F i l t e r V i e w S t a t e " & g t ; & l t ; P o i n t s   x m l n s : b = " h t t p : / / s c h e m a s . d a t a c o n t r a c t . o r g / 2 0 0 4 / 0 7 / S y s t e m . W i n d o w s " & g t ; & l t ; b : P o i n t & g t ; & l t ; b : _ x & g t ; 8 7 4 . 1 0 8 5 9 5 & l t ; / b : _ x & g t ; & l t ; b : _ y & g t ; 3 6 4 . 5 8 1 5 6 0 2 8 3 6 8 7 9 6 & l t ; / b : _ y & g t ; & l t ; / b : P o i n t & g t ; & l t ; b : P o i n t & g t ; & l t ; b : _ x & g t ; 8 7 4 . 1 0 8 5 9 5 & l t ; / b : _ x & g t ; & l t ; b : _ y & g t ; 3 8 2 . 2 7 2 6 0 6 & l t ; / b : _ y & g t ; & l t ; / b : P o i n t & g t ; & l t ; b : P o i n t & g t ; & l t ; b : _ x & g t ; 8 7 2 . 1 0 8 5 9 5 & l t ; / b : _ x & g t ; & l t ; b : _ y & g t ; 3 8 4 . 2 7 2 6 0 6 & l t ; / b : _ y & g t ; & l t ; / b : P o i n t & g t ; & l t ; b : P o i n t & g t ; & l t ; b : _ x & g t ; 8 1 0 . 0 0 5 6 8 2 & l t ; / b : _ x & g t ; & l t ; b : _ y & g t ; 3 8 4 . 2 7 2 6 0 6 & l t ; / b : _ y & g t ; & l t ; / b : P o i n t & g t ; & l t ; b : P o i n t & g t ; & l t ; b : _ x & g t ; 8 0 8 . 0 0 5 6 8 2 & l t ; / b : _ x & g t ; & l t ; b : _ y & g t ; 3 8 6 . 2 7 2 6 0 6 & l t ; / b : _ y & g t ; & l t ; / b : P o i n t & g t ; & l t ; b : P o i n t & g t ; & l t ; b : _ x & g t ; 8 0 8 . 0 0 5 6 8 2 & l t ; / b : _ x & g t ; & l t ; b : _ y & g t ; 3 9 7 . 9 6 3 6 5 2 & l t ; / b : _ y & g t ; & l t ; / b : P o i n t & g t ; & l t ; b : P o i n t & g t ; & l t ; b : _ x & g t ; 8 0 6 . 0 0 5 6 8 2 & l t ; / b : _ x & g t ; & l t ; b : _ y & g t ; 3 9 9 . 9 6 3 6 5 2 & l t ; / b : _ y & g t ; & l t ; / b : P o i n t & g t ; & l t ; b : P o i n t & g t ; & l t ; b : _ x & g t ; 7 5 7 . 9 0 2 7 6 8 8 4 3 3 4 7 5 3 & l t ; / b : _ x & g t ; & l t ; b : _ y & g t ; 3 9 9 . 9 6 3 6 5 2 & l t ; / b : _ y & g t ; & l t ; / b : P o i n t & g t ; & l t ; / P o i n t s & g t ; & l t ; / a : V a l u e & g t ; & l t ; / a : K e y V a l u e O f D i a g r a m O b j e c t K e y a n y T y p e z b w N T n L X & g t ; & l t ; a : K e y V a l u e O f D i a g r a m O b j e c t K e y a n y T y p e z b w N T n L X & g t ; & l t ; a : K e y & g t ; & l t ; K e y & g t ; R e l a t i o n s h i p s \ & a m p ; l t ; T a b l e s \ m e e t i n g \ C o l u m n s \ A c c o u n t   E x e   I D & a m p ; g t ; - & a m p ; l t ; T a b l e s \ D i m _ A c c o u n t \ C o l u m n s \ A c c o u n t   E x e   I D & a m p ; g t ; & l t ; / K e y & g t ; & l t ; / a : K e y & g t ; & l t ; a : V a l u e   i : t y p e = " D i a g r a m D i s p l a y L i n k V i e w S t a t e " & g t ; & l t ; A u t o m a t i o n P r o p e r t y H e l p e r T e x t & g t ; E n d   p o i n t   1 :   ( 8 6 4 . 2 0 9 2 1 3 9 0 1 8 6 9 , 4 5 4 . 4 9 6 1 5 8 ) .   E n d   p o i n t   2 :   ( 7 5 7 . 9 0 2 7 6 8 8 4 3 3 4 8 , 4 3 9 . 9 6 3 6 5 2 )   & l t ; / A u t o m a t i o n P r o p e r t y H e l p e r T e x t & g t ; & l t ; L a y e d O u t & g t ; t r u e & l t ; / L a y e d O u t & g t ; & l t ; P o i n t s   x m l n s : b = " h t t p : / / s c h e m a s . d a t a c o n t r a c t . o r g / 2 0 0 4 / 0 7 / S y s t e m . W i n d o w s " & g t ; & l t ; b : P o i n t & g t ; & l t ; b : _ x & g t ; 8 6 4 . 2 0 9 2 1 3 9 0 1 8 6 8 9 1 & l t ; / b : _ x & g t ; & l t ; b : _ y & g t ; 4 5 4 . 4 9 6 1 5 8 0 0 0 0 0 0 0 4 & l t ; / b : _ y & g t ; & l t ; / b : P o i n t & g t ; & l t ; b : P o i n t & g t ; & l t ; b : _ x & g t ; 8 1 3 . 0 5 5 9 9 1 5 & l t ; / b : _ x & g t ; & l t ; b : _ y & g t ; 4 5 4 . 4 9 6 1 5 8 & l t ; / b : _ y & g t ; & l t ; / b : P o i n t & g t ; & l t ; b : P o i n t & g t ; & l t ; b : _ x & g t ; 8 1 1 . 0 5 5 9 9 1 5 & l t ; / b : _ x & g t ; & l t ; b : _ y & g t ; 4 5 2 . 4 9 6 1 5 8 & l t ; / b : _ y & g t ; & l t ; / b : P o i n t & g t ; & l t ; b : P o i n t & g t ; & l t ; b : _ x & g t ; 8 1 1 . 0 5 5 9 9 1 5 & l t ; / b : _ x & g t ; & l t ; b : _ y & g t ; 4 4 1 . 9 6 3 6 5 2 & l t ; / b : _ y & g t ; & l t ; / b : P o i n t & g t ; & l t ; b : P o i n t & g t ; & l t ; b : _ x & g t ; 8 0 9 . 0 5 5 9 9 1 5 & l t ; / b : _ x & g t ; & l t ; b : _ y & g t ; 4 3 9 . 9 6 3 6 5 2 & l t ; / b : _ y & g t ; & l t ; / b : P o i n t & g t ; & l t ; b : P o i n t & g t ; & l t ; b : _ x & g t ; 7 5 7 . 9 0 2 7 6 8 8 4 3 3 4 7 5 3 & l t ; / b : _ x & g t ; & l t ; b : _ y & g t ; 4 3 9 . 9 6 3 6 5 2 & l t ; / b : _ y & g t ; & l t ; / b : P o i n t & g t ; & l t ; / P o i n t s & g t ; & l t ; / a : V a l u e & g t ; & l t ; / a : K e y V a l u e O f D i a g r a m O b j e c t K e y a n y T y p e z b w N T n L X & g t ; & l t ; a : K e y V a l u e O f D i a g r a m O b j e c t K e y a n y T y p e z b w N T n L X & g t ; & l t ; a : K e y & g t ; & l t ; K e y & g t ; R e l a t i o n s h i p s \ & a m p ; l t ; T a b l e s \ m e e t i n g \ C o l u m n s \ A c c o u n t   E x e   I D & a m p ; g t ; - & a m p ; l t ; T a b l e s \ D i m _ A c c o u n t \ C o l u m n s \ A c c o u n t   E x e   I D & a m p ; g t ; \ F K & l t ; / K e y & g t ; & l t ; / a : K e y & g t ; & l t ; a : V a l u e   i : t y p e = " D i a g r a m D i s p l a y L i n k E n d p o i n t V i e w S t a t e " & g t ; & l t ; H e i g h t & g t ; 1 6 & l t ; / H e i g h t & g t ; & l t ; L a b e l L o c a t i o n   x m l n s : b = " h t t p : / / s c h e m a s . d a t a c o n t r a c t . o r g / 2 0 0 4 / 0 7 / S y s t e m . W i n d o w s " & g t ; & l t ; b : _ x & g t ; 8 6 4 . 2 0 9 2 1 3 9 0 1 8 6 8 9 1 & l t ; / b : _ x & g t ; & l t ; b : _ y & g t ; 4 4 6 . 4 9 6 1 5 8 0 0 0 0 0 0 0 4 & l t ; / b : _ y & g t ; & l t ; / L a b e l L o c a t i o n & g t ; & l t ; L o c a t i o n   x m l n s : b = " h t t p : / / s c h e m a s . d a t a c o n t r a c t . o r g / 2 0 0 4 / 0 7 / S y s t e m . W i n d o w s " & g t ; & l t ; b : _ x & g t ; 8 8 0 . 2 0 9 2 1 3 9 0 1 8 6 8 9 1 & l t ; / b : _ x & g t ; & l t ; b : _ y & g t ; 4 5 4 . 4 9 6 1 5 8 & l t ; / b : _ y & g t ; & l t ; / L o c a t i o n & g t ; & l t ; S h a p e R o t a t e A n g l e & g t ; 1 7 9 . 9 9 9 9 9 9 9 9 9 9 9 9 8 & l t ; / S h a p e R o t a t e A n g l e & g t ; & l t ; W i d t h & g t ; 1 6 & l t ; / W i d t h & g t ; & l t ; / a : V a l u e & g t ; & l t ; / a : K e y V a l u e O f D i a g r a m O b j e c t K e y a n y T y p e z b w N T n L X & g t ; & l t ; a : K e y V a l u e O f D i a g r a m O b j e c t K e y a n y T y p e z b w N T n L X & g t ; & l t ; a : K e y & g t ; & l t ; K e y & g t ; R e l a t i o n s h i p s \ & a m p ; l t ; T a b l e s \ m e e t i n g \ C o l u m n s \ A c c o u n t   E x e   I D & a m p ; g t ; - & a m p ; l t ; T a b l e s \ D i m _ A c c o u n t \ C o l u m n s \ A c c o u n t   E x e   I D & a m p ; g t ; \ P K & l t ; / K e y & g t ; & l t ; / a : K e y & g t ; & l t ; a : V a l u e   i : t y p e = " D i a g r a m D i s p l a y L i n k E n d p o i n t V i e w S t a t e " & g t ; & l t ; H e i g h t & g t ; 1 6 & l t ; / H e i g h t & g t ; & l t ; L a b e l L o c a t i o n   x m l n s : b = " h t t p : / / s c h e m a s . d a t a c o n t r a c t . o r g / 2 0 0 4 / 0 7 / S y s t e m . W i n d o w s " & g t ; & l t ; b : _ x & g t ; 7 4 1 . 9 0 2 7 6 8 8 4 3 3 4 7 5 3 & l t ; / b : _ x & g t ; & l t ; b : _ y & g t ; 4 3 1 . 9 6 3 6 5 2 & l t ; / b : _ y & g t ; & l t ; / L a b e l L o c a t i o n & g t ; & l t ; L o c a t i o n   x m l n s : b = " h t t p : / / s c h e m a s . d a t a c o n t r a c t . o r g / 2 0 0 4 / 0 7 / S y s t e m . W i n d o w s " & g t ; & l t ; b : _ x & g t ; 7 4 1 . 9 0 2 7 6 8 8 4 3 3 4 7 5 3 & l t ; / b : _ x & g t ; & l t ; b : _ y & g t ; 4 3 9 . 9 6 3 6 5 2 & l t ; / b : _ y & g t ; & l t ; / L o c a t i o n & g t ; & l t ; S h a p e R o t a t e A n g l e & g t ; 3 6 0 & l t ; / S h a p e R o t a t e A n g l e & g t ; & l t ; W i d t h & g t ; 1 6 & l t ; / W i d t h & g t ; & l t ; / a : V a l u e & g t ; & l t ; / a : K e y V a l u e O f D i a g r a m O b j e c t K e y a n y T y p e z b w N T n L X & g t ; & l t ; a : K e y V a l u e O f D i a g r a m O b j e c t K e y a n y T y p e z b w N T n L X & g t ; & l t ; a : K e y & g t ; & l t ; K e y & g t ; R e l a t i o n s h i p s \ & a m p ; l t ; T a b l e s \ m e e t i n g \ C o l u m n s \ A c c o u n t   E x e   I D & a m p ; g t ; - & a m p ; l t ; T a b l e s \ D i m _ A c c o u n t \ C o l u m n s \ A c c o u n t   E x e   I D & a m p ; g t ; \ C r o s s F i l t e r & l t ; / K e y & g t ; & l t ; / a : K e y & g t ; & l t ; a : V a l u e   i : t y p e = " D i a g r a m D i s p l a y L i n k C r o s s F i l t e r V i e w S t a t e " & g t ; & l t ; P o i n t s   x m l n s : b = " h t t p : / / s c h e m a s . d a t a c o n t r a c t . o r g / 2 0 0 4 / 0 7 / S y s t e m . W i n d o w s " & g t ; & l t ; b : P o i n t & g t ; & l t ; b : _ x & g t ; 8 6 4 . 2 0 9 2 1 3 9 0 1 8 6 8 9 1 & l t ; / b : _ x & g t ; & l t ; b : _ y & g t ; 4 5 4 . 4 9 6 1 5 8 0 0 0 0 0 0 0 4 & l t ; / b : _ y & g t ; & l t ; / b : P o i n t & g t ; & l t ; b : P o i n t & g t ; & l t ; b : _ x & g t ; 8 1 3 . 0 5 5 9 9 1 5 & l t ; / b : _ x & g t ; & l t ; b : _ y & g t ; 4 5 4 . 4 9 6 1 5 8 & l t ; / b : _ y & g t ; & l t ; / b : P o i n t & g t ; & l t ; b : P o i n t & g t ; & l t ; b : _ x & g t ; 8 1 1 . 0 5 5 9 9 1 5 & l t ; / b : _ x & g t ; & l t ; b : _ y & g t ; 4 5 2 . 4 9 6 1 5 8 & l t ; / b : _ y & g t ; & l t ; / b : P o i n t & g t ; & l t ; b : P o i n t & g t ; & l t ; b : _ x & g t ; 8 1 1 . 0 5 5 9 9 1 5 & l t ; / b : _ x & g t ; & l t ; b : _ y & g t ; 4 4 1 . 9 6 3 6 5 2 & l t ; / b : _ y & g t ; & l t ; / b : P o i n t & g t ; & l t ; b : P o i n t & g t ; & l t ; b : _ x & g t ; 8 0 9 . 0 5 5 9 9 1 5 & l t ; / b : _ x & g t ; & l t ; b : _ y & g t ; 4 3 9 . 9 6 3 6 5 2 & l t ; / b : _ y & g t ; & l t ; / b : P o i n t & g t ; & l t ; b : P o i n t & g t ; & l t ; b : _ x & g t ; 7 5 7 . 9 0 2 7 6 8 8 4 3 3 4 7 5 3 & l t ; / b : _ x & g t ; & l t ; b : _ y & g t ; 4 3 9 . 9 6 3 6 5 2 & l t ; / b : _ y & g t ; & l t ; / b : P o i n t & g t ; & l t ; / P o i n t s & g t ; & l t ; / a : V a l u e & g t ; & l t ; / a : K e y V a l u e O f D i a g r a m O b j e c t K e y a n y T y p e z b w N T n L X & g t ; & l t ; a : K e y V a l u e O f D i a g r a m O b j e c t K e y a n y T y p e z b w N T n L X & g t ; & l t ; a : K e y & g t ; & l t ; K e y & g t ; R e l a t i o n s h i p s \ & a m p ; l t ; T a b l e s \ O p p o r t u n i t y \ C o l u m n s \ A c c o u n t   E x e   I D & a m p ; g t ; - & a m p ; l t ; T a b l e s \ D i m _ A c c o u n t \ C o l u m n s \ A c c o u n t   E x e   I D & a m p ; g t ; & l t ; / K e y & g t ; & l t ; / a : K e y & g t ; & l t ; a : V a l u e   i : t y p e = " D i a g r a m D i s p l a y L i n k V i e w S t a t e " & g t ; & l t ; A u t o m a t i o n P r o p e r t y H e l p e r T e x t & g t ; E n d   p o i n t   1 :   ( 1 1 1 4 . 0 5 8 0 6 , 3 9 0 . 1 1 3 4 7 5 1 7 7 3 0 5 ) .   E n d   p o i n t   2 :   ( 7 5 7 . 9 0 2 7 6 8 8 4 3 3 4 8 , 4 1 9 . 9 6 3 6 5 2 )   & l t ; / A u t o m a t i o n P r o p e r t y H e l p e r T e x t & g t ; & l t ; L a y e d O u t & g t ; t r u e & l t ; / L a y e d O u t & g t ; & l t ; P o i n t s   x m l n s : b = " h t t p : / / s c h e m a s . d a t a c o n t r a c t . o r g / 2 0 0 4 / 0 7 / S y s t e m . W i n d o w s " & g t ; & l t ; b : P o i n t & g t ; & l t ; b : _ x & g t ; 1 1 1 4 . 0 5 8 0 6 & l t ; / b : _ x & g t ; & l t ; b : _ y & g t ; 3 9 0 . 1 1 3 4 7 5 1 7 7 3 0 4 9 1 & l t ; / b : _ y & g t ; & l t ; / b : P o i n t & g t ; & l t ; b : P o i n t & g t ; & l t ; b : _ x & g t ; 1 1 1 4 . 0 5 8 0 6 & l t ; / b : _ x & g t ; & l t ; b : _ y & g t ; 3 9 0 . 3 1 6 7 8 5 & l t ; / b : _ y & g t ; & l t ; / b : P o i n t & g t ; & l t ; b : P o i n t & g t ; & l t ; b : _ x & g t ; 1 1 1 2 . 0 5 8 0 6 & l t ; / b : _ x & g t ; & l t ; b : _ y & g t ; 3 9 2 . 3 1 6 7 8 5 & l t ; / b : _ y & g t ; & l t ; / b : P o i n t & g t ; & l t ; b : P o i n t & g t ; & l t ; b : _ x & g t ; 8 6 2 . 7 0 9 2 1 4 0 0 4 5 & l t ; / b : _ x & g t ; & l t ; b : _ y & g t ; 3 9 2 . 3 1 6 7 8 5 & l t ; / b : _ y & g t ; & l t ; / b : P o i n t & g t ; & l t ; b : P o i n t & g t ; & l t ; b : _ x & g t ; 8 6 0 . 7 0 9 2 1 4 0 0 4 5 & l t ; / b : _ x & g t ; & l t ; b : _ y & g t ; 3 9 4 . 3 1 6 7 8 5 & l t ; / b : _ y & g t ; & l t ; / b : P o i n t & g t ; & l t ; b : P o i n t & g t ; & l t ; b : _ x & g t ; 8 6 0 . 7 0 9 2 1 4 0 0 4 5 & l t ; / b : _ x & g t ; & l t ; b : _ y & g t ; 4 1 7 . 9 6 3 6 5 2 & l t ; / b : _ y & g t ; & l t ; / b : P o i n t & g t ; & l t ; b : P o i n t & g t ; & l t ; b : _ x & g t ; 8 5 8 . 7 0 9 2 1 4 0 0 4 5 & l t ; / b : _ x & g t ; & l t ; b : _ y & g t ; 4 1 9 . 9 6 3 6 5 2 & l t ; / b : _ y & g t ; & l t ; / b : P o i n t & g t ; & l t ; b : P o i n t & g t ; & l t ; b : _ x & g t ; 7 5 7 . 9 0 2 7 6 8 8 4 3 3 4 7 8 7 & l t ; / b : _ x & g t ; & l t ; b : _ y & g t ; 4 1 9 . 9 6 3 6 5 2 & l t ; / b : _ y & g t ; & l t ; / b : P o i n t & g t ; & l t ; / P o i n t s & g t ; & l t ; / a : V a l u e & g t ; & l t ; / a : K e y V a l u e O f D i a g r a m O b j e c t K e y a n y T y p e z b w N T n L X & g t ; & l t ; a : K e y V a l u e O f D i a g r a m O b j e c t K e y a n y T y p e z b w N T n L X & g t ; & l t ; a : K e y & g t ; & l t ; K e y & g t ; R e l a t i o n s h i p s \ & a m p ; l t ; T a b l e s \ O p p o r t u n i t y \ C o l u m n s \ A c c o u n t   E x e   I D & a m p ; g t ; - & a m p ; l t ; T a b l e s \ D i m _ A c c o u n t \ C o l u m n s \ A c c o u n t   E x e   I D & a m p ; g t ; \ F K & l t ; / K e y & g t ; & l t ; / a : K e y & g t ; & l t ; a : V a l u e   i : t y p e = " D i a g r a m D i s p l a y L i n k E n d p o i n t V i e w S t a t e " & g t ; & l t ; H e i g h t & g t ; 1 6 & l t ; / H e i g h t & g t ; & l t ; L a b e l L o c a t i o n   x m l n s : b = " h t t p : / / s c h e m a s . d a t a c o n t r a c t . o r g / 2 0 0 4 / 0 7 / S y s t e m . W i n d o w s " & g t ; & l t ; b : _ x & g t ; 1 1 0 6 . 0 5 8 0 6 & l t ; / b : _ x & g t ; & l t ; b : _ y & g t ; 3 7 4 . 1 1 3 4 7 5 1 7 7 3 0 4 9 1 & l t ; / b : _ y & g t ; & l t ; / L a b e l L o c a t i o n & g t ; & l t ; L o c a t i o n   x m l n s : b = " h t t p : / / s c h e m a s . d a t a c o n t r a c t . o r g / 2 0 0 4 / 0 7 / S y s t e m . W i n d o w s " & g t ; & l t ; b : _ x & g t ; 1 1 1 4 . 0 5 8 0 6 & l t ; / b : _ x & g t ; & l t ; b : _ y & g t ; 3 7 4 . 1 1 3 4 7 5 1 7 7 3 0 4 9 1 & l t ; / b : _ y & g t ; & l t ; / L o c a t i o n & g t ; & l t ; S h a p e R o t a t e A n g l e & g t ; 9 0 & l t ; / S h a p e R o t a t e A n g l e & g t ; & l t ; W i d t h & g t ; 1 6 & l t ; / W i d t h & g t ; & l t ; / a : V a l u e & g t ; & l t ; / a : K e y V a l u e O f D i a g r a m O b j e c t K e y a n y T y p e z b w N T n L X & g t ; & l t ; a : K e y V a l u e O f D i a g r a m O b j e c t K e y a n y T y p e z b w N T n L X & g t ; & l t ; a : K e y & g t ; & l t ; K e y & g t ; R e l a t i o n s h i p s \ & a m p ; l t ; T a b l e s \ O p p o r t u n i t y \ C o l u m n s \ A c c o u n t   E x e   I D & a m p ; g t ; - & a m p ; l t ; T a b l e s \ D i m _ A c c o u n t \ C o l u m n s \ A c c o u n t   E x e   I D & a m p ; g t ; \ P K & l t ; / K e y & g t ; & l t ; / a : K e y & g t ; & l t ; a : V a l u e   i : t y p e = " D i a g r a m D i s p l a y L i n k E n d p o i n t V i e w S t a t e " & g t ; & l t ; H e i g h t & g t ; 1 6 & l t ; / H e i g h t & g t ; & l t ; L a b e l L o c a t i o n   x m l n s : b = " h t t p : / / s c h e m a s . d a t a c o n t r a c t . o r g / 2 0 0 4 / 0 7 / S y s t e m . W i n d o w s " & g t ; & l t ; b : _ x & g t ; 7 4 1 . 9 0 2 7 6 8 8 4 3 3 4 7 8 7 & l t ; / b : _ x & g t ; & l t ; b : _ y & g t ; 4 1 1 . 9 6 3 6 5 2 & l t ; / b : _ y & g t ; & l t ; / L a b e l L o c a t i o n & g t ; & l t ; L o c a t i o n   x m l n s : b = " h t t p : / / s c h e m a s . d a t a c o n t r a c t . o r g / 2 0 0 4 / 0 7 / S y s t e m . W i n d o w s " & g t ; & l t ; b : _ x & g t ; 7 4 1 . 9 0 2 7 6 8 8 4 3 3 4 7 7 6 & l t ; / b : _ x & g t ; & l t ; b : _ y & g t ; 4 1 9 . 9 6 3 6 5 2 & l t ; / b : _ y & g t ; & l t ; / L o c a t i o n & g t ; & l t ; S h a p e R o t a t e A n g l e & g t ; 3 6 0 & l t ; / S h a p e R o t a t e A n g l e & g t ; & l t ; W i d t h & g t ; 1 6 & l t ; / W i d t h & g t ; & l t ; / a : V a l u e & g t ; & l t ; / a : K e y V a l u e O f D i a g r a m O b j e c t K e y a n y T y p e z b w N T n L X & g t ; & l t ; a : K e y V a l u e O f D i a g r a m O b j e c t K e y a n y T y p e z b w N T n L X & g t ; & l t ; a : K e y & g t ; & l t ; K e y & g t ; R e l a t i o n s h i p s \ & a m p ; l t ; T a b l e s \ O p p o r t u n i t y \ C o l u m n s \ A c c o u n t   E x e   I D & a m p ; g t ; - & a m p ; l t ; T a b l e s \ D i m _ A c c o u n t \ C o l u m n s \ A c c o u n t   E x e   I D & a m p ; g t ; \ C r o s s F i l t e r & l t ; / K e y & g t ; & l t ; / a : K e y & g t ; & l t ; a : V a l u e   i : t y p e = " D i a g r a m D i s p l a y L i n k C r o s s F i l t e r V i e w S t a t e " & g t ; & l t ; P o i n t s   x m l n s : b = " h t t p : / / s c h e m a s . d a t a c o n t r a c t . o r g / 2 0 0 4 / 0 7 / S y s t e m . W i n d o w s " & g t ; & l t ; b : P o i n t & g t ; & l t ; b : _ x & g t ; 1 1 1 4 . 0 5 8 0 6 & l t ; / b : _ x & g t ; & l t ; b : _ y & g t ; 3 9 0 . 1 1 3 4 7 5 1 7 7 3 0 4 9 1 & l t ; / b : _ y & g t ; & l t ; / b : P o i n t & g t ; & l t ; b : P o i n t & g t ; & l t ; b : _ x & g t ; 1 1 1 4 . 0 5 8 0 6 & l t ; / b : _ x & g t ; & l t ; b : _ y & g t ; 3 9 0 . 3 1 6 7 8 5 & l t ; / b : _ y & g t ; & l t ; / b : P o i n t & g t ; & l t ; b : P o i n t & g t ; & l t ; b : _ x & g t ; 1 1 1 2 . 0 5 8 0 6 & l t ; / b : _ x & g t ; & l t ; b : _ y & g t ; 3 9 2 . 3 1 6 7 8 5 & l t ; / b : _ y & g t ; & l t ; / b : P o i n t & g t ; & l t ; b : P o i n t & g t ; & l t ; b : _ x & g t ; 8 6 2 . 7 0 9 2 1 4 0 0 4 5 & l t ; / b : _ x & g t ; & l t ; b : _ y & g t ; 3 9 2 . 3 1 6 7 8 5 & l t ; / b : _ y & g t ; & l t ; / b : P o i n t & g t ; & l t ; b : P o i n t & g t ; & l t ; b : _ x & g t ; 8 6 0 . 7 0 9 2 1 4 0 0 4 5 & l t ; / b : _ x & g t ; & l t ; b : _ y & g t ; 3 9 4 . 3 1 6 7 8 5 & l t ; / b : _ y & g t ; & l t ; / b : P o i n t & g t ; & l t ; b : P o i n t & g t ; & l t ; b : _ x & g t ; 8 6 0 . 7 0 9 2 1 4 0 0 4 5 & l t ; / b : _ x & g t ; & l t ; b : _ y & g t ; 4 1 7 . 9 6 3 6 5 2 & l t ; / b : _ y & g t ; & l t ; / b : P o i n t & g t ; & l t ; b : P o i n t & g t ; & l t ; b : _ x & g t ; 8 5 8 . 7 0 9 2 1 4 0 0 4 5 & l t ; / b : _ x & g t ; & l t ; b : _ y & g t ; 4 1 9 . 9 6 3 6 5 2 & l t ; / b : _ y & g t ; & l t ; / b : P o i n t & g t ; & l t ; b : P o i n t & g t ; & l t ; b : _ x & g t ; 7 5 7 . 9 0 2 7 6 8 8 4 3 3 4 7 8 7 & l t ; / b : _ x & g t ; & l t ; b : _ y & g t ; 4 1 9 . 9 6 3 6 5 2 & l t ; / b : _ y & g t ; & l t ; / b : P o i n t & g t ; & l t ; / P o i n t s & g t ; & l t ; / a : V a l u e & g t ; & l t ; / a : K e y V a l u e O f D i a g r a m O b j e c t K e y a n y T y p e z b w N T n L X & g t ; & l t ; / V i e w S t a t e s & g t ; & l t ; / D i a g r a m M a n a g e r . S e r i a l i z a b l e D i a g r a m & g t ; & l t ; D i a g r a m M a n a g e r . S e r i a l i z a b l e D i a g r a m & g t ; & l t ; A d a p t e r   i : t y p e = " M e a s u r e D i a g r a m S a n d b o x A d a p t e r " & g t ; & l t ; T a b l e N a m e & g t ; b r o k e r a 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 i : t y p e = " S a n d b o x E d i t o r M e a s u r e G r i d K e y " & g t ; & l t ; T a b l e N a m e & g t ; b r o k e r a g e & l t ; / T a b l e N a m e & g t ; & l t ; / K e y & g t ; & l t ; M a i n t a i n e r 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 A m o u n t   3 & l t ; / K e y & g t ; & l t ; / D i a g r a m O b j e c t K e y & g t ; & l t ; D i a g r a m O b j e c t K e y & g t ; & l t ; K e y & g t ; M e a s u r e s \ S u m   o f   A m o u n t   3 \ T a g I n f o \ F o r m u l a & l t ; / K e y & g t ; & l t ; / D i a g r a m O b j e c t K e y & g t ; & l t ; D i a g r a m O b j e c t K e y & g t ; & l t ; K e y & g t ; M e a s u r e s \ S u m   o f   A m o u n t   3 \ T a g I n f o \ V a l u e & l t ; / K e y & g t ; & l t ; / D i a g r a m O b j e c t K e y & g t ; & l t ; D i a g r a m O b j e c t K e y & g t ; & l t ; K e y & g t ; M e a s u r e s \ A C H I E V E D & l t ; / K e y & g t ; & l t ; / D i a g r a m O b j e c t K e y & g t ; & l t ; D i a g r a m O b j e c t K e y & g t ; & l t ; K e y & g t ; M e a s u r e s \ A C H I E V E D \ T a g I n f o \ F o r m u l a & l t ; / K e y & g t ; & l t ; / D i a g r a m O b j e c t K e y & g t ; & l t ; D i a g r a m O b j e c t K e y & g t ; & l t ; K e y & g t ; M e a s u r e s \ A C H I E V E D \ T a g I n f o \ V a l u e & l t ; / K e y & g t ; & l t ; / D i a g r a m O b j e c t K e y & g t ; & l t ; D i a g r a m O b j e c t K e y & g t ; & l t ; K e y & g t ; C o l u m n s \ c l i e n t _ n a m e & l t ; / K e y & g t ; & l t ; / D i a g r a m O b j e c t K e y & g t ; & l t ; D i a g r a m O b j e c t K e y & g t ; & l t ; K e y & g t ; C o l u m n s \ p o l i c y _ n u m b e r & l t ; / K e y & g t ; & l t ; / D i a g r a m O b j e c t K e y & g t ; & l t ; D i a g r a m O b j e c t K e y & g t ; & l t ; K e y & g t ; C o l u m n s \ p o l i c y _ s t a t u s & l t ; / K e y & g t ; & l t ; / D i a g r a m O b j e c t K e y & g t ; & l t ; D i a g r a m O b j e c t K e y & g t ; & l t ; K e y & g t ; C o l u m n s \ p o l i c y _ s t a r t _ d a t e & l t ; / K e y & g t ; & l t ; / D i a g r a m O b j e c t K e y & g t ; & l t ; D i a g r a m O b j e c t K e y & g t ; & l t ; K e y & g t ; C o l u m n s \ p o l i c y _ e n d _ d a t e & l t ; / K e y & g t ; & l t ; / D i a g r a m O b j e c t K e y & g t ; & l t ; D i a g r a m O b j e c t K e y & g t ; & l t ; K e y & g t ; C o l u m n s \ p r o d u c t _ g r o u p & l t ; / K e y & g t ; & l t ; / D i a g r a m O b j e c t K e y & g t ; & l t ; D i a g r a m O b j e c t K e y & g t ; & l t ; K e y & g t ; C o l u m n s \ A c c o u n t   E x e   I D & l t ; / K e y & g t ; & l t ; / D i a g r a m O b j e c t K e y & g t ; & l t ; D i a g r a m O b j e c t K e y & g t ; & l t ; K e y & g t ; C o l u m n s \ A c c o u n t   E x e c u t i v e & l t ; / K e y & g t ; & l t ; / D i a g r a m O b j e c t K e y & g t ; & l t ; D i a g r a m O b j e c t K e y & g t ; & l t ; K e y & g t ; C o l u m n s \ b r a n c h _ n a m e & l t ; / K e y & g t ; & l t ; / D i a g r a m O b j e c t K e y & g t ; & l t ; D i a g r a m O b j e c t K e y & g t ; & l t ; K e y & g t ; C o l u m n s \ s o l u t i o n _ g r o u p & l t ; / K e y & g t ; & l t ; / D i a g r a m O b j e c t K e y & g t ; & l t ; D i a g r a m O b j e c t K e y & g t ; & l t ; K e y & g t ; C o l u m n s \ i n c o m e _ c l a s s & l t ; / K e y & g t ; & l t ; / D i a g r a m O b j e c t K e y & g t ; & l t ; D i a g r a m O b j e c t K e y & g t ; & l t ; K e y & g t ; C o l u m n s \ A m o u n t & l t ; / K e y & g t ; & l t ; / D i a g r a m O b j e c t K e y & g t ; & l t ; D i a g r a m O b j e c t K e y & g t ; & l t ; K e y & g t ; C o l u m n s \ i n c o m e _ d u e _ d a t e & l t ; / K e y & g t ; & l t ; / D i a g r a m O b j e c t K e y & g t ; & l t ; D i a g r a m O b j e c t K e y & g t ; & l t ; K e y & g t ; C o l u m n s \ r e v e n u e _ t r a n s a c t i o n _ t y p e & l t ; / K e y & g t ; & l t ; / D i a g r a m O b j e c t K e y & g t ; & l t ; D i a g r a m O b j e c t K e y & g t ; & l t ; K e y & g t ; C o l u m n s \ r e n e w a l _ s t a t u s & l t ; / K e y & g t ; & l t ; / D i a g r a m O b j e c t K e y & g t ; & l t ; D i a g r a m O b j e c t K e y & g t ; & l t ; K e y & g t ; C o l u m n s \ l a p s e _ r e a s o n & l t ; / K e y & g t ; & l t ; / D i a g r a m O b j e c t K e y & g t ; & l t ; D i a g r a m O b j e c t K e y & g t ; & l t ; K e y & g t ; C o l u m n s \ l a s t _ u p d a t e d _ d a t e & l t ; / K e y & g t ; & l t ; / D i a g r a m O b j e c t K e y & g t ; & l t ; D i a g r a m O b j e c t K e y & g t ; & l t ; K e y & g t ; L i n k s \ & a m p ; l t ; C o l u m n s \ S u m   o f   A m o u n t   3 & a m p ; g t ; - & a m p ; l t ; M e a s u r e s \ A m o u n t & a m p ; g t ; & l t ; / K e y & g t ; & l t ; / D i a g r a m O b j e c t K e y & g t ; & l t ; D i a g r a m O b j e c t K e y & g t ; & l t ; K e y & g t ; L i n k s \ & a m p ; l t ; C o l u m n s \ S u m   o f   A m o u n t   3 & a m p ; g t ; - & a m p ; l t ; M e a s u r e s \ A m o u n t & a m p ; g t ; \ C O L U M N & l t ; / K e y & g t ; & l t ; / D i a g r a m O b j e c t K e y & g t ; & l t ; D i a g r a m O b j e c t K e y & g t ; & l t ; K e y & g t ; L i n k s \ & a m p ; l t ; C o l u m n s \ S u m   o f   A m o u n t   3 & a m p ; g t ; - & a m p ; l t ; M e a s u r e s \ 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 A m o u n t   3 & l t ; / K e y & g t ; & l t ; / a : K e y & g t ; & l t ; a : V a l u e   i : t y p e = " M e a s u r e G r i d N o d e V i e w S t a t e " & g t ; & l t ; C o l u m n & g t ; 1 1 & l t ; / C o l u m n & g t ; & l t ; L a y e d O u t & g t ; t r u e & l t ; / L a y e d O u t & g t ; & l t ; W a s U I I n v i s i b l e & g t ; t r u e & l t ; / W a s U I I n v i s i b l e & g t ; & l t ; / a : V a l u e & g t ; & l t ; / a : K e y V a l u e O f D i a g r a m O b j e c t K e y a n y T y p e z b w N T n L X & g t ; & l t ; a : K e y V a l u e O f D i a g r a m O b j e c t K e y a n y T y p e z b w N T n L X & g t ; & l t ; a : K e y & g t ; & l t ; K e y & g t ; M e a s u r e s \ S u m   o f   A m o u n t   3 \ T a g I n f o \ F o r m u l a & l t ; / K e y & g t ; & l t ; / a : K e y & g t ; & l t ; a : V a l u e   i : t y p e = " M e a s u r e G r i d V i e w S t a t e I D i a g r a m T a g A d d i t i o n a l I n f o " / & g t ; & l t ; / a : K e y V a l u e O f D i a g r a m O b j e c t K e y a n y T y p e z b w N T n L X & g t ; & l t ; a : K e y V a l u e O f D i a g r a m O b j e c t K e y a n y T y p e z b w N T n L X & g t ; & l t ; a : K e y & g t ; & l t ; K e y & g t ; M e a s u r e s \ S u m   o f   A m o u n t   3 \ T a g I n f o \ V a l u e & l t ; / K e y & g t ; & l t ; / a : K e y & g t ; & l t ; a : V a l u e   i : t y p e = " M e a s u r e G r i d V i e w S t a t e I D i a g r a m T a g A d d i t i o n a l I n f o " / & g t ; & l t ; / a : K e y V a l u e O f D i a g r a m O b j e c t K e y a n y T y p e z b w N T n L X & g t ; & l t ; a : K e y V a l u e O f D i a g r a m O b j e c t K e y a n y T y p e z b w N T n L X & g t ; & l t ; a : K e y & g t ; & l t ; K e y & g t ; M e a s u r e s \ A C H I E V E D & l t ; / K e y & g t ; & l t ; / a : K e y & g t ; & l t ; a : V a l u e   i : t y p e = " M e a s u r e G r i d N o d e V i e w S t a t e " & g t ; & l t ; L a y e d O u t & g t ; t r u e & l t ; / L a y e d O u t & g t ; & l t ; / a : V a l u e & g t ; & l t ; / a : K e y V a l u e O f D i a g r a m O b j e c t K e y a n y T y p e z b w N T n L X & g t ; & l t ; a : K e y V a l u e O f D i a g r a m O b j e c t K e y a n y T y p e z b w N T n L X & g t ; & l t ; a : K e y & g t ; & l t ; K e y & g t ; M e a s u r e s \ A C H I E V E D \ T a g I n f o \ F o r m u l a & l t ; / K e y & g t ; & l t ; / a : K e y & g t ; & l t ; a : V a l u e   i : t y p e = " M e a s u r e G r i d V i e w S t a t e I D i a g r a m T a g A d d i t i o n a l I n f o " / & g t ; & l t ; / a : K e y V a l u e O f D i a g r a m O b j e c t K e y a n y T y p e z b w N T n L X & g t ; & l t ; a : K e y V a l u e O f D i a g r a m O b j e c t K e y a n y T y p e z b w N T n L X & g t ; & l t ; a : K e y & g t ; & l t ; K e y & g t ; M e a s u r e s \ A C H I E V E D \ T a g I n f o \ V a l u e & l t ; / K e y & g t ; & l t ; / a : K e y & g t ; & l t ; a : V a l u e   i : t y p e = " M e a s u r e G r i d V i e w S t a t e I D i a g r a m T a g A d d i t i o n a l I n f o " / & g t ; & l t ; / a : K e y V a l u e O f D i a g r a m O b j e c t K e y a n y T y p e z b w N T n L X & g t ; & l t ; a : K e y V a l u e O f D i a g r a m O b j e c t K e y a n y T y p e z b w N T n L X & g t ; & l t ; a : K e y & g t ; & l t ; K e y & g t ; C o l u m n s \ c l i e n t _ n a m e & l t ; / K e y & g t ; & l t ; / a : K e y & g t ; & l t ; a : V a l u e   i : t y p e = " M e a s u r e G r i d N o d e V i e w S t a t e " & g t ; & l t ; L a y e d O u t & g t ; t r u e & l t ; / L a y e d O u t & g t ; & l t ; / a : V a l u e & g t ; & l t ; / a : K e y V a l u e O f D i a g r a m O b j e c t K e y a n y T y p e z b w N T n L X & g t ; & l t ; a : K e y V a l u e O f D i a g r a m O b j e c t K e y a n y T y p e z b w N T n L X & g t ; & l t ; a : K e y & g t ; & l t ; K e y & g t ; C o l u m n s \ p o l i c y _ n u m b e r & l t ; / K e y & g t ; & l t ; / a : K e y & g t ; & l t ; a : V a l u e   i : t y p e = " M e a s u r e G r i d N o d e V i e w S t a t e " & g t ; & l t ; C o l u m n & g t ; 1 & l t ; / C o l u m n & g t ; & l t ; L a y e d O u t & g t ; t r u e & l t ; / L a y e d O u t & g t ; & l t ; / a : V a l u e & g t ; & l t ; / a : K e y V a l u e O f D i a g r a m O b j e c t K e y a n y T y p e z b w N T n L X & g t ; & l t ; a : K e y V a l u e O f D i a g r a m O b j e c t K e y a n y T y p e z b w N T n L X & g t ; & l t ; a : K e y & g t ; & l t ; K e y & g t ; C o l u m n s \ p o l i c y _ s t a t u s & l t ; / K e y & g t ; & l t ; / a : K e y & g t ; & l t ; a : V a l u e   i : t y p e = " M e a s u r e G r i d N o d e V i e w S t a t e " & g t ; & l t ; C o l u m n & g t ; 2 & l t ; / C o l u m n & g t ; & l t ; L a y e d O u t & g t ; t r u e & l t ; / L a y e d O u t & g t ; & l t ; / a : V a l u e & g t ; & l t ; / a : K e y V a l u e O f D i a g r a m O b j e c t K e y a n y T y p e z b w N T n L X & g t ; & l t ; a : K e y V a l u e O f D i a g r a m O b j e c t K e y a n y T y p e z b w N T n L X & g t ; & l t ; a : K e y & g t ; & l t ; K e y & g t ; C o l u m n s \ p o l i c y _ s t a r t _ d a t e & l t ; / K e y & g t ; & l t ; / a : K e y & g t ; & l t ; a : V a l u e   i : t y p e = " M e a s u r e G r i d N o d e V i e w S t a t e " & g t ; & l t ; C o l u m n & g t ; 3 & l t ; / C o l u m n & g t ; & l t ; L a y e d O u t & g t ; t r u e & l t ; / L a y e d O u t & g t ; & l t ; / a : V a l u e & g t ; & l t ; / a : K e y V a l u e O f D i a g r a m O b j e c t K e y a n y T y p e z b w N T n L X & g t ; & l t ; a : K e y V a l u e O f D i a g r a m O b j e c t K e y a n y T y p e z b w N T n L X & g t ; & l t ; a : K e y & g t ; & l t ; K e y & g t ; C o l u m n s \ p o l i c y _ e n d _ d a t e & l t ; / K e y & g t ; & l t ; / a : K e y & g t ; & l t ; a : V a l u e   i : t y p e = " M e a s u r e G r i d N o d e V i e w S t a t e " & g t ; & l t ; C o l u m n & g t ; 4 & l t ; / C o l u m n & g t ; & l t ; L a y e d O u t & g t ; t r u e & l t ; / L a y e d O u t & g t ; & l t ; / a : V a l u e & g t ; & l t ; / a : K e y V a l u e O f D i a g r a m O b j e c t K e y a n y T y p e z b w N T n L X & g t ; & l t ; a : K e y V a l u e O f D i a g r a m O b j e c t K e y a n y T y p e z b w N T n L X & g t ; & l t ; a : K e y & g t ; & l t ; K e y & g t ; C o l u m n s \ p r o d u c t _ g r o u p & l t ; / K e y & g t ; & l t ; / a : K e y & g t ; & l t ; a : V a l u e   i : t y p e = " M e a s u r e G r i d N o d e V i e w S t a t e " & g t ; & l t ; C o l u m n & g t ; 5 & l t ; / C o l u m n & g t ; & l t ; L a y e d O u t & g t ; t r u e & l t ; / L a y e d O u t & g t ; & l t ; / a : V a l u e & g t ; & l t ; / a : K e y V a l u e O f D i a g r a m O b j e c t K e y a n y T y p e z b w N T n L X & g t ; & l t ; a : K e y V a l u e O f D i a g r a m O b j e c t K e y a n y T y p e z b w N T n L X & g t ; & l t ; a : K e y & g t ; & l t ; K e y & g t ; C o l u m n s \ A c c o u n t   E x e   I D & l t ; / K e y & g t ; & l t ; / a : K e y & g t ; & l t ; a : V a l u e   i : t y p e = " M e a s u r e G r i d N o d e V i e w S t a t e " & g t ; & l t ; C o l u m n & g t ; 6 & l t ; / C o l u m n & g t ; & l t ; L a y e d O u t & g t ; t r u e & l t ; / L a y e d O u t & g t ; & l t ; / a : V a l u e & g t ; & l t ; / a : K e y V a l u e O f D i a g r a m O b j e c t K e y a n y T y p e z b w N T n L X & g t ; & l t ; a : K e y V a l u e O f D i a g r a m O b j e c t K e y a n y T y p e z b w N T n L X & g t ; & l t ; a : K e y & g t ; & l t ; K e y & g t ; C o l u m n s \ A c c o u n t   E x e c u t i v e & l t ; / K e y & g t ; & l t ; / a : K e y & g t ; & l t ; a : V a l u e   i : t y p e = " M e a s u r e G r i d N o d e V i e w S t a t e " & g t ; & l t ; C o l u m n & g t ; 7 & l t ; / C o l u m n & g t ; & l t ; L a y e d O u t & g t ; t r u e & l t ; / L a y e d O u t & g t ; & l t ; / a : V a l u e & g t ; & l t ; / a : K e y V a l u e O f D i a g r a m O b j e c t K e y a n y T y p e z b w N T n L X & g t ; & l t ; a : K e y V a l u e O f D i a g r a m O b j e c t K e y a n y T y p e z b w N T n L X & g t ; & l t ; a : K e y & g t ; & l t ; K e y & g t ; C o l u m n s \ b r a n c h _ n a m e & l t ; / K e y & g t ; & l t ; / a : K e y & g t ; & l t ; a : V a l u e   i : t y p e = " M e a s u r e G r i d N o d e V i e w S t a t e " & g t ; & l t ; C o l u m n & g t ; 8 & l t ; / C o l u m n & g t ; & l t ; L a y e d O u t & g t ; t r u e & l t ; / L a y e d O u t & g t ; & l t ; / a : V a l u e & g t ; & l t ; / a : K e y V a l u e O f D i a g r a m O b j e c t K e y a n y T y p e z b w N T n L X & g t ; & l t ; a : K e y V a l u e O f D i a g r a m O b j e c t K e y a n y T y p e z b w N T n L X & g t ; & l t ; a : K e y & g t ; & l t ; K e y & g t ; C o l u m n s \ s o l u t i o n _ g r o u p & l t ; / K e y & g t ; & l t ; / a : K e y & g t ; & l t ; a : V a l u e   i : t y p e = " M e a s u r e G r i d N o d e V i e w S t a t e " & g t ; & l t ; C o l u m n & g t ; 9 & l t ; / C o l u m n & g t ; & l t ; L a y e d O u t & g t ; t r u e & l t ; / L a y e d O u t & g t ; & l t ; / a : V a l u e & g t ; & l t ; / a : K e y V a l u e O f D i a g r a m O b j e c t K e y a n y T y p e z b w N T n L X & g t ; & l t ; a : K e y V a l u e O f D i a g r a m O b j e c t K e y a n y T y p e z b w N T n L X & g t ; & l t ; a : K e y & g t ; & l t ; K e y & g t ; C o l u m n s \ i n c o m e _ c l a s s & l t ; / K e y & g t ; & l t ; / a : K e y & g t ; & l t ; a : V a l u e   i : t y p e = " M e a s u r e G r i d N o d e V i e w S t a t e " & g t ; & l t ; C o l u m n & g t ; 1 0 & l t ; / C o l u m n & g t ; & l t ; L a y e d O u t & g t ; t r u e & l t ; / L a y e d O u t & g t ; & l t ; / a : V a l u e & g t ; & l t ; / a : K e y V a l u e O f D i a g r a m O b j e c t K e y a n y T y p e z b w N T n L X & g t ; & l t ; a : K e y V a l u e O f D i a g r a m O b j e c t K e y a n y T y p e z b w N T n L X & g t ; & l t ; a : K e y & g t ; & l t ; K e y & g t ; C o l u m n s \ A m o u n t & l t ; / K e y & g t ; & l t ; / a : K e y & g t ; & l t ; a : V a l u e   i : t y p e = " M e a s u r e G r i d N o d e V i e w S t a t e " & g t ; & l t ; C o l u m n & g t ; 1 1 & l t ; / C o l u m n & g t ; & l t ; L a y e d O u t & g t ; t r u e & l t ; / L a y e d O u t & g t ; & l t ; / a : V a l u e & g t ; & l t ; / a : K e y V a l u e O f D i a g r a m O b j e c t K e y a n y T y p e z b w N T n L X & g t ; & l t ; a : K e y V a l u e O f D i a g r a m O b j e c t K e y a n y T y p e z b w N T n L X & g t ; & l t ; a : K e y & g t ; & l t ; K e y & g t ; C o l u m n s \ i n c o m e _ d u e _ d a t e & l t ; / K e y & g t ; & l t ; / a : K e y & g t ; & l t ; a : V a l u e   i : t y p e = " M e a s u r e G r i d N o d e V i e w S t a t e " & g t ; & l t ; C o l u m n & g t ; 1 2 & l t ; / C o l u m n & g t ; & l t ; L a y e d O u t & g t ; t r u e & l t ; / L a y e d O u t & g t ; & l t ; / a : V a l u e & g t ; & l t ; / a : K e y V a l u e O f D i a g r a m O b j e c t K e y a n y T y p e z b w N T n L X & g t ; & l t ; a : K e y V a l u e O f D i a g r a m O b j e c t K e y a n y T y p e z b w N T n L X & g t ; & l t ; a : K e y & g t ; & l t ; K e y & g t ; C o l u m n s \ r e v e n u e _ t r a n s a c t i o n _ t y p e & l t ; / K e y & g t ; & l t ; / a : K e y & g t ; & l t ; a : V a l u e   i : t y p e = " M e a s u r e G r i d N o d e V i e w S t a t e " & g t ; & l t ; C o l u m n & g t ; 1 3 & l t ; / C o l u m n & g t ; & l t ; L a y e d O u t & g t ; t r u e & l t ; / L a y e d O u t & g t ; & l t ; / a : V a l u e & g t ; & l t ; / a : K e y V a l u e O f D i a g r a m O b j e c t K e y a n y T y p e z b w N T n L X & g t ; & l t ; a : K e y V a l u e O f D i a g r a m O b j e c t K e y a n y T y p e z b w N T n L X & g t ; & l t ; a : K e y & g t ; & l t ; K e y & g t ; C o l u m n s \ r e n e w a l _ s t a t u s & l t ; / K e y & g t ; & l t ; / a : K e y & g t ; & l t ; a : V a l u e   i : t y p e = " M e a s u r e G r i d N o d e V i e w S t a t e " & g t ; & l t ; C o l u m n & g t ; 1 4 & l t ; / C o l u m n & g t ; & l t ; L a y e d O u t & g t ; t r u e & l t ; / L a y e d O u t & g t ; & l t ; / a : V a l u e & g t ; & l t ; / a : K e y V a l u e O f D i a g r a m O b j e c t K e y a n y T y p e z b w N T n L X & g t ; & l t ; a : K e y V a l u e O f D i a g r a m O b j e c t K e y a n y T y p e z b w N T n L X & g t ; & l t ; a : K e y & g t ; & l t ; K e y & g t ; C o l u m n s \ l a p s e _ r e a s o n & l t ; / K e y & g t ; & l t ; / a : K e y & g t ; & l t ; a : V a l u e   i : t y p e = " M e a s u r e G r i d N o d e V i e w S t a t e " & g t ; & l t ; C o l u m n & g t ; 1 5 & l t ; / C o l u m n & g t ; & l t ; L a y e d O u t & g t ; t r u e & l t ; / L a y e d O u t & g t ; & l t ; / a : V a l u e & g t ; & l t ; / a : K e y V a l u e O f D i a g r a m O b j e c t K e y a n y T y p e z b w N T n L X & g t ; & l t ; a : K e y V a l u e O f D i a g r a m O b j e c t K e y a n y T y p e z b w N T n L X & g t ; & l t ; a : K e y & g t ; & l t ; K e y & g t ; C o l u m n s \ l a s t _ u p d a t e d _ d a t e & l t ; / K e y & g t ; & l t ; / a : K e y & g t ; & l t ; a : V a l u e   i : t y p e = " M e a s u r e G r i d N o d e V i e w S t a t e " & g t ; & l t ; C o l u m n & g t ; 1 6 & l t ; / C o l u m n & g t ; & l t ; L a y e d O u t & g t ; t r u e & l t ; / L a y e d O u t & g t ; & l t ; / a : V a l u e & g t ; & l t ; / a : K e y V a l u e O f D i a g r a m O b j e c t K e y a n y T y p e z b w N T n L X & g t ; & l t ; a : K e y V a l u e O f D i a g r a m O b j e c t K e y a n y T y p e z b w N T n L X & g t ; & l t ; a : K e y & g t ; & l t ; K e y & g t ; L i n k s \ & a m p ; l t ; C o l u m n s \ S u m   o f   A m o u n t   3 & a m p ; g t ; - & a m p ; l t ; M e a s u r e s \ A m o u n t & a m p ; g t ; & l t ; / K e y & g t ; & l t ; / a : K e y & g t ; & l t ; a : V a l u e   i : t y p e = " M e a s u r e G r i d V i e w S t a t e I D i a g r a m L i n k " / & g t ; & l t ; / a : K e y V a l u e O f D i a g r a m O b j e c t K e y a n y T y p e z b w N T n L X & g t ; & l t ; a : K e y V a l u e O f D i a g r a m O b j e c t K e y a n y T y p e z b w N T n L X & g t ; & l t ; a : K e y & g t ; & l t ; K e y & g t ; L i n k s \ & a m p ; l t ; C o l u m n s \ S u m   o f   A m o u n t   3 & a m p ; g t ; - & a m p ; l t ; M e a s u r e s \ A m o u n t & a m p ; g t ; \ C O L U M N & l t ; / K e y & g t ; & l t ; / a : K e y & g t ; & l t ; a : V a l u e   i : t y p e = " M e a s u r e G r i d V i e w S t a t e I D i a g r a m L i n k E n d p o i n t " / & g t ; & l t ; / a : K e y V a l u e O f D i a g r a m O b j e c t K e y a n y T y p e z b w N T n L X & g t ; & l t ; a : K e y V a l u e O f D i a g r a m O b j e c t K e y a n y T y p e z b w N T n L X & g t ; & l t ; a : K e y & g t ; & l t ; K e y & g t ; L i n k s \ & a m p ; l t ; C o l u m n s \ S u m   o f   A m o u n t   3 & a m p ; g t ; - & a m p ; l t ; M e a s u r e s \ A m o u n t & a m p ; g t ; \ M E A S U R E & l t ; / K e y & g t ; & l t ; / a : K e y & g t ; & l t ; a : V a l u e   i : t y p e = " M e a s u r e G r i d V i e w S t a t e I D i a g r a m L i n k E n d p o i n t " / & g t ; & l t ; / a : K e y V a l u e O f D i a g r a m O b j e c t K e y a n y T y p e z b w N T n L X & g t ; & l t ; / V i e w S t a t e s & g t ; & l t ; / D i a g r a m M a n a g e r . S e r i a l i z a b l e D i a g r a m & g t ; & l t ; / A r r a y O f D i a g r a m M a n a g e r . S e r i a l i z a b l e D i a g r a m & g t ; < / C u s t o m C o n t e n t > < / G e m i n i > 
</file>

<file path=customXml/item26.xml>��< ? x m l   v e r s i o n = " 1 . 0 "   e n c o d i n g = " U T F - 1 6 " ? > < G e m i n i   x m l n s = " h t t p : / / g e m i n i / p i v o t c u s t o m i z a t i o n / T a b l e C o u n t I n S a n d b o x " > < C u s t o m C o n t e n t > < ! [ C D A T A [ 8 ] ] > < / 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b r o k e r a g e _ d 8 9 8 8 4 d 7 - a 1 c b - 4 e 4 1 - b 9 8 a - 6 3 c 1 e c 6 1 f f c 7 " > < 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 p o l i c y _ n u m b e r < / s t r i n g > < / k e y > < v a l u e > < i n t > 1 8 6 < / i n t > < / v a l u e > < / i t e m > < i t e m > < k e y > < s t r i n g > p o l i c y _ s t a t u s < / s t r i n g > < / k e y > < v a l u e > < i n t > 1 6 8 < / i n t > < / v a l u e > < / i t e m > < i t e m > < k e y > < s t r i n g > p o l i c y _ s t a r t _ d a t e < / s t r i n g > < / k e y > < v a l u e > < i n t > 2 0 7 < / i n t > < / v a l u e > < / i t e m > < i t e m > < k e y > < s t r i n g > p o l i c y _ e n d _ d a t e < / s t r i n g > < / k e y > < v a l u e > < i n t > 2 0 0 < / i n t > < / v a l u e > < / i t e m > < i t e m > < k e y > < s t r i n g > p r o d u c t _ g r o u p < / s t r i n g > < / k e y > < v a l u e > < i n t > 1 8 6 < / i n t > < / v a l u e > < / i t e m > < i t e m > < k e y > < s t r i n g > A c c o u n t   E x e   I D < / s t r i n g > < / k e y > < v a l u e > < i n t > 1 8 4 < / i n t > < / v a l u e > < / i t e m > < i t e m > < k e y > < s t r i n g > A c c o u n t   E x e c u t i v e < / s t r i n g > < / k e y > < v a l u e > < i n t > 2 1 3 < / i n t > < / v a l u e > < / i t e m > < i t e m > < k e y > < s t r i n g > b r a n c h _ n a m e < / s t r i n g > < / k e y > < v a l u e > < i n t > 1 7 6 < / i n t > < / v a l u e > < / i t e m > < i t e m > < k e y > < s t r i n g > s o l u t i o n _ g r o u p < / s t r i n g > < / k e y > < v a l u e > < i n t > 1 8 8 < / i n t > < / v a l u e > < / i t e m > < i t e m > < k e y > < s t r i n g > i n c o m e _ c l a s s < / s t r i n g > < / k e y > < v a l u e > < i n t > 1 7 0 < / i n t > < / v a l u e > < / i t e m > < i t e m > < k e y > < s t r i n g > A m o u n t < / s t r i n g > < / k e y > < v a l u e > < i n t > 1 2 3 < / i n t > < / v a l u e > < / i t e m > < i t e m > < k e y > < s t r i n g > i n c o m e _ d u e _ d a t e < / s t r i n g > < / k e y > < v a l u e > < i n t > 2 1 4 < / i n t > < / v a l u e > < / i t e m > < i t e m > < k e y > < s t r i n g > r e v e n u e _ t r a n s a c t i o n _ t y p e < / s t r i n g > < / k e y > < v a l u e > < i n t > 2 8 9 < / i n t > < / v a l u e > < / i t e m > < i t e m > < k e y > < s t r i n g > r e n e w a l _ s t a t u s < / s t r i n g > < / k e y > < v a l u e > < i n t > 1 8 9 < / i n t > < / v a l u e > < / i t e m > < i t e m > < k e y > < s t r i n g > l a p s e _ r e a s o n < / s t r i n g > < / k e y > < v a l u e > < i n t > 1 7 1 < / i n t > < / v a l u e > < / i t e m > < i t e m > < k e y > < s t r i n g > l a s t _ u p d a t e d _ d a t e < / s t r i n g > < / k e y > < v a l u e > < i n t > 2 2 1 < / 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 A c c o u n t   E x e c u t i v e 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1 1 . 0 . 9 1 6 5 . 1 1 8 6 ] ] > < / 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 2 0 2 5 - 1 0 - 0 8 T 0 0 : 5 3 : 2 5 . 5 5 8 0 1 2 3 + 0 5 : 3 0 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1F1A304-8652-467B-ADDD-DC9B2FFE4425}">
  <ds:schemaRefs/>
</ds:datastoreItem>
</file>

<file path=customXml/itemProps10.xml><?xml version="1.0" encoding="utf-8"?>
<ds:datastoreItem xmlns:ds="http://schemas.openxmlformats.org/officeDocument/2006/customXml" ds:itemID="{95EACFF0-C9A6-4458-BB9A-00156BB53993}">
  <ds:schemaRefs/>
</ds:datastoreItem>
</file>

<file path=customXml/itemProps11.xml><?xml version="1.0" encoding="utf-8"?>
<ds:datastoreItem xmlns:ds="http://schemas.openxmlformats.org/officeDocument/2006/customXml" ds:itemID="{A73EDA7E-CA53-42E7-B699-B503BC8DC444}">
  <ds:schemaRefs/>
</ds:datastoreItem>
</file>

<file path=customXml/itemProps12.xml><?xml version="1.0" encoding="utf-8"?>
<ds:datastoreItem xmlns:ds="http://schemas.openxmlformats.org/officeDocument/2006/customXml" ds:itemID="{A21E2B95-E75C-4753-B062-4D74C71BB4A7}">
  <ds:schemaRefs/>
</ds:datastoreItem>
</file>

<file path=customXml/itemProps13.xml><?xml version="1.0" encoding="utf-8"?>
<ds:datastoreItem xmlns:ds="http://schemas.openxmlformats.org/officeDocument/2006/customXml" ds:itemID="{3C3A972E-AB30-4794-94BB-FC63A0AE1EFE}">
  <ds:schemaRefs/>
</ds:datastoreItem>
</file>

<file path=customXml/itemProps14.xml><?xml version="1.0" encoding="utf-8"?>
<ds:datastoreItem xmlns:ds="http://schemas.openxmlformats.org/officeDocument/2006/customXml" ds:itemID="{DB9F3E73-2A75-4CA5-BC90-D067F55F19E4}">
  <ds:schemaRefs/>
</ds:datastoreItem>
</file>

<file path=customXml/itemProps15.xml><?xml version="1.0" encoding="utf-8"?>
<ds:datastoreItem xmlns:ds="http://schemas.openxmlformats.org/officeDocument/2006/customXml" ds:itemID="{5248677D-4AA7-4948-8EF2-E97F09283BAF}">
  <ds:schemaRefs/>
</ds:datastoreItem>
</file>

<file path=customXml/itemProps16.xml><?xml version="1.0" encoding="utf-8"?>
<ds:datastoreItem xmlns:ds="http://schemas.openxmlformats.org/officeDocument/2006/customXml" ds:itemID="{7E1F6D15-CFB5-40B3-A705-0D168744BFFA}">
  <ds:schemaRefs/>
</ds:datastoreItem>
</file>

<file path=customXml/itemProps17.xml><?xml version="1.0" encoding="utf-8"?>
<ds:datastoreItem xmlns:ds="http://schemas.openxmlformats.org/officeDocument/2006/customXml" ds:itemID="{22B7AC82-984A-4D69-AB66-43FDA0BB08F0}">
  <ds:schemaRefs/>
</ds:datastoreItem>
</file>

<file path=customXml/itemProps18.xml><?xml version="1.0" encoding="utf-8"?>
<ds:datastoreItem xmlns:ds="http://schemas.openxmlformats.org/officeDocument/2006/customXml" ds:itemID="{B75F15C2-5A20-458D-A574-2D778B81C899}">
  <ds:schemaRefs/>
</ds:datastoreItem>
</file>

<file path=customXml/itemProps19.xml><?xml version="1.0" encoding="utf-8"?>
<ds:datastoreItem xmlns:ds="http://schemas.openxmlformats.org/officeDocument/2006/customXml" ds:itemID="{698E73B4-410A-4D05-8586-EC96D054C747}">
  <ds:schemaRefs/>
</ds:datastoreItem>
</file>

<file path=customXml/itemProps2.xml><?xml version="1.0" encoding="utf-8"?>
<ds:datastoreItem xmlns:ds="http://schemas.openxmlformats.org/officeDocument/2006/customXml" ds:itemID="{C0CDB413-4A8B-493A-BF57-28546E226493}">
  <ds:schemaRefs/>
</ds:datastoreItem>
</file>

<file path=customXml/itemProps20.xml><?xml version="1.0" encoding="utf-8"?>
<ds:datastoreItem xmlns:ds="http://schemas.openxmlformats.org/officeDocument/2006/customXml" ds:itemID="{1DA83159-AC16-4603-8B9A-E18BBB0412BC}">
  <ds:schemaRefs/>
</ds:datastoreItem>
</file>

<file path=customXml/itemProps21.xml><?xml version="1.0" encoding="utf-8"?>
<ds:datastoreItem xmlns:ds="http://schemas.openxmlformats.org/officeDocument/2006/customXml" ds:itemID="{A0970642-720E-43B4-BE84-96BC927F1B86}">
  <ds:schemaRefs/>
</ds:datastoreItem>
</file>

<file path=customXml/itemProps22.xml><?xml version="1.0" encoding="utf-8"?>
<ds:datastoreItem xmlns:ds="http://schemas.openxmlformats.org/officeDocument/2006/customXml" ds:itemID="{2F941144-8C2E-4C20-AF6A-A2CA8ECF1A04}">
  <ds:schemaRefs/>
</ds:datastoreItem>
</file>

<file path=customXml/itemProps23.xml><?xml version="1.0" encoding="utf-8"?>
<ds:datastoreItem xmlns:ds="http://schemas.openxmlformats.org/officeDocument/2006/customXml" ds:itemID="{C335C60F-012B-4A63-8E2D-9B94AB1A1EF6}">
  <ds:schemaRefs>
    <ds:schemaRef ds:uri="http://schemas.microsoft.com/DataMashup"/>
  </ds:schemaRefs>
</ds:datastoreItem>
</file>

<file path=customXml/itemProps24.xml><?xml version="1.0" encoding="utf-8"?>
<ds:datastoreItem xmlns:ds="http://schemas.openxmlformats.org/officeDocument/2006/customXml" ds:itemID="{DE347C3A-08F7-4045-958D-BDCE6881916F}">
  <ds:schemaRefs/>
</ds:datastoreItem>
</file>

<file path=customXml/itemProps25.xml><?xml version="1.0" encoding="utf-8"?>
<ds:datastoreItem xmlns:ds="http://schemas.openxmlformats.org/officeDocument/2006/customXml" ds:itemID="{824C2E1A-652C-4F6C-85BE-7B0DE59A8A89}">
  <ds:schemaRefs/>
</ds:datastoreItem>
</file>

<file path=customXml/itemProps26.xml><?xml version="1.0" encoding="utf-8"?>
<ds:datastoreItem xmlns:ds="http://schemas.openxmlformats.org/officeDocument/2006/customXml" ds:itemID="{E8A76CD8-27F3-4094-B8CF-151000B0EB41}">
  <ds:schemaRefs/>
</ds:datastoreItem>
</file>

<file path=customXml/itemProps3.xml><?xml version="1.0" encoding="utf-8"?>
<ds:datastoreItem xmlns:ds="http://schemas.openxmlformats.org/officeDocument/2006/customXml" ds:itemID="{02DA23EA-FA3F-428C-9166-1670D7871372}">
  <ds:schemaRefs/>
</ds:datastoreItem>
</file>

<file path=customXml/itemProps4.xml><?xml version="1.0" encoding="utf-8"?>
<ds:datastoreItem xmlns:ds="http://schemas.openxmlformats.org/officeDocument/2006/customXml" ds:itemID="{AE2BBB4F-CFEF-4076-AA19-9EEAD5D197BB}">
  <ds:schemaRefs/>
</ds:datastoreItem>
</file>

<file path=customXml/itemProps5.xml><?xml version="1.0" encoding="utf-8"?>
<ds:datastoreItem xmlns:ds="http://schemas.openxmlformats.org/officeDocument/2006/customXml" ds:itemID="{6F574890-1260-4CE1-8D29-2E578A22F85E}">
  <ds:schemaRefs/>
</ds:datastoreItem>
</file>

<file path=customXml/itemProps6.xml><?xml version="1.0" encoding="utf-8"?>
<ds:datastoreItem xmlns:ds="http://schemas.openxmlformats.org/officeDocument/2006/customXml" ds:itemID="{2055B216-941A-4ACF-9349-2E3326F3647E}">
  <ds:schemaRefs/>
</ds:datastoreItem>
</file>

<file path=customXml/itemProps7.xml><?xml version="1.0" encoding="utf-8"?>
<ds:datastoreItem xmlns:ds="http://schemas.openxmlformats.org/officeDocument/2006/customXml" ds:itemID="{9BB9F7E5-3D24-495F-BAD9-04ED462A4DEA}">
  <ds:schemaRefs/>
</ds:datastoreItem>
</file>

<file path=customXml/itemProps8.xml><?xml version="1.0" encoding="utf-8"?>
<ds:datastoreItem xmlns:ds="http://schemas.openxmlformats.org/officeDocument/2006/customXml" ds:itemID="{4AB7FAE4-7F15-434B-9FD6-E22826390F89}">
  <ds:schemaRefs/>
</ds:datastoreItem>
</file>

<file path=customXml/itemProps9.xml><?xml version="1.0" encoding="utf-8"?>
<ds:datastoreItem xmlns:ds="http://schemas.openxmlformats.org/officeDocument/2006/customXml" ds:itemID="{0561DD80-F233-433C-87CD-8A2729FF00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oppty-product distribution</vt:lpstr>
      <vt:lpstr>open oppty Top4</vt:lpstr>
      <vt:lpstr>oppty by revenue</vt:lpstr>
      <vt:lpstr>total open and oppty</vt:lpstr>
      <vt:lpstr>Stage Funnel</vt:lpstr>
      <vt:lpstr>yearly meeting count</vt:lpstr>
      <vt:lpstr>cross sell</vt:lpstr>
      <vt:lpstr>new</vt:lpstr>
      <vt:lpstr>renewal</vt:lpstr>
      <vt:lpstr>invoice by account exc</vt:lpstr>
      <vt:lpstr>meeting by account exc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dc:creator>
  <cp:lastModifiedBy>kalyanbabu bandla</cp:lastModifiedBy>
  <dcterms:created xsi:type="dcterms:W3CDTF">2025-10-06T18:09:55Z</dcterms:created>
  <dcterms:modified xsi:type="dcterms:W3CDTF">2025-10-15T06:24:47Z</dcterms:modified>
</cp:coreProperties>
</file>