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bruner\Documents\LPC-Dev-Board\git\LPC-Dev-Board\"/>
    </mc:Choice>
  </mc:AlternateContent>
  <bookViews>
    <workbookView xWindow="0" yWindow="0" windowWidth="17256" windowHeight="7848"/>
  </bookViews>
  <sheets>
    <sheet name="LPC Dev Board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30" i="1"/>
  <c r="I46" i="1" l="1"/>
  <c r="I45" i="1"/>
  <c r="I43" i="1"/>
  <c r="I42" i="1"/>
  <c r="I41" i="1"/>
  <c r="I40" i="1"/>
  <c r="I39" i="1"/>
  <c r="I38" i="1"/>
  <c r="I37" i="1"/>
  <c r="I36" i="1"/>
  <c r="I35" i="1"/>
  <c r="I34" i="1"/>
  <c r="I33" i="1"/>
  <c r="I31" i="1"/>
  <c r="I28" i="1"/>
  <c r="I27" i="1"/>
  <c r="I26" i="1"/>
  <c r="I24" i="1"/>
  <c r="I21" i="1"/>
  <c r="I20" i="1"/>
  <c r="I19" i="1"/>
  <c r="I18" i="1"/>
  <c r="I17" i="1"/>
  <c r="I15" i="1"/>
  <c r="I14" i="1"/>
  <c r="I13" i="1"/>
  <c r="I12" i="1"/>
  <c r="I11" i="1"/>
  <c r="I9" i="1"/>
  <c r="I10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<sst xmlns="http://schemas.openxmlformats.org/spreadsheetml/2006/main" count="291" uniqueCount="236">
  <si>
    <t>Comment</t>
  </si>
  <si>
    <t>Description</t>
  </si>
  <si>
    <t>Designator</t>
  </si>
  <si>
    <t>Footprint</t>
  </si>
  <si>
    <t>LibRef</t>
  </si>
  <si>
    <t>Manufacturer Part Number</t>
  </si>
  <si>
    <t>Quantity</t>
  </si>
  <si>
    <t>C&amp;K Components KSEM31GLFS</t>
  </si>
  <si>
    <t>Switch Tactile N.O. SPST Round Button Gull Wing 0.05A 32VDC 1VA 300000Cycles 1.5N SMD Automotive T/R</t>
  </si>
  <si>
    <t>B1, B2</t>
  </si>
  <si>
    <t>PCB-uu5mk9yx68posjm3eb4x-1</t>
  </si>
  <si>
    <t>CMP-8db245d367c55275-1</t>
  </si>
  <si>
    <t>KSEM31GLFS</t>
  </si>
  <si>
    <t>Panasonic EEE-FK1H220P</t>
  </si>
  <si>
    <t>Cap Aluminum Lytic 22uF 50V 20% (6.3 X 5.8mm) SMD 165mA 2000h 105°C Automotive T/R</t>
  </si>
  <si>
    <t>C1</t>
  </si>
  <si>
    <t>PCB-ypqzx3i3lespxzimrym8-1</t>
  </si>
  <si>
    <t>CMP-c332086288e21cf5-2</t>
  </si>
  <si>
    <t>EEE-FK1H220P</t>
  </si>
  <si>
    <t>AVX 08055C104JAT2A</t>
  </si>
  <si>
    <t>Capacitor; Ceramic; Cap 0.1 uF; Tol 5%; Vol-Rtg 50 VDC; SMT; 0805; X7R; Tape &amp; Reel</t>
  </si>
  <si>
    <t>C2, C3, C4, C5, C6, C7, C8, C9, C14, C15, C16, C17, C18, C19, C21, C22, C23, C24, C26, C30, C31, C34</t>
  </si>
  <si>
    <t>CAPC2013X140X50ML20T25</t>
  </si>
  <si>
    <t>CMP-54a29ee556ae8b65-2</t>
  </si>
  <si>
    <t>08055C104JAT2A</t>
  </si>
  <si>
    <t>AVX Interconnect / Elco 08055A180JAT2A</t>
  </si>
  <si>
    <t>CAP CER 18PF 50V 5% NP0 0805</t>
  </si>
  <si>
    <t>C10, C11</t>
  </si>
  <si>
    <t>CAPC2013X71X50LL20T25</t>
  </si>
  <si>
    <t>CMP-126078-2</t>
  </si>
  <si>
    <t/>
  </si>
  <si>
    <t>CAP-2</t>
  </si>
  <si>
    <t>CAP CER 20PF 100V 5% NP0 0805, CAP CER 20PF 100V 5% NP0 0805, CAP CER 47PF 50V 5% NP0 0805, CAP CER 47PF 50V 5% NP0 0805</t>
  </si>
  <si>
    <t>C12, C13, C27, C29</t>
  </si>
  <si>
    <t>CAPC2013X140X50ML20T25, CAPC2013X140X50ML20T25, CAPC2013X71X50NL20T25, CAPC2013X71X50NL20T25</t>
  </si>
  <si>
    <t>CMP-126327-5, CMP-126327-5, CMP-126025-3, CMP-126025-3</t>
  </si>
  <si>
    <t>Panasonic ECA-1CM332</t>
  </si>
  <si>
    <t>Cap Aluminum 3300uF 16V 20% (12.5 X 25mm) Radial Aluminum Cylindrical Can 5mm 1200mA 2000 hr 85°C Bulk</t>
  </si>
  <si>
    <t>C20</t>
  </si>
  <si>
    <t>PCB-15kwf48msektumasm0km-1</t>
  </si>
  <si>
    <t>CMP-54769e32f3758bb1-1</t>
  </si>
  <si>
    <t>ECA-1CM332</t>
  </si>
  <si>
    <t>Panasonic EEE-FK1H4R7R</t>
  </si>
  <si>
    <t>Capacitor; Alum Electrolytic; Cap 4.7 uF; Tol 20%; Vol-Rtg 50 VDC; SMT; 4x5.8; Cut Tape</t>
  </si>
  <si>
    <t>C25</t>
  </si>
  <si>
    <t>PCB-r691acvkbq31nnzksahy-1</t>
  </si>
  <si>
    <t>CMP-b02e7b7efbf46fe9-8</t>
  </si>
  <si>
    <t>EEE-FK1H4R7R</t>
  </si>
  <si>
    <t>AVX Interconnect / Elco 08051C103KAT2A</t>
  </si>
  <si>
    <t>CAP CER 10000PF 100V X7R 0805</t>
  </si>
  <si>
    <t>C28</t>
  </si>
  <si>
    <t>CMP-126079-4</t>
  </si>
  <si>
    <t>Murata GRM21BR61E106KA73L</t>
  </si>
  <si>
    <t>CAP CER 10UF 25V 10% X5R 0805</t>
  </si>
  <si>
    <t>C32, C33</t>
  </si>
  <si>
    <t>CAPC2013X135X45ML10T25</t>
  </si>
  <si>
    <t>CMP-121540-3</t>
  </si>
  <si>
    <t>Dialight 598-8170-107F</t>
  </si>
  <si>
    <t>DIALIGHT   5988170107F</t>
  </si>
  <si>
    <t>D1, D2, D3, D5, D6, D7</t>
  </si>
  <si>
    <t>PCB-1544875-1</t>
  </si>
  <si>
    <t>CMP-1544875-2</t>
  </si>
  <si>
    <t>NXP BAT54C-215</t>
  </si>
  <si>
    <t>D4, D8, D9</t>
  </si>
  <si>
    <t>SOT-23-3</t>
  </si>
  <si>
    <t>CMP-49dd80488de5961a-1</t>
  </si>
  <si>
    <t>BAT54C,215</t>
  </si>
  <si>
    <t>Keystone 5017</t>
  </si>
  <si>
    <t>TEST POINT; SMT; Mirco Mininature; Phos/Bronze; Silver Plate; Tape &amp; Reel</t>
  </si>
  <si>
    <t>J1, J2, J3, J4, J5, J6, J8, J9, J10, J11</t>
  </si>
  <si>
    <t>PCB-ap6vvcaczgg9dv6y8bl3-1</t>
  </si>
  <si>
    <t>CMP-5cc495b678168303-2</t>
  </si>
  <si>
    <t>5017</t>
  </si>
  <si>
    <t>MOLEX 503182-1852</t>
  </si>
  <si>
    <t>Conn Micro SD Card M 8 POS 1.09mm Solder RA SMD Embossed T/R 0.5A/Contact</t>
  </si>
  <si>
    <t>J7</t>
  </si>
  <si>
    <t>MOLEX-5031821852_V</t>
  </si>
  <si>
    <t>CMP-19314866-3</t>
  </si>
  <si>
    <t>TDK MPZ1608S601A</t>
  </si>
  <si>
    <t>MPZ Series 0603 600 Ohm 1 A 0.15 Ohm DCR Surface Mount Power Line Chip Bead</t>
  </si>
  <si>
    <t>L1</t>
  </si>
  <si>
    <t>CAPC1608X90X35NL15T15</t>
  </si>
  <si>
    <t>CMP-2831e13e93fff7f6-1</t>
  </si>
  <si>
    <t>MPZ1608S601A</t>
  </si>
  <si>
    <t>0.1" pitch 25 contacts</t>
  </si>
  <si>
    <t>footprint for 25 contacts at 0.1" pitch through hole</t>
  </si>
  <si>
    <t>P1, P3</t>
  </si>
  <si>
    <t>PCBComponent_1</t>
  </si>
  <si>
    <t>CMP-pi5fmsf4vqcdhilple56-2</t>
  </si>
  <si>
    <t>JTAG/SWD</t>
  </si>
  <si>
    <t>Header, Straight, 2row, 10way</t>
  </si>
  <si>
    <t>P2</t>
  </si>
  <si>
    <t>PCB-63mhaxsov5wlutyxjxjx-1</t>
  </si>
  <si>
    <t>CMP-beaa77f2b5f8616d-3</t>
  </si>
  <si>
    <t>M50-3500542</t>
  </si>
  <si>
    <t>Cinch Connectors 105-1103-001</t>
  </si>
  <si>
    <t>Jack; Black; 5 A; Nylon; Copper Aluminum Alloy; 0.052 in. (Mounting Hole)</t>
  </si>
  <si>
    <t>P4</t>
  </si>
  <si>
    <t>PCB-adkavfswxprd42xd6ct2-1</t>
  </si>
  <si>
    <t>CMP-eccf26ca2ae13308-1</t>
  </si>
  <si>
    <t>105-1103-001</t>
  </si>
  <si>
    <t>Cinch Connectors 105-1102-001</t>
  </si>
  <si>
    <t>Jack; Red; 5 A; Nylon; Copper Aluminum Alloy; 0.052 in. (Mounting Hole)</t>
  </si>
  <si>
    <t>P5</t>
  </si>
  <si>
    <t>PCB-upaa7zt6pz2ck3tbpqlf-1</t>
  </si>
  <si>
    <t>CMP-31dcfbd9f7fdee1b-1</t>
  </si>
  <si>
    <t>105-1102-001</t>
  </si>
  <si>
    <t>International Rectifier IRLML6402TRPBF-v2</t>
  </si>
  <si>
    <t>MOSFET, Power; P-Ch; VDSS -20V; RDS(ON) 0.065Ohm; ID -3.7A; Micro3; PD 1.3W; VGS +/-12V</t>
  </si>
  <si>
    <t>Q1, Q2</t>
  </si>
  <si>
    <t>PCB-mysvgzt7lv07mwam6qzz-1</t>
  </si>
  <si>
    <t>CMP-98dd51d28c92471a-3</t>
  </si>
  <si>
    <t>IRLML6402TRPBF</t>
  </si>
  <si>
    <t>Panasonic ERJ-6ENF1652V</t>
  </si>
  <si>
    <t>Thick Film Resistors - SMD 0805 16.5Kohms 1% Tol</t>
  </si>
  <si>
    <t>R1, R2, R3, R12, R13</t>
  </si>
  <si>
    <t>RESC2013X70X40ML20T20</t>
  </si>
  <si>
    <t>CMP-3655068-2</t>
  </si>
  <si>
    <t>DNP</t>
  </si>
  <si>
    <t>Panasonic Resistor 0 Ohm 0805</t>
  </si>
  <si>
    <t>R4, R11, R38, R39, R40, R42, R53, R54, R57, R59</t>
  </si>
  <si>
    <t>RESC2013X65X35NL10T20</t>
  </si>
  <si>
    <t>CMP-16524377-4</t>
  </si>
  <si>
    <t>ERJ-6GEY0R00V</t>
  </si>
  <si>
    <t>Panasonic ERJ-6GEY0R00V</t>
  </si>
  <si>
    <t>R5, R21, R28, R29, R30, R32, R33, R34, R35, R36, R44</t>
  </si>
  <si>
    <t>Panasonic ERJ-6GEYJ513V</t>
  </si>
  <si>
    <t>Thick Film Resistors - SMD 0805 51Kohms 5% Tol</t>
  </si>
  <si>
    <t>R6, R14, R17, R18, R19, R20, R24, R31, R41, R43, R50, R51, R58</t>
  </si>
  <si>
    <t>CMP-3676301-2</t>
  </si>
  <si>
    <t>ERJ-6ENF4222V</t>
  </si>
  <si>
    <t>Precision resistor, SMD [Panasonic Automotive &amp; Industrial Systems] ERJ6ENF4222V Precision resistor, SMD</t>
  </si>
  <si>
    <t>R7, R8, R10, R15, R16</t>
  </si>
  <si>
    <t>PCB-forbhl08f88mpbbxrxwm-1</t>
  </si>
  <si>
    <t>CMP-3671375-3</t>
  </si>
  <si>
    <t>Panasonic ERJ-P06J472V</t>
  </si>
  <si>
    <t>Thick Film Resistors - SMD 0805 4.7Kohms 0.25W 5% Tol</t>
  </si>
  <si>
    <t>R9, R52</t>
  </si>
  <si>
    <t>CMP-3656076-2</t>
  </si>
  <si>
    <t>Panasonic ERJ-6ENF1872V</t>
  </si>
  <si>
    <t>Thick Film Resistors - SMD 0805 18.7Kohms 1% Tol</t>
  </si>
  <si>
    <t>R22</t>
  </si>
  <si>
    <t>CMP-3656545-2</t>
  </si>
  <si>
    <t>Panasonic ERJ-6ENF3403V</t>
  </si>
  <si>
    <t>Res Thick Film 0805 340K Ohm 1% 1/8W 100ppm/C Molded SMD Punched Carrier T/R</t>
  </si>
  <si>
    <t>R23</t>
  </si>
  <si>
    <t>CMP-1848112-2</t>
  </si>
  <si>
    <t>Panasonic ERJ-6GEYJ270V</t>
  </si>
  <si>
    <t>Thick Film Resistors - SMD 0805 27ohms 5% Tol</t>
  </si>
  <si>
    <t>R47, R48</t>
  </si>
  <si>
    <t>CMP-3655128-2</t>
  </si>
  <si>
    <t>ERJ-6ENF8062V</t>
  </si>
  <si>
    <t>Res Thick Film 0805 80.6K Ohm 1% 0.125W(1/8W) }100ppm/C Molded SMD Automotive Punched T/R</t>
  </si>
  <si>
    <t>R55</t>
  </si>
  <si>
    <t>PCB-9ehq049djj2sqatd0pj3-1</t>
  </si>
  <si>
    <t>CMP-3652949-3</t>
  </si>
  <si>
    <t>DNP - LOAD</t>
  </si>
  <si>
    <t>R56</t>
  </si>
  <si>
    <t>BI Technologies EN11-HSM1BF20</t>
  </si>
  <si>
    <t>rotary encoder, sw top, 20pulses/revolution</t>
  </si>
  <si>
    <t>S1</t>
  </si>
  <si>
    <t>PCB-uje28x0ct6j6mxodoq02-1</t>
  </si>
  <si>
    <t>CMP-7dd0b4afac69a217-1</t>
  </si>
  <si>
    <t>EN11-HSM1BF20</t>
  </si>
  <si>
    <t>TE Connectivity / Alcoswitch 1825360-1</t>
  </si>
  <si>
    <t>Switch DIP OFF ON SPST 2 Raised Slide 0.1A 24VDC PC Pins 2.54mm Thru-Hole Tube</t>
  </si>
  <si>
    <t>S2</t>
  </si>
  <si>
    <t>PCB-urv4vlvp5ew420d09eft-1</t>
  </si>
  <si>
    <t>CMP-cd14076b678a12d3-1</t>
  </si>
  <si>
    <t>NXP Semiconductors 74HC14D,653</t>
  </si>
  <si>
    <t>74HC Series 6 V Surface Mount Hex Inverting Schmitt Trigger - SOIC-14</t>
  </si>
  <si>
    <t>U1, U2</t>
  </si>
  <si>
    <t>PCB-2v3toeldcgmg3msie2cv-1</t>
  </si>
  <si>
    <t>CMP-624eabdb9848bd89-1</t>
  </si>
  <si>
    <t>74HC14D,653</t>
  </si>
  <si>
    <t>NXP Semiconductors LPC1768FBD100,551</t>
  </si>
  <si>
    <t>IC ARM CORTEX MCU 512K 100-LQFP</t>
  </si>
  <si>
    <t>U3</t>
  </si>
  <si>
    <t>NXP-SOT407-1_L</t>
  </si>
  <si>
    <t>CMP-979658-2</t>
  </si>
  <si>
    <t>FT230XS-U</t>
  </si>
  <si>
    <t>USB to Basic UART Interface Chip, UHCI/OHCI/EHCI Compatible, USB 2.0 Compatible, -40 to +85 degC, 16-Pin SSOP, Pb-Free, Tube</t>
  </si>
  <si>
    <t>U4</t>
  </si>
  <si>
    <t>SSOP-16_L</t>
  </si>
  <si>
    <t>TPS7A4501DCQR</t>
  </si>
  <si>
    <t>Single Output Fast Transient Response LDO, 1.5 A, Adjustable 1.21 to 20 V Output, 2.1 to 20 V Input, 6-pin SOT-223 (DCQ), -40 to 125 degC, Green (RoHS &amp; no Sb/Br)</t>
  </si>
  <si>
    <t>U5</t>
  </si>
  <si>
    <t>TI-DCQ6_N</t>
  </si>
  <si>
    <t>CMP-1507197-2</t>
  </si>
  <si>
    <t>FCI 10118194-0001LF</t>
  </si>
  <si>
    <t>USB - micro B USB 2.0 Receptacle Connector 5 Position Surface Mount, Right Angle, Horizontal</t>
  </si>
  <si>
    <t>USB1</t>
  </si>
  <si>
    <t>PCB-k9n03uqvrpm251jwlr11-1</t>
  </si>
  <si>
    <t>CMP-86f04ebedf8a5937-18</t>
  </si>
  <si>
    <t>10118194-0001LF</t>
  </si>
  <si>
    <t>SYM-a5296c2989c17aee-1</t>
  </si>
  <si>
    <t>FX135 Series 32.768 MHz ±20 ppm 12.5 pF -40 to +85 °C Surface Mount Tuning Fork</t>
  </si>
  <si>
    <t>X1</t>
  </si>
  <si>
    <t>PCB-yhwy3haguhbs0lhwc0li-1</t>
  </si>
  <si>
    <t>CMP-a5296c2989c17aee-1</t>
  </si>
  <si>
    <t>FX135A-327</t>
  </si>
  <si>
    <t>CTS Components 445C35A12M00000</t>
  </si>
  <si>
    <t>Crystal 12MHz 10pF ±30ppm 2-Pin SMD T/R</t>
  </si>
  <si>
    <t>Y1</t>
  </si>
  <si>
    <t>PCB-getzdd304t1io9zluz1c-1</t>
  </si>
  <si>
    <t>CMP-f8613033d8c827a6-2</t>
  </si>
  <si>
    <t>445C35A12M00000</t>
  </si>
  <si>
    <t>Man#</t>
  </si>
  <si>
    <t>Link</t>
  </si>
  <si>
    <t>KSEM31G LFS</t>
  </si>
  <si>
    <t>08055A180JAT2A</t>
  </si>
  <si>
    <t>08051A200JAT2A</t>
  </si>
  <si>
    <t>GRM21BR61E106KA73L</t>
  </si>
  <si>
    <t>08051C103KAT2A</t>
  </si>
  <si>
    <t>5988170107F</t>
  </si>
  <si>
    <t>DM3D-SF</t>
  </si>
  <si>
    <t>MPZ1608S601ATA00</t>
  </si>
  <si>
    <t>ERJ-6ENF1652V</t>
  </si>
  <si>
    <t>ERJ-6GEYJ513V</t>
  </si>
  <si>
    <t>ERJ-P06J472V</t>
  </si>
  <si>
    <t>ERJ-6ENF1872V</t>
  </si>
  <si>
    <t>ERJ-6ENF3403V</t>
  </si>
  <si>
    <t>1825360-1</t>
  </si>
  <si>
    <t>LPC1768FBD100,551</t>
  </si>
  <si>
    <t>47pF USB filter</t>
  </si>
  <si>
    <t>08055A470JAT2A</t>
  </si>
  <si>
    <t>Slow start RC resistor</t>
  </si>
  <si>
    <t>4.7k</t>
  </si>
  <si>
    <t>47pF</t>
  </si>
  <si>
    <t>SD hot swap capacitor</t>
  </si>
  <si>
    <t>22uF</t>
  </si>
  <si>
    <t>GRM21BR61A226ME51L</t>
  </si>
  <si>
    <t>jumpers/DNPs</t>
  </si>
  <si>
    <t>0 Ohm</t>
  </si>
  <si>
    <t>?</t>
  </si>
  <si>
    <t>ERJ-6GEYJ270V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</si>
</sst>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1"/>
    <xf numFmtId="0" fontId="1" fillId="0" borderId="2" xfId="0" applyFont="1" applyFill="1" applyBorder="1"/>
    <xf numFmtId="0" fontId="1" fillId="0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6" zoomScale="145" zoomScaleNormal="145" workbookViewId="0">
      <selection activeCell="J32" sqref="J32"/>
    </sheetView>
  </sheetViews>
  <sheetFormatPr defaultRowHeight="14.4" x14ac:dyDescent="0.3"/>
  <cols>
    <col min="1" max="1" width="61.109375" customWidth="1"/>
    <col min="2" max="2" width="44" customWidth="1"/>
    <col min="3" max="3" width="9.6640625" customWidth="1"/>
    <col min="4" max="4" width="0.88671875" customWidth="1"/>
    <col min="5" max="6" width="0.44140625" customWidth="1"/>
    <col min="7" max="7" width="6.44140625" customWidth="1"/>
    <col min="8" max="8" width="15.109375" customWidth="1"/>
    <col min="9" max="9" width="24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207</v>
      </c>
      <c r="I1" s="4" t="s">
        <v>208</v>
      </c>
    </row>
    <row r="2" spans="1:9" ht="19.2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2</v>
      </c>
      <c r="H2" s="5" t="s">
        <v>209</v>
      </c>
      <c r="I2" s="6" t="str">
        <f>HYPERLINK("http://www.digikey.ca/product-detail/en/c-k-components/KSEM31G-LFS/CKN10424CT-ND/3487193","Digikey - CKN10424CT-ND")</f>
        <v>Digikey - CKN10424CT-ND</v>
      </c>
    </row>
    <row r="3" spans="1:9" x14ac:dyDescent="0.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3">
        <v>1</v>
      </c>
      <c r="H3" s="5" t="s">
        <v>18</v>
      </c>
      <c r="I3" s="6" t="str">
        <f>HYPERLINK("http://www.digikey.ca/product-detail/en/panasonic-electronic-components/EEE-FK1H220P/PCE3811CT-ND/766187","Digikey - PCE3811CT-ND")</f>
        <v>Digikey - PCE3811CT-ND</v>
      </c>
    </row>
    <row r="4" spans="1:9" x14ac:dyDescent="0.3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3">
        <v>22</v>
      </c>
      <c r="H4" s="5" t="s">
        <v>24</v>
      </c>
      <c r="I4" s="6" t="str">
        <f>HYPERLINK("http://www.digikey.ca/product-detail/en/avx-corporation/08055C104JAT2A/478-3352-1-ND/930144","Digikey - 478-3352-1-ND")</f>
        <v>Digikey - 478-3352-1-ND</v>
      </c>
    </row>
    <row r="5" spans="1:9" x14ac:dyDescent="0.3">
      <c r="A5" s="2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3">
        <v>2</v>
      </c>
      <c r="H5" s="5" t="s">
        <v>210</v>
      </c>
      <c r="I5" s="6" t="str">
        <f>HYPERLINK("http://www.digikey.ca/product-detail/en/avx-corporation/08055A180JAT2A/478-1307-1-ND/564339","Digikey - 478-1307-1-ND")</f>
        <v>Digikey - 478-1307-1-ND</v>
      </c>
    </row>
    <row r="6" spans="1:9" x14ac:dyDescent="0.3">
      <c r="A6" s="2" t="s">
        <v>31</v>
      </c>
      <c r="B6" s="2" t="s">
        <v>32</v>
      </c>
      <c r="C6" s="2" t="s">
        <v>33</v>
      </c>
      <c r="D6" s="2" t="s">
        <v>34</v>
      </c>
      <c r="E6" s="2" t="s">
        <v>35</v>
      </c>
      <c r="F6" s="2" t="s">
        <v>30</v>
      </c>
      <c r="G6" s="3">
        <v>4</v>
      </c>
      <c r="H6" s="5" t="s">
        <v>211</v>
      </c>
      <c r="I6" s="6" t="str">
        <f>HYPERLINK("http://www.digikey.ca/product-detail/en/avx-corporation/08051A200JAT2A/478-3735-1-ND/1116433","Digikey - 478-3735-1-ND")</f>
        <v>Digikey - 478-3735-1-ND</v>
      </c>
    </row>
    <row r="7" spans="1:9" x14ac:dyDescent="0.3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3">
        <v>1</v>
      </c>
      <c r="H7" s="5" t="s">
        <v>41</v>
      </c>
      <c r="I7" s="6" t="str">
        <f>HYPERLINK("http://www.digikey.ca/product-detail/en/panasonic-electronic-components/ECA-1CM332/P5144-ND/245003","Digikey - P5144-ND")</f>
        <v>Digikey - P5144-ND</v>
      </c>
    </row>
    <row r="8" spans="1:9" x14ac:dyDescent="0.3">
      <c r="A8" s="2" t="s">
        <v>42</v>
      </c>
      <c r="B8" s="2" t="s">
        <v>43</v>
      </c>
      <c r="C8" s="2" t="s">
        <v>44</v>
      </c>
      <c r="D8" s="2" t="s">
        <v>45</v>
      </c>
      <c r="E8" s="2" t="s">
        <v>46</v>
      </c>
      <c r="F8" s="2" t="s">
        <v>47</v>
      </c>
      <c r="G8" s="3">
        <v>1</v>
      </c>
      <c r="H8" s="5" t="s">
        <v>47</v>
      </c>
      <c r="I8" s="6" t="str">
        <f>HYPERLINK("http://www.digikey.ca/product-detail/en/panasonic-electronic-components/EEE-FK1H4R7R/PCE3817CT-ND/766193","Digikey - PCE3817CT-ND")</f>
        <v>Digikey - PCE3817CT-ND</v>
      </c>
    </row>
    <row r="9" spans="1:9" x14ac:dyDescent="0.3">
      <c r="A9" s="2" t="s">
        <v>48</v>
      </c>
      <c r="B9" s="2" t="s">
        <v>49</v>
      </c>
      <c r="C9" s="2" t="s">
        <v>50</v>
      </c>
      <c r="D9" s="2" t="s">
        <v>22</v>
      </c>
      <c r="E9" s="2" t="s">
        <v>51</v>
      </c>
      <c r="F9" s="2" t="s">
        <v>30</v>
      </c>
      <c r="G9" s="3">
        <v>1</v>
      </c>
      <c r="H9" s="5" t="s">
        <v>213</v>
      </c>
      <c r="I9" s="6" t="str">
        <f>HYPERLINK("http://www.digikey.ca/product-detail/en/avx-corporation/08051C103KAT2A/478-1358-1-ND/564390","Digikey - 478-1358-1-ND")</f>
        <v>Digikey - 478-1358-1-ND</v>
      </c>
    </row>
    <row r="10" spans="1:9" ht="19.2" x14ac:dyDescent="0.3">
      <c r="A10" s="2" t="s">
        <v>52</v>
      </c>
      <c r="B10" s="2" t="s">
        <v>53</v>
      </c>
      <c r="C10" s="2" t="s">
        <v>54</v>
      </c>
      <c r="D10" s="2" t="s">
        <v>55</v>
      </c>
      <c r="E10" s="2" t="s">
        <v>56</v>
      </c>
      <c r="F10" s="2" t="s">
        <v>30</v>
      </c>
      <c r="G10" s="3">
        <v>2</v>
      </c>
      <c r="H10" s="5" t="s">
        <v>212</v>
      </c>
      <c r="I10" s="6" t="str">
        <f>HYPERLINK("http://www.digikey.ca/product-detail/en/murata-electronics-north-america/GRM21BR61E106KA73L/490-5523-1-ND/2334919","Digikey - 490-5523-1-ND")</f>
        <v>Digikey - 490-5523-1-ND</v>
      </c>
    </row>
    <row r="11" spans="1:9" x14ac:dyDescent="0.3">
      <c r="A11" s="2" t="s">
        <v>57</v>
      </c>
      <c r="B11" s="2" t="s">
        <v>58</v>
      </c>
      <c r="C11" s="2" t="s">
        <v>59</v>
      </c>
      <c r="D11" s="2" t="s">
        <v>60</v>
      </c>
      <c r="E11" s="2" t="s">
        <v>61</v>
      </c>
      <c r="F11" s="2" t="s">
        <v>30</v>
      </c>
      <c r="G11" s="3">
        <v>6</v>
      </c>
      <c r="H11" s="5" t="s">
        <v>214</v>
      </c>
      <c r="I11" s="6" t="str">
        <f>HYPERLINK("http://www.digikey.ca/product-detail/en/dialight/5988170107F/350-2044-1-ND/1291348","Digikey - 350-2044-1-ND")</f>
        <v>Digikey - 350-2044-1-ND</v>
      </c>
    </row>
    <row r="12" spans="1:9" x14ac:dyDescent="0.3">
      <c r="A12" s="2" t="s">
        <v>62</v>
      </c>
      <c r="B12" s="2" t="s">
        <v>30</v>
      </c>
      <c r="C12" s="2" t="s">
        <v>63</v>
      </c>
      <c r="D12" s="2" t="s">
        <v>64</v>
      </c>
      <c r="E12" s="2" t="s">
        <v>65</v>
      </c>
      <c r="F12" s="2" t="s">
        <v>66</v>
      </c>
      <c r="G12" s="3">
        <v>3</v>
      </c>
      <c r="H12" s="5" t="s">
        <v>66</v>
      </c>
      <c r="I12" s="6" t="str">
        <f>HYPERLINK("http://www.digikey.ca/product-detail/en/nxp-semiconductors/BAT54C,215/568-1612-1-ND/763439","Digikey - 568-1612-1-ND")</f>
        <v>Digikey - 568-1612-1-ND</v>
      </c>
    </row>
    <row r="13" spans="1:9" x14ac:dyDescent="0.3">
      <c r="A13" s="2" t="s">
        <v>67</v>
      </c>
      <c r="B13" s="2" t="s">
        <v>68</v>
      </c>
      <c r="C13" s="2" t="s">
        <v>69</v>
      </c>
      <c r="D13" s="2" t="s">
        <v>70</v>
      </c>
      <c r="E13" s="2" t="s">
        <v>71</v>
      </c>
      <c r="F13" s="2" t="s">
        <v>72</v>
      </c>
      <c r="G13" s="3">
        <v>10</v>
      </c>
      <c r="H13" s="5" t="s">
        <v>67</v>
      </c>
      <c r="I13" s="6" t="str">
        <f>HYPERLINK("http://www.digikey.ca/product-search/en?keywords=36-5017CT-ND","Digikey - 36-5017CT-ND")</f>
        <v>Digikey - 36-5017CT-ND</v>
      </c>
    </row>
    <row r="14" spans="1:9" x14ac:dyDescent="0.3">
      <c r="A14" s="2" t="s">
        <v>73</v>
      </c>
      <c r="B14" s="2" t="s">
        <v>74</v>
      </c>
      <c r="C14" s="2" t="s">
        <v>75</v>
      </c>
      <c r="D14" s="2" t="s">
        <v>76</v>
      </c>
      <c r="E14" s="2" t="s">
        <v>77</v>
      </c>
      <c r="F14" s="2" t="s">
        <v>30</v>
      </c>
      <c r="G14" s="3">
        <v>1</v>
      </c>
      <c r="H14" s="5" t="s">
        <v>215</v>
      </c>
      <c r="I14" s="6" t="str">
        <f>HYPERLINK("http://www.digikey.ca/product-detail/en/hirose-electric-co-ltd/DM3D-SF/HR1941CT-ND/1786515","Digikey - HR1941CT-ND")</f>
        <v>Digikey - HR1941CT-ND</v>
      </c>
    </row>
    <row r="15" spans="1:9" x14ac:dyDescent="0.3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  <c r="G15" s="3">
        <v>1</v>
      </c>
      <c r="H15" s="5" t="s">
        <v>216</v>
      </c>
      <c r="I15" s="6" t="str">
        <f>HYPERLINK("http://www.digikey.ca/product-detail/en/tdk-corporation/MPZ1608S601ATA00/445-2205-1-ND/765103","Digikey - 445-2205-1-ND")</f>
        <v>Digikey - 445-2205-1-ND</v>
      </c>
    </row>
    <row r="16" spans="1:9" x14ac:dyDescent="0.3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30</v>
      </c>
      <c r="G16" s="3">
        <v>2</v>
      </c>
    </row>
    <row r="17" spans="1:9" x14ac:dyDescent="0.3">
      <c r="A17" s="2" t="s">
        <v>89</v>
      </c>
      <c r="B17" s="2" t="s">
        <v>90</v>
      </c>
      <c r="C17" s="2" t="s">
        <v>91</v>
      </c>
      <c r="D17" s="2" t="s">
        <v>92</v>
      </c>
      <c r="E17" s="2" t="s">
        <v>93</v>
      </c>
      <c r="F17" s="2" t="s">
        <v>94</v>
      </c>
      <c r="G17" s="3">
        <v>1</v>
      </c>
      <c r="H17" s="5" t="s">
        <v>94</v>
      </c>
      <c r="I17" s="6" t="str">
        <f>HYPERLINK("http://www.digikey.ca/product-search/en?keywords=M50-3500542","Digikey - 952-1383-ND")</f>
        <v>Digikey - 952-1383-ND</v>
      </c>
    </row>
    <row r="18" spans="1:9" x14ac:dyDescent="0.3">
      <c r="A18" s="2" t="s">
        <v>95</v>
      </c>
      <c r="B18" s="2" t="s">
        <v>96</v>
      </c>
      <c r="C18" s="2" t="s">
        <v>97</v>
      </c>
      <c r="D18" s="2" t="s">
        <v>98</v>
      </c>
      <c r="E18" s="2" t="s">
        <v>99</v>
      </c>
      <c r="F18" s="2" t="s">
        <v>100</v>
      </c>
      <c r="G18" s="3">
        <v>1</v>
      </c>
      <c r="H18" s="5" t="s">
        <v>100</v>
      </c>
      <c r="I18" s="6" t="str">
        <f>HYPERLINK("http://www.digikey.ca/product-detail/en/cinch-connectivity-solutions-johnson/105-1103-001/J577-ND/241122","Digikey - J577-ND")</f>
        <v>Digikey - J577-ND</v>
      </c>
    </row>
    <row r="19" spans="1:9" x14ac:dyDescent="0.3">
      <c r="A19" s="2" t="s">
        <v>101</v>
      </c>
      <c r="B19" s="2" t="s">
        <v>102</v>
      </c>
      <c r="C19" s="2" t="s">
        <v>103</v>
      </c>
      <c r="D19" s="2" t="s">
        <v>104</v>
      </c>
      <c r="E19" s="2" t="s">
        <v>105</v>
      </c>
      <c r="F19" s="2" t="s">
        <v>106</v>
      </c>
      <c r="G19" s="3">
        <v>1</v>
      </c>
      <c r="H19" s="5" t="s">
        <v>106</v>
      </c>
      <c r="I19" s="6" t="str">
        <f>HYPERLINK("http://www.digikey.ca/product-detail/en/cinch-connectivity-solutions-johnson/105-1102-001/J576-ND/241121","Digikey - J576-ND")</f>
        <v>Digikey - J576-ND</v>
      </c>
    </row>
    <row r="20" spans="1:9" x14ac:dyDescent="0.3">
      <c r="A20" s="2" t="s">
        <v>107</v>
      </c>
      <c r="B20" s="2" t="s">
        <v>108</v>
      </c>
      <c r="C20" s="2" t="s">
        <v>109</v>
      </c>
      <c r="D20" s="2" t="s">
        <v>110</v>
      </c>
      <c r="E20" s="2" t="s">
        <v>111</v>
      </c>
      <c r="F20" s="2" t="s">
        <v>112</v>
      </c>
      <c r="G20" s="3">
        <v>2</v>
      </c>
      <c r="H20" s="5" t="s">
        <v>112</v>
      </c>
      <c r="I20" s="6" t="str">
        <f>HYPERLINK("http://www.digikey.ca/product-detail/en/infineon-technologies/IRLML6402TRPBF/IRLML6402PBFCT-ND/812500","Digikey - IRLML6402PBFCT-ND")</f>
        <v>Digikey - IRLML6402PBFCT-ND</v>
      </c>
    </row>
    <row r="21" spans="1:9" x14ac:dyDescent="0.3">
      <c r="A21" s="2" t="s">
        <v>113</v>
      </c>
      <c r="B21" s="2" t="s">
        <v>114</v>
      </c>
      <c r="C21" s="2" t="s">
        <v>115</v>
      </c>
      <c r="D21" s="2" t="s">
        <v>116</v>
      </c>
      <c r="E21" s="2" t="s">
        <v>117</v>
      </c>
      <c r="F21" s="2" t="s">
        <v>30</v>
      </c>
      <c r="G21" s="3">
        <v>5</v>
      </c>
      <c r="H21" s="5" t="s">
        <v>217</v>
      </c>
      <c r="I21" s="6" t="str">
        <f>HYPERLINK("http://www.digikey.ca/product-detail/en/panasonic-electronic-components/ERJ-6ENF1652V/P16.5KCCT-ND/119324","Digikey - P16.5KCCT-ND")</f>
        <v>Digikey - P16.5KCCT-ND</v>
      </c>
    </row>
    <row r="22" spans="1:9" x14ac:dyDescent="0.3">
      <c r="A22" s="2" t="s">
        <v>118</v>
      </c>
      <c r="B22" s="2" t="s">
        <v>119</v>
      </c>
      <c r="C22" s="2" t="s">
        <v>120</v>
      </c>
      <c r="D22" s="2" t="s">
        <v>121</v>
      </c>
      <c r="E22" s="2" t="s">
        <v>122</v>
      </c>
      <c r="F22" s="2" t="s">
        <v>123</v>
      </c>
      <c r="G22" s="3">
        <v>10</v>
      </c>
    </row>
    <row r="23" spans="1:9" x14ac:dyDescent="0.3">
      <c r="A23" s="2" t="s">
        <v>124</v>
      </c>
      <c r="B23" s="2" t="s">
        <v>119</v>
      </c>
      <c r="C23" s="2" t="s">
        <v>125</v>
      </c>
      <c r="D23" s="2" t="s">
        <v>121</v>
      </c>
      <c r="E23" s="2" t="s">
        <v>122</v>
      </c>
      <c r="F23" s="2" t="s">
        <v>123</v>
      </c>
      <c r="G23" s="3">
        <v>11</v>
      </c>
    </row>
    <row r="24" spans="1:9" x14ac:dyDescent="0.3">
      <c r="A24" s="2" t="s">
        <v>126</v>
      </c>
      <c r="B24" s="2" t="s">
        <v>127</v>
      </c>
      <c r="C24" s="2" t="s">
        <v>128</v>
      </c>
      <c r="D24" s="2" t="s">
        <v>116</v>
      </c>
      <c r="E24" s="2" t="s">
        <v>129</v>
      </c>
      <c r="F24" s="2" t="s">
        <v>30</v>
      </c>
      <c r="G24" s="3">
        <v>13</v>
      </c>
      <c r="H24" s="5" t="s">
        <v>218</v>
      </c>
      <c r="I24" s="6" t="str">
        <f>HYPERLINK("http://www.digikey.ca/product-detail/en/panasonic-electronic-components/ERJ-6GEYJ513V/P51KACT-ND/28310","Digikey - P51KACT-ND")</f>
        <v>Digikey - P51KACT-ND</v>
      </c>
    </row>
    <row r="25" spans="1:9" x14ac:dyDescent="0.3">
      <c r="A25" s="2" t="s">
        <v>130</v>
      </c>
      <c r="B25" s="2" t="s">
        <v>131</v>
      </c>
      <c r="C25" s="2" t="s">
        <v>132</v>
      </c>
      <c r="D25" s="2" t="s">
        <v>133</v>
      </c>
      <c r="E25" s="2" t="s">
        <v>134</v>
      </c>
      <c r="F25" s="2" t="s">
        <v>130</v>
      </c>
      <c r="G25" s="3">
        <v>5</v>
      </c>
      <c r="H25" s="5" t="s">
        <v>130</v>
      </c>
      <c r="I25" s="6" t="str">
        <f>HYPERLINK("http://www.digikey.ca/product-detail/en/panasonic-electronic-components/ERJ-6ENF4222V/P42.2KCCT-ND/119442","Digikey - P42.2KCCT-ND")</f>
        <v>Digikey - P42.2KCCT-ND</v>
      </c>
    </row>
    <row r="26" spans="1:9" x14ac:dyDescent="0.3">
      <c r="A26" s="2" t="s">
        <v>135</v>
      </c>
      <c r="B26" s="2" t="s">
        <v>136</v>
      </c>
      <c r="C26" s="2" t="s">
        <v>137</v>
      </c>
      <c r="D26" s="2" t="s">
        <v>116</v>
      </c>
      <c r="E26" s="2" t="s">
        <v>138</v>
      </c>
      <c r="F26" s="2" t="s">
        <v>30</v>
      </c>
      <c r="G26" s="3">
        <v>2</v>
      </c>
      <c r="H26" s="5" t="s">
        <v>219</v>
      </c>
      <c r="I26" s="6" t="str">
        <f>HYPERLINK("http://www.digikey.ca/product-detail/en/panasonic-electronic-components/ERJ-P06J472V/P4.7KADCT-ND/525517","Digikey -  P4.7KADCT-ND")</f>
        <v>Digikey -  P4.7KADCT-ND</v>
      </c>
    </row>
    <row r="27" spans="1:9" x14ac:dyDescent="0.3">
      <c r="A27" s="2" t="s">
        <v>139</v>
      </c>
      <c r="B27" s="2" t="s">
        <v>140</v>
      </c>
      <c r="C27" s="2" t="s">
        <v>141</v>
      </c>
      <c r="D27" s="2" t="s">
        <v>116</v>
      </c>
      <c r="E27" s="2" t="s">
        <v>142</v>
      </c>
      <c r="F27" s="2" t="s">
        <v>30</v>
      </c>
      <c r="G27" s="3">
        <v>1</v>
      </c>
      <c r="H27" s="5" t="s">
        <v>220</v>
      </c>
      <c r="I27" s="6" t="str">
        <f>HYPERLINK("http://www.digikey.ca/product-detail/en/panasonic-electronic-components/ERJ-6ENF1872V/P18.7KCCT-ND/119339","Digikey - P18.7KCCT-ND")</f>
        <v>Digikey - P18.7KCCT-ND</v>
      </c>
    </row>
    <row r="28" spans="1:9" x14ac:dyDescent="0.3">
      <c r="A28" s="2" t="s">
        <v>143</v>
      </c>
      <c r="B28" s="2" t="s">
        <v>144</v>
      </c>
      <c r="C28" s="2" t="s">
        <v>145</v>
      </c>
      <c r="D28" s="2" t="s">
        <v>116</v>
      </c>
      <c r="E28" s="2" t="s">
        <v>146</v>
      </c>
      <c r="F28" s="2" t="s">
        <v>30</v>
      </c>
      <c r="G28" s="3">
        <v>1</v>
      </c>
      <c r="H28" s="5" t="s">
        <v>221</v>
      </c>
      <c r="I28" s="6" t="str">
        <f>HYPERLINK("http://www.digikey.ca/product-detail/en/panasonic-electronic-components/ERJ-6ENF3403V/P340KCCT-ND/119703","Digikey - P340KCCT-ND")</f>
        <v>Digikey - P340KCCT-ND</v>
      </c>
    </row>
    <row r="29" spans="1:9" x14ac:dyDescent="0.3">
      <c r="A29" s="2"/>
      <c r="B29" s="2"/>
      <c r="C29" s="2"/>
      <c r="D29" s="2"/>
      <c r="E29" s="2"/>
      <c r="F29" s="2"/>
      <c r="G29" s="3"/>
      <c r="H29" s="5"/>
      <c r="I29" s="6"/>
    </row>
    <row r="30" spans="1:9" x14ac:dyDescent="0.3">
      <c r="A30" s="2" t="s">
        <v>147</v>
      </c>
      <c r="B30" s="2" t="s">
        <v>148</v>
      </c>
      <c r="C30" s="2" t="s">
        <v>149</v>
      </c>
      <c r="D30" s="2" t="s">
        <v>116</v>
      </c>
      <c r="E30" s="2" t="s">
        <v>150</v>
      </c>
      <c r="F30" s="2" t="s">
        <v>30</v>
      </c>
      <c r="G30" s="3">
        <v>2</v>
      </c>
      <c r="H30" t="s">
        <v>235</v>
      </c>
      <c r="I30" s="6" t="str">
        <f>HYPERLINK("http://www.digikey.ca/product-detail/en/panasonic-electronic-components/ERJ-6GEYJ270V/P27ACT-ND/42810","Digikey - P27ACT-ND")</f>
        <v>Digikey - P27ACT-ND</v>
      </c>
    </row>
    <row r="31" spans="1:9" x14ac:dyDescent="0.3">
      <c r="A31" s="2" t="s">
        <v>151</v>
      </c>
      <c r="B31" s="2" t="s">
        <v>152</v>
      </c>
      <c r="C31" s="2" t="s">
        <v>153</v>
      </c>
      <c r="D31" s="2" t="s">
        <v>154</v>
      </c>
      <c r="E31" s="2" t="s">
        <v>155</v>
      </c>
      <c r="F31" s="2" t="s">
        <v>151</v>
      </c>
      <c r="G31" s="3">
        <v>1</v>
      </c>
      <c r="H31" s="5" t="s">
        <v>151</v>
      </c>
      <c r="I31" s="6" t="str">
        <f>HYPERLINK("http://www.digikey.ca/product-detail/en/panasonic-electronic-components/ERJ-6ENF8062V/P80.6KCCT-ND/119523","Digikey - P80.6KCCT-ND")</f>
        <v>Digikey - P80.6KCCT-ND</v>
      </c>
    </row>
    <row r="32" spans="1:9" x14ac:dyDescent="0.3">
      <c r="A32" s="2" t="s">
        <v>156</v>
      </c>
      <c r="B32" s="2" t="s">
        <v>119</v>
      </c>
      <c r="C32" s="2" t="s">
        <v>157</v>
      </c>
      <c r="D32" s="2" t="s">
        <v>121</v>
      </c>
      <c r="E32" s="2" t="s">
        <v>122</v>
      </c>
      <c r="F32" s="2" t="s">
        <v>123</v>
      </c>
      <c r="G32" s="3">
        <v>1</v>
      </c>
    </row>
    <row r="33" spans="1:9" x14ac:dyDescent="0.3">
      <c r="A33" s="2" t="s">
        <v>158</v>
      </c>
      <c r="B33" s="2" t="s">
        <v>159</v>
      </c>
      <c r="C33" s="2" t="s">
        <v>160</v>
      </c>
      <c r="D33" s="2" t="s">
        <v>161</v>
      </c>
      <c r="E33" s="2" t="s">
        <v>162</v>
      </c>
      <c r="F33" s="2" t="s">
        <v>163</v>
      </c>
      <c r="G33" s="3">
        <v>1</v>
      </c>
      <c r="H33" s="5" t="s">
        <v>163</v>
      </c>
      <c r="I33" s="6" t="str">
        <f>HYPERLINK("http://www.digikey.ca/product-detail/en/tt-electronics-bi/EN11-HSM1BF20/987-1398-ND/2620667","Digikey - 987-1398-ND")</f>
        <v>Digikey - 987-1398-ND</v>
      </c>
    </row>
    <row r="34" spans="1:9" x14ac:dyDescent="0.3">
      <c r="A34" s="2" t="s">
        <v>164</v>
      </c>
      <c r="B34" s="2" t="s">
        <v>165</v>
      </c>
      <c r="C34" s="2" t="s">
        <v>166</v>
      </c>
      <c r="D34" s="2" t="s">
        <v>167</v>
      </c>
      <c r="E34" s="2" t="s">
        <v>168</v>
      </c>
      <c r="F34" s="2" t="s">
        <v>30</v>
      </c>
      <c r="G34" s="3">
        <v>1</v>
      </c>
      <c r="H34" s="5" t="s">
        <v>222</v>
      </c>
      <c r="I34" s="6" t="str">
        <f>HYPERLINK("http://www.digikey.ca/product-search/en?keywords=1825360-1","Digikey - 450-1916-ND ")</f>
        <v xml:space="preserve">Digikey - 450-1916-ND </v>
      </c>
    </row>
    <row r="35" spans="1:9" x14ac:dyDescent="0.3">
      <c r="A35" s="2" t="s">
        <v>169</v>
      </c>
      <c r="B35" s="2" t="s">
        <v>170</v>
      </c>
      <c r="C35" s="2" t="s">
        <v>171</v>
      </c>
      <c r="D35" s="2" t="s">
        <v>172</v>
      </c>
      <c r="E35" s="2" t="s">
        <v>173</v>
      </c>
      <c r="F35" s="2" t="s">
        <v>174</v>
      </c>
      <c r="G35" s="3">
        <v>2</v>
      </c>
      <c r="H35" s="5" t="s">
        <v>174</v>
      </c>
      <c r="I35" s="6" t="str">
        <f>HYPERLINK("http://www.digikey.ca/product-detail/en/nxp-semiconductors/74HC14D,653/568-1401-1-ND/763376","Digikey - 568-1401-1-ND")</f>
        <v>Digikey - 568-1401-1-ND</v>
      </c>
    </row>
    <row r="36" spans="1:9" x14ac:dyDescent="0.3">
      <c r="A36" s="2" t="s">
        <v>175</v>
      </c>
      <c r="B36" s="2" t="s">
        <v>176</v>
      </c>
      <c r="C36" s="2" t="s">
        <v>177</v>
      </c>
      <c r="D36" s="2" t="s">
        <v>178</v>
      </c>
      <c r="E36" s="2" t="s">
        <v>179</v>
      </c>
      <c r="F36" s="2" t="s">
        <v>30</v>
      </c>
      <c r="G36" s="3">
        <v>1</v>
      </c>
      <c r="H36" s="5" t="s">
        <v>223</v>
      </c>
      <c r="I36" s="6" t="str">
        <f>HYPERLINK("https://octopart.com/lpc1768fbd100%2C551-nxp+semiconductors-11854624","Octopart")</f>
        <v>Octopart</v>
      </c>
    </row>
    <row r="37" spans="1:9" x14ac:dyDescent="0.3">
      <c r="A37" s="2" t="s">
        <v>180</v>
      </c>
      <c r="B37" s="2" t="s">
        <v>181</v>
      </c>
      <c r="C37" s="2" t="s">
        <v>182</v>
      </c>
      <c r="D37" s="2" t="s">
        <v>183</v>
      </c>
      <c r="E37" s="2" t="s">
        <v>180</v>
      </c>
      <c r="F37" s="2" t="s">
        <v>30</v>
      </c>
      <c r="G37" s="3">
        <v>1</v>
      </c>
      <c r="H37" t="s">
        <v>180</v>
      </c>
      <c r="I37" s="6" t="str">
        <f>HYPERLINK("http://www.digikey.ca/product-detail/en/ftdi-future-technology-devices-international-ltd/FT230XS-U/768-1154-5-ND/3749469","Digikey - 768-1154-5-ND")</f>
        <v>Digikey - 768-1154-5-ND</v>
      </c>
    </row>
    <row r="38" spans="1:9" x14ac:dyDescent="0.3">
      <c r="A38" s="2" t="s">
        <v>184</v>
      </c>
      <c r="B38" s="2" t="s">
        <v>185</v>
      </c>
      <c r="C38" s="2" t="s">
        <v>186</v>
      </c>
      <c r="D38" s="2" t="s">
        <v>187</v>
      </c>
      <c r="E38" s="2" t="s">
        <v>188</v>
      </c>
      <c r="F38" s="2" t="s">
        <v>30</v>
      </c>
      <c r="G38" s="3">
        <v>1</v>
      </c>
      <c r="H38" s="5" t="s">
        <v>184</v>
      </c>
      <c r="I38" s="6" t="str">
        <f>HYPERLINK("http://www.digikey.ca/product-detail/en/texas-instruments/TPS7A4501DCQR/296-37000-2-ND/2262064","Digikey - 296-37000-2-ND")</f>
        <v>Digikey - 296-37000-2-ND</v>
      </c>
    </row>
    <row r="39" spans="1:9" x14ac:dyDescent="0.3">
      <c r="A39" s="2" t="s">
        <v>189</v>
      </c>
      <c r="B39" s="2" t="s">
        <v>190</v>
      </c>
      <c r="C39" s="2" t="s">
        <v>191</v>
      </c>
      <c r="D39" s="2" t="s">
        <v>192</v>
      </c>
      <c r="E39" s="2" t="s">
        <v>193</v>
      </c>
      <c r="F39" s="2" t="s">
        <v>194</v>
      </c>
      <c r="G39" s="3">
        <v>1</v>
      </c>
      <c r="H39" s="5" t="s">
        <v>194</v>
      </c>
      <c r="I39" s="6" t="str">
        <f>HYPERLINK("http://www.digikey.ca/product-detail/en/amphenol-fci/10118194-0001LF/609-4618-1-ND/2785382","Digikey - 609-4618-1-ND")</f>
        <v>Digikey - 609-4618-1-ND</v>
      </c>
    </row>
    <row r="40" spans="1:9" x14ac:dyDescent="0.3">
      <c r="A40" s="2" t="s">
        <v>195</v>
      </c>
      <c r="B40" s="2" t="s">
        <v>196</v>
      </c>
      <c r="C40" s="2" t="s">
        <v>197</v>
      </c>
      <c r="D40" s="2" t="s">
        <v>198</v>
      </c>
      <c r="E40" s="2" t="s">
        <v>199</v>
      </c>
      <c r="F40" s="2" t="s">
        <v>200</v>
      </c>
      <c r="G40" s="3">
        <v>1</v>
      </c>
      <c r="H40" s="5" t="s">
        <v>200</v>
      </c>
      <c r="I40" s="6" t="str">
        <f>HYPERLINK("http://www.digikey.ca/product-detail/en/fox-electronics/FX135A-327/631-1002-1-ND/1024707","Digikey - 631-1002-1-ND")</f>
        <v>Digikey - 631-1002-1-ND</v>
      </c>
    </row>
    <row r="41" spans="1:9" x14ac:dyDescent="0.3">
      <c r="A41" s="2" t="s">
        <v>201</v>
      </c>
      <c r="B41" s="2" t="s">
        <v>202</v>
      </c>
      <c r="C41" s="2" t="s">
        <v>203</v>
      </c>
      <c r="D41" s="2" t="s">
        <v>204</v>
      </c>
      <c r="E41" s="2" t="s">
        <v>205</v>
      </c>
      <c r="F41" s="2" t="s">
        <v>206</v>
      </c>
      <c r="G41" s="3">
        <v>1</v>
      </c>
      <c r="H41" s="5" t="s">
        <v>206</v>
      </c>
      <c r="I41" s="6" t="str">
        <f>HYPERLINK("http://www.digikey.ca/product-detail/en/cts-frequency-controls/445C35A12M00000/CTX1435CT-ND/5875920","Digikey - CTX1435CT-ND")</f>
        <v>Digikey - CTX1435CT-ND</v>
      </c>
    </row>
    <row r="42" spans="1:9" x14ac:dyDescent="0.3">
      <c r="A42" s="7" t="s">
        <v>224</v>
      </c>
      <c r="B42" s="7" t="s">
        <v>228</v>
      </c>
      <c r="G42" s="7">
        <v>2</v>
      </c>
      <c r="H42" s="5" t="s">
        <v>225</v>
      </c>
      <c r="I42" s="6" t="str">
        <f>HYPERLINK("http://www.digikey.ca/product-detail/en/avx-corporation/08055A470JAT2A/478-1312-1-ND/564344","Digikey - 478-1312-1-ND")</f>
        <v>Digikey - 478-1312-1-ND</v>
      </c>
    </row>
    <row r="43" spans="1:9" x14ac:dyDescent="0.3">
      <c r="A43" s="7" t="s">
        <v>226</v>
      </c>
      <c r="B43" s="8" t="s">
        <v>227</v>
      </c>
      <c r="G43" s="7">
        <v>8</v>
      </c>
      <c r="H43" s="5" t="s">
        <v>219</v>
      </c>
      <c r="I43" s="6" t="str">
        <f>HYPERLINK("http://www.digikey.ca/product-detail/en/panasonic-electronic-components/ERJ-P06J472V/P4.7KADCT-ND/525517","Digikey -  P4.7KADCT-ND")</f>
        <v>Digikey -  P4.7KADCT-ND</v>
      </c>
    </row>
    <row r="44" spans="1:9" x14ac:dyDescent="0.3">
      <c r="A44" s="7"/>
      <c r="B44" s="8"/>
      <c r="G44" s="7"/>
      <c r="H44" s="5"/>
      <c r="I44" s="6"/>
    </row>
    <row r="45" spans="1:9" ht="19.2" x14ac:dyDescent="0.3">
      <c r="A45" s="7" t="s">
        <v>229</v>
      </c>
      <c r="B45" s="8" t="s">
        <v>230</v>
      </c>
      <c r="G45" s="7">
        <v>1</v>
      </c>
      <c r="H45" s="5" t="s">
        <v>231</v>
      </c>
      <c r="I45" s="6" t="str">
        <f>HYPERLINK("http://www.digikey.ca/product-detail/en/murata-electronics-north-america/GRM21BR61A226ME51L/490-10511-1-ND/5026441","Digikey - 490-10511-1-ND")</f>
        <v>Digikey - 490-10511-1-ND</v>
      </c>
    </row>
    <row r="46" spans="1:9" x14ac:dyDescent="0.3">
      <c r="A46" s="7" t="s">
        <v>232</v>
      </c>
      <c r="B46" s="8" t="s">
        <v>233</v>
      </c>
      <c r="G46" t="s">
        <v>234</v>
      </c>
      <c r="H46" s="5" t="s">
        <v>123</v>
      </c>
      <c r="I46" s="6" t="str">
        <f>HYPERLINK("http://www.digikey.ca/product-detail/en/panasonic-electronic-components/ERJ-6GEY0R00V/P0.0ACT-ND/82955","Digikey - P0.0ACT-ND")</f>
        <v>Digikey - P0.0ACT-ND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LPC Dev Board2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Bruner</dc:creator>
  <cp:lastModifiedBy>Brendan Bruner</cp:lastModifiedBy>
  <dcterms:created xsi:type="dcterms:W3CDTF">2016-09-07T18:18:45Z</dcterms:created>
  <dcterms:modified xsi:type="dcterms:W3CDTF">2016-09-07T19:21:49Z</dcterms:modified>
</cp:coreProperties>
</file>