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714" documentId="8_{DD62498A-9A96-4893-A4A9-FA52B04EEA56}" xr6:coauthVersionLast="45" xr6:coauthVersionMax="45" xr10:uidLastSave="{46907657-BD60-44E1-A1AB-7457FCD6BF8B}"/>
  <bookViews>
    <workbookView xWindow="828" yWindow="-108" windowWidth="22320" windowHeight="13176" activeTab="5" xr2:uid="{A68D7839-2510-44D7-AF41-EC9D2BCF4B3F}"/>
  </bookViews>
  <sheets>
    <sheet name="shop데이터" sheetId="6" r:id="rId1"/>
    <sheet name="Sheet1" sheetId="10" r:id="rId2"/>
    <sheet name="trim()" sheetId="1" r:id="rId3"/>
    <sheet name="category" sheetId="5" r:id="rId4"/>
    <sheet name="shop 결과" sheetId="8" r:id="rId5"/>
    <sheet name="member" sheetId="9" r:id="rId6"/>
  </sheets>
  <definedNames>
    <definedName name="ExternalData_2" localSheetId="0" hidden="1">shop데이터!$A$1:$F$667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7" i="6" l="1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K3" i="9" l="1"/>
  <c r="L3" i="9"/>
  <c r="M3" i="9"/>
  <c r="O3" i="9"/>
  <c r="Q3" i="9"/>
  <c r="R3" i="9"/>
  <c r="K4" i="9"/>
  <c r="L4" i="9"/>
  <c r="M4" i="9"/>
  <c r="O4" i="9"/>
  <c r="Q4" i="9"/>
  <c r="R4" i="9"/>
  <c r="K5" i="9"/>
  <c r="L5" i="9"/>
  <c r="M5" i="9"/>
  <c r="O5" i="9"/>
  <c r="Q5" i="9"/>
  <c r="R5" i="9"/>
  <c r="K6" i="9"/>
  <c r="L6" i="9"/>
  <c r="M6" i="9"/>
  <c r="O6" i="9"/>
  <c r="Q6" i="9"/>
  <c r="R6" i="9"/>
  <c r="K7" i="9"/>
  <c r="L7" i="9"/>
  <c r="M7" i="9"/>
  <c r="O7" i="9"/>
  <c r="Q7" i="9"/>
  <c r="R7" i="9"/>
  <c r="K8" i="9"/>
  <c r="L8" i="9"/>
  <c r="M8" i="9"/>
  <c r="O8" i="9"/>
  <c r="Q8" i="9"/>
  <c r="R8" i="9"/>
  <c r="K9" i="9"/>
  <c r="L9" i="9"/>
  <c r="M9" i="9"/>
  <c r="O9" i="9"/>
  <c r="Q9" i="9"/>
  <c r="R9" i="9"/>
  <c r="K10" i="9"/>
  <c r="L10" i="9"/>
  <c r="M10" i="9"/>
  <c r="O10" i="9"/>
  <c r="Q10" i="9"/>
  <c r="R10" i="9"/>
  <c r="K11" i="9"/>
  <c r="L11" i="9"/>
  <c r="M11" i="9"/>
  <c r="O11" i="9"/>
  <c r="Q11" i="9"/>
  <c r="R11" i="9"/>
  <c r="K12" i="9"/>
  <c r="L12" i="9"/>
  <c r="M12" i="9"/>
  <c r="O12" i="9"/>
  <c r="Q12" i="9"/>
  <c r="R12" i="9"/>
  <c r="K13" i="9"/>
  <c r="L13" i="9"/>
  <c r="M13" i="9"/>
  <c r="O13" i="9"/>
  <c r="Q13" i="9"/>
  <c r="R13" i="9"/>
  <c r="K14" i="9"/>
  <c r="L14" i="9"/>
  <c r="M14" i="9"/>
  <c r="O14" i="9"/>
  <c r="Q14" i="9"/>
  <c r="R14" i="9"/>
  <c r="K15" i="9"/>
  <c r="L15" i="9"/>
  <c r="M15" i="9"/>
  <c r="O15" i="9"/>
  <c r="Q15" i="9"/>
  <c r="R15" i="9"/>
  <c r="K16" i="9"/>
  <c r="L16" i="9"/>
  <c r="M16" i="9"/>
  <c r="O16" i="9"/>
  <c r="Q16" i="9"/>
  <c r="R16" i="9"/>
  <c r="K17" i="9"/>
  <c r="L17" i="9"/>
  <c r="M17" i="9"/>
  <c r="O17" i="9"/>
  <c r="Q17" i="9"/>
  <c r="R17" i="9"/>
  <c r="K18" i="9"/>
  <c r="L18" i="9"/>
  <c r="M18" i="9"/>
  <c r="O18" i="9"/>
  <c r="Q18" i="9"/>
  <c r="R18" i="9"/>
  <c r="K19" i="9"/>
  <c r="L19" i="9"/>
  <c r="M19" i="9"/>
  <c r="O19" i="9"/>
  <c r="Q19" i="9"/>
  <c r="R19" i="9"/>
  <c r="K20" i="9"/>
  <c r="L20" i="9"/>
  <c r="M20" i="9"/>
  <c r="O20" i="9"/>
  <c r="Q20" i="9"/>
  <c r="R20" i="9"/>
  <c r="K21" i="9"/>
  <c r="L21" i="9"/>
  <c r="M21" i="9"/>
  <c r="O21" i="9"/>
  <c r="Q21" i="9"/>
  <c r="R21" i="9"/>
  <c r="K22" i="9"/>
  <c r="L22" i="9"/>
  <c r="M22" i="9"/>
  <c r="O22" i="9"/>
  <c r="Q22" i="9"/>
  <c r="R22" i="9"/>
  <c r="K23" i="9"/>
  <c r="L23" i="9"/>
  <c r="M23" i="9"/>
  <c r="O23" i="9"/>
  <c r="Q23" i="9"/>
  <c r="R23" i="9"/>
  <c r="K24" i="9"/>
  <c r="L24" i="9"/>
  <c r="M24" i="9"/>
  <c r="O24" i="9"/>
  <c r="Q24" i="9"/>
  <c r="R24" i="9"/>
  <c r="K25" i="9"/>
  <c r="L25" i="9"/>
  <c r="M25" i="9"/>
  <c r="O25" i="9"/>
  <c r="Q25" i="9"/>
  <c r="R25" i="9"/>
  <c r="K26" i="9"/>
  <c r="L26" i="9"/>
  <c r="M26" i="9"/>
  <c r="O26" i="9"/>
  <c r="Q26" i="9"/>
  <c r="R26" i="9"/>
  <c r="K27" i="9"/>
  <c r="L27" i="9"/>
  <c r="M27" i="9"/>
  <c r="O27" i="9"/>
  <c r="Q27" i="9"/>
  <c r="R27" i="9"/>
  <c r="K28" i="9"/>
  <c r="L28" i="9"/>
  <c r="M28" i="9"/>
  <c r="O28" i="9"/>
  <c r="Q28" i="9"/>
  <c r="R28" i="9"/>
  <c r="K29" i="9"/>
  <c r="L29" i="9"/>
  <c r="M29" i="9"/>
  <c r="O29" i="9"/>
  <c r="Q29" i="9"/>
  <c r="R29" i="9"/>
  <c r="K30" i="9"/>
  <c r="L30" i="9"/>
  <c r="M30" i="9"/>
  <c r="O30" i="9"/>
  <c r="Q30" i="9"/>
  <c r="R30" i="9"/>
  <c r="K31" i="9"/>
  <c r="L31" i="9"/>
  <c r="M31" i="9"/>
  <c r="O31" i="9"/>
  <c r="Q31" i="9"/>
  <c r="R31" i="9"/>
  <c r="K32" i="9"/>
  <c r="L32" i="9"/>
  <c r="M32" i="9"/>
  <c r="O32" i="9"/>
  <c r="Q32" i="9"/>
  <c r="R32" i="9"/>
  <c r="K33" i="9"/>
  <c r="L33" i="9"/>
  <c r="M33" i="9"/>
  <c r="O33" i="9"/>
  <c r="Q33" i="9"/>
  <c r="R33" i="9"/>
  <c r="K34" i="9"/>
  <c r="L34" i="9"/>
  <c r="M34" i="9"/>
  <c r="O34" i="9"/>
  <c r="Q34" i="9"/>
  <c r="R34" i="9"/>
  <c r="K35" i="9"/>
  <c r="L35" i="9"/>
  <c r="M35" i="9"/>
  <c r="O35" i="9"/>
  <c r="Q35" i="9"/>
  <c r="R35" i="9"/>
  <c r="K36" i="9"/>
  <c r="L36" i="9"/>
  <c r="M36" i="9"/>
  <c r="O36" i="9"/>
  <c r="Q36" i="9"/>
  <c r="R36" i="9"/>
  <c r="K37" i="9"/>
  <c r="L37" i="9"/>
  <c r="M37" i="9"/>
  <c r="O37" i="9"/>
  <c r="Q37" i="9"/>
  <c r="R37" i="9"/>
  <c r="K38" i="9"/>
  <c r="L38" i="9"/>
  <c r="M38" i="9"/>
  <c r="O38" i="9"/>
  <c r="Q38" i="9"/>
  <c r="R38" i="9"/>
  <c r="K39" i="9"/>
  <c r="L39" i="9"/>
  <c r="M39" i="9"/>
  <c r="O39" i="9"/>
  <c r="Q39" i="9"/>
  <c r="R39" i="9"/>
  <c r="K40" i="9"/>
  <c r="L40" i="9"/>
  <c r="M40" i="9"/>
  <c r="O40" i="9"/>
  <c r="Q40" i="9"/>
  <c r="R40" i="9"/>
  <c r="K41" i="9"/>
  <c r="L41" i="9"/>
  <c r="M41" i="9"/>
  <c r="O41" i="9"/>
  <c r="Q41" i="9"/>
  <c r="R41" i="9"/>
  <c r="K42" i="9"/>
  <c r="L42" i="9"/>
  <c r="M42" i="9"/>
  <c r="O42" i="9"/>
  <c r="Q42" i="9"/>
  <c r="R42" i="9"/>
  <c r="K43" i="9"/>
  <c r="L43" i="9"/>
  <c r="M43" i="9"/>
  <c r="O43" i="9"/>
  <c r="Q43" i="9"/>
  <c r="R43" i="9"/>
  <c r="K44" i="9"/>
  <c r="L44" i="9"/>
  <c r="M44" i="9"/>
  <c r="O44" i="9"/>
  <c r="Q44" i="9"/>
  <c r="R44" i="9"/>
  <c r="K45" i="9"/>
  <c r="L45" i="9"/>
  <c r="M45" i="9"/>
  <c r="O45" i="9"/>
  <c r="Q45" i="9"/>
  <c r="R45" i="9"/>
  <c r="K46" i="9"/>
  <c r="L46" i="9"/>
  <c r="M46" i="9"/>
  <c r="O46" i="9"/>
  <c r="Q46" i="9"/>
  <c r="R46" i="9"/>
  <c r="K47" i="9"/>
  <c r="L47" i="9"/>
  <c r="M47" i="9"/>
  <c r="O47" i="9"/>
  <c r="Q47" i="9"/>
  <c r="R47" i="9"/>
  <c r="K48" i="9"/>
  <c r="L48" i="9"/>
  <c r="M48" i="9"/>
  <c r="O48" i="9"/>
  <c r="Q48" i="9"/>
  <c r="R48" i="9"/>
  <c r="K49" i="9"/>
  <c r="L49" i="9"/>
  <c r="M49" i="9"/>
  <c r="O49" i="9"/>
  <c r="Q49" i="9"/>
  <c r="R49" i="9"/>
  <c r="K50" i="9"/>
  <c r="L50" i="9"/>
  <c r="M50" i="9"/>
  <c r="O50" i="9"/>
  <c r="Q50" i="9"/>
  <c r="R50" i="9"/>
  <c r="K51" i="9"/>
  <c r="L51" i="9"/>
  <c r="M51" i="9"/>
  <c r="O51" i="9"/>
  <c r="Q51" i="9"/>
  <c r="R51" i="9"/>
  <c r="K52" i="9"/>
  <c r="L52" i="9"/>
  <c r="M52" i="9"/>
  <c r="O52" i="9"/>
  <c r="Q52" i="9"/>
  <c r="R52" i="9"/>
  <c r="K53" i="9"/>
  <c r="L53" i="9"/>
  <c r="M53" i="9"/>
  <c r="O53" i="9"/>
  <c r="Q53" i="9"/>
  <c r="R53" i="9"/>
  <c r="K54" i="9"/>
  <c r="L54" i="9"/>
  <c r="M54" i="9"/>
  <c r="O54" i="9"/>
  <c r="Q54" i="9"/>
  <c r="R54" i="9"/>
  <c r="K55" i="9"/>
  <c r="L55" i="9"/>
  <c r="M55" i="9"/>
  <c r="O55" i="9"/>
  <c r="Q55" i="9"/>
  <c r="R55" i="9"/>
  <c r="K56" i="9"/>
  <c r="L56" i="9"/>
  <c r="M56" i="9"/>
  <c r="O56" i="9"/>
  <c r="Q56" i="9"/>
  <c r="R56" i="9"/>
  <c r="K57" i="9"/>
  <c r="L57" i="9"/>
  <c r="M57" i="9"/>
  <c r="O57" i="9"/>
  <c r="Q57" i="9"/>
  <c r="R57" i="9"/>
  <c r="K58" i="9"/>
  <c r="L58" i="9"/>
  <c r="M58" i="9"/>
  <c r="O58" i="9"/>
  <c r="Q58" i="9"/>
  <c r="R58" i="9"/>
  <c r="K59" i="9"/>
  <c r="L59" i="9"/>
  <c r="M59" i="9"/>
  <c r="O59" i="9"/>
  <c r="Q59" i="9"/>
  <c r="R59" i="9"/>
  <c r="K60" i="9"/>
  <c r="L60" i="9"/>
  <c r="M60" i="9"/>
  <c r="O60" i="9"/>
  <c r="Q60" i="9"/>
  <c r="R60" i="9"/>
  <c r="K61" i="9"/>
  <c r="L61" i="9"/>
  <c r="M61" i="9"/>
  <c r="O61" i="9"/>
  <c r="Q61" i="9"/>
  <c r="R61" i="9"/>
  <c r="K62" i="9"/>
  <c r="L62" i="9"/>
  <c r="M62" i="9"/>
  <c r="O62" i="9"/>
  <c r="Q62" i="9"/>
  <c r="R62" i="9"/>
  <c r="K63" i="9"/>
  <c r="L63" i="9"/>
  <c r="M63" i="9"/>
  <c r="O63" i="9"/>
  <c r="Q63" i="9"/>
  <c r="R63" i="9"/>
  <c r="K64" i="9"/>
  <c r="L64" i="9"/>
  <c r="M64" i="9"/>
  <c r="O64" i="9"/>
  <c r="Q64" i="9"/>
  <c r="R64" i="9"/>
  <c r="K65" i="9"/>
  <c r="L65" i="9"/>
  <c r="M65" i="9"/>
  <c r="O65" i="9"/>
  <c r="Q65" i="9"/>
  <c r="R65" i="9"/>
  <c r="K66" i="9"/>
  <c r="L66" i="9"/>
  <c r="M66" i="9"/>
  <c r="O66" i="9"/>
  <c r="Q66" i="9"/>
  <c r="R66" i="9"/>
  <c r="K67" i="9"/>
  <c r="L67" i="9"/>
  <c r="M67" i="9"/>
  <c r="O67" i="9"/>
  <c r="Q67" i="9"/>
  <c r="R67" i="9"/>
  <c r="K68" i="9"/>
  <c r="L68" i="9"/>
  <c r="M68" i="9"/>
  <c r="O68" i="9"/>
  <c r="Q68" i="9"/>
  <c r="R68" i="9"/>
  <c r="K69" i="9"/>
  <c r="L69" i="9"/>
  <c r="M69" i="9"/>
  <c r="O69" i="9"/>
  <c r="Q69" i="9"/>
  <c r="R69" i="9"/>
  <c r="K70" i="9"/>
  <c r="L70" i="9"/>
  <c r="M70" i="9"/>
  <c r="O70" i="9"/>
  <c r="Q70" i="9"/>
  <c r="R70" i="9"/>
  <c r="K71" i="9"/>
  <c r="L71" i="9"/>
  <c r="M71" i="9"/>
  <c r="O71" i="9"/>
  <c r="Q71" i="9"/>
  <c r="R71" i="9"/>
  <c r="K72" i="9"/>
  <c r="L72" i="9"/>
  <c r="M72" i="9"/>
  <c r="O72" i="9"/>
  <c r="Q72" i="9"/>
  <c r="R72" i="9"/>
  <c r="K73" i="9"/>
  <c r="L73" i="9"/>
  <c r="M73" i="9"/>
  <c r="O73" i="9"/>
  <c r="Q73" i="9"/>
  <c r="R73" i="9"/>
  <c r="K74" i="9"/>
  <c r="L74" i="9"/>
  <c r="M74" i="9"/>
  <c r="O74" i="9"/>
  <c r="Q74" i="9"/>
  <c r="R74" i="9"/>
  <c r="K75" i="9"/>
  <c r="L75" i="9"/>
  <c r="M75" i="9"/>
  <c r="O75" i="9"/>
  <c r="Q75" i="9"/>
  <c r="R75" i="9"/>
  <c r="K76" i="9"/>
  <c r="L76" i="9"/>
  <c r="M76" i="9"/>
  <c r="O76" i="9"/>
  <c r="Q76" i="9"/>
  <c r="R76" i="9"/>
  <c r="K77" i="9"/>
  <c r="L77" i="9"/>
  <c r="M77" i="9"/>
  <c r="O77" i="9"/>
  <c r="Q77" i="9"/>
  <c r="R77" i="9"/>
  <c r="K78" i="9"/>
  <c r="L78" i="9"/>
  <c r="M78" i="9"/>
  <c r="O78" i="9"/>
  <c r="Q78" i="9"/>
  <c r="R78" i="9"/>
  <c r="K79" i="9"/>
  <c r="L79" i="9"/>
  <c r="M79" i="9"/>
  <c r="O79" i="9"/>
  <c r="Q79" i="9"/>
  <c r="R79" i="9"/>
  <c r="K80" i="9"/>
  <c r="L80" i="9"/>
  <c r="M80" i="9"/>
  <c r="O80" i="9"/>
  <c r="Q80" i="9"/>
  <c r="R80" i="9"/>
  <c r="K81" i="9"/>
  <c r="L81" i="9"/>
  <c r="M81" i="9"/>
  <c r="O81" i="9"/>
  <c r="Q81" i="9"/>
  <c r="R81" i="9"/>
  <c r="K82" i="9"/>
  <c r="L82" i="9"/>
  <c r="M82" i="9"/>
  <c r="O82" i="9"/>
  <c r="Q82" i="9"/>
  <c r="R82" i="9"/>
  <c r="K83" i="9"/>
  <c r="L83" i="9"/>
  <c r="M83" i="9"/>
  <c r="O83" i="9"/>
  <c r="Q83" i="9"/>
  <c r="R83" i="9"/>
  <c r="K84" i="9"/>
  <c r="L84" i="9"/>
  <c r="M84" i="9"/>
  <c r="O84" i="9"/>
  <c r="Q84" i="9"/>
  <c r="R84" i="9"/>
  <c r="K85" i="9"/>
  <c r="L85" i="9"/>
  <c r="M85" i="9"/>
  <c r="O85" i="9"/>
  <c r="Q85" i="9"/>
  <c r="R85" i="9"/>
  <c r="K86" i="9"/>
  <c r="L86" i="9"/>
  <c r="M86" i="9"/>
  <c r="O86" i="9"/>
  <c r="Q86" i="9"/>
  <c r="R86" i="9"/>
  <c r="K87" i="9"/>
  <c r="L87" i="9"/>
  <c r="M87" i="9"/>
  <c r="O87" i="9"/>
  <c r="Q87" i="9"/>
  <c r="R87" i="9"/>
  <c r="K88" i="9"/>
  <c r="L88" i="9"/>
  <c r="M88" i="9"/>
  <c r="O88" i="9"/>
  <c r="Q88" i="9"/>
  <c r="R88" i="9"/>
  <c r="K89" i="9"/>
  <c r="L89" i="9"/>
  <c r="M89" i="9"/>
  <c r="O89" i="9"/>
  <c r="Q89" i="9"/>
  <c r="R89" i="9"/>
  <c r="K90" i="9"/>
  <c r="L90" i="9"/>
  <c r="M90" i="9"/>
  <c r="O90" i="9"/>
  <c r="Q90" i="9"/>
  <c r="R90" i="9"/>
  <c r="K91" i="9"/>
  <c r="L91" i="9"/>
  <c r="M91" i="9"/>
  <c r="O91" i="9"/>
  <c r="Q91" i="9"/>
  <c r="R91" i="9"/>
  <c r="K92" i="9"/>
  <c r="L92" i="9"/>
  <c r="M92" i="9"/>
  <c r="O92" i="9"/>
  <c r="Q92" i="9"/>
  <c r="R92" i="9"/>
  <c r="K93" i="9"/>
  <c r="L93" i="9"/>
  <c r="M93" i="9"/>
  <c r="O93" i="9"/>
  <c r="Q93" i="9"/>
  <c r="R93" i="9"/>
  <c r="K94" i="9"/>
  <c r="L94" i="9"/>
  <c r="M94" i="9"/>
  <c r="O94" i="9"/>
  <c r="Q94" i="9"/>
  <c r="R94" i="9"/>
  <c r="K95" i="9"/>
  <c r="L95" i="9"/>
  <c r="M95" i="9"/>
  <c r="O95" i="9"/>
  <c r="Q95" i="9"/>
  <c r="R95" i="9"/>
  <c r="K96" i="9"/>
  <c r="L96" i="9"/>
  <c r="M96" i="9"/>
  <c r="O96" i="9"/>
  <c r="Q96" i="9"/>
  <c r="R96" i="9"/>
  <c r="K97" i="9"/>
  <c r="L97" i="9"/>
  <c r="M97" i="9"/>
  <c r="O97" i="9"/>
  <c r="Q97" i="9"/>
  <c r="R97" i="9"/>
  <c r="K98" i="9"/>
  <c r="L98" i="9"/>
  <c r="M98" i="9"/>
  <c r="O98" i="9"/>
  <c r="Q98" i="9"/>
  <c r="R98" i="9"/>
  <c r="K99" i="9"/>
  <c r="L99" i="9"/>
  <c r="M99" i="9"/>
  <c r="O99" i="9"/>
  <c r="Q99" i="9"/>
  <c r="R99" i="9"/>
  <c r="K100" i="9"/>
  <c r="L100" i="9"/>
  <c r="M100" i="9"/>
  <c r="O100" i="9"/>
  <c r="Q100" i="9"/>
  <c r="R100" i="9"/>
  <c r="K101" i="9"/>
  <c r="L101" i="9"/>
  <c r="M101" i="9"/>
  <c r="O101" i="9"/>
  <c r="Q101" i="9"/>
  <c r="R101" i="9"/>
  <c r="K102" i="9"/>
  <c r="L102" i="9"/>
  <c r="M102" i="9"/>
  <c r="O102" i="9"/>
  <c r="Q102" i="9"/>
  <c r="R102" i="9"/>
  <c r="K103" i="9"/>
  <c r="L103" i="9"/>
  <c r="M103" i="9"/>
  <c r="O103" i="9"/>
  <c r="Q103" i="9"/>
  <c r="R103" i="9"/>
  <c r="K104" i="9"/>
  <c r="L104" i="9"/>
  <c r="M104" i="9"/>
  <c r="O104" i="9"/>
  <c r="Q104" i="9"/>
  <c r="R104" i="9"/>
  <c r="K105" i="9"/>
  <c r="L105" i="9"/>
  <c r="M105" i="9"/>
  <c r="O105" i="9"/>
  <c r="Q105" i="9"/>
  <c r="R105" i="9"/>
  <c r="K106" i="9"/>
  <c r="L106" i="9"/>
  <c r="M106" i="9"/>
  <c r="O106" i="9"/>
  <c r="Q106" i="9"/>
  <c r="R106" i="9"/>
  <c r="K107" i="9"/>
  <c r="L107" i="9"/>
  <c r="M107" i="9"/>
  <c r="O107" i="9"/>
  <c r="Q107" i="9"/>
  <c r="R107" i="9"/>
  <c r="K108" i="9"/>
  <c r="L108" i="9"/>
  <c r="M108" i="9"/>
  <c r="O108" i="9"/>
  <c r="Q108" i="9"/>
  <c r="R108" i="9"/>
  <c r="K109" i="9"/>
  <c r="L109" i="9"/>
  <c r="M109" i="9"/>
  <c r="O109" i="9"/>
  <c r="Q109" i="9"/>
  <c r="R109" i="9"/>
  <c r="K110" i="9"/>
  <c r="L110" i="9"/>
  <c r="M110" i="9"/>
  <c r="O110" i="9"/>
  <c r="Q110" i="9"/>
  <c r="R110" i="9"/>
  <c r="K111" i="9"/>
  <c r="L111" i="9"/>
  <c r="M111" i="9"/>
  <c r="O111" i="9"/>
  <c r="Q111" i="9"/>
  <c r="R111" i="9"/>
  <c r="K112" i="9"/>
  <c r="L112" i="9"/>
  <c r="M112" i="9"/>
  <c r="O112" i="9"/>
  <c r="Q112" i="9"/>
  <c r="R112" i="9"/>
  <c r="K113" i="9"/>
  <c r="L113" i="9"/>
  <c r="M113" i="9"/>
  <c r="O113" i="9"/>
  <c r="Q113" i="9"/>
  <c r="R113" i="9"/>
  <c r="K114" i="9"/>
  <c r="L114" i="9"/>
  <c r="M114" i="9"/>
  <c r="O114" i="9"/>
  <c r="Q114" i="9"/>
  <c r="R114" i="9"/>
  <c r="K115" i="9"/>
  <c r="L115" i="9"/>
  <c r="M115" i="9"/>
  <c r="O115" i="9"/>
  <c r="Q115" i="9"/>
  <c r="R115" i="9"/>
  <c r="K116" i="9"/>
  <c r="L116" i="9"/>
  <c r="M116" i="9"/>
  <c r="O116" i="9"/>
  <c r="Q116" i="9"/>
  <c r="R116" i="9"/>
  <c r="K117" i="9"/>
  <c r="L117" i="9"/>
  <c r="M117" i="9"/>
  <c r="O117" i="9"/>
  <c r="Q117" i="9"/>
  <c r="R117" i="9"/>
  <c r="K118" i="9"/>
  <c r="L118" i="9"/>
  <c r="M118" i="9"/>
  <c r="O118" i="9"/>
  <c r="Q118" i="9"/>
  <c r="R118" i="9"/>
  <c r="K119" i="9"/>
  <c r="L119" i="9"/>
  <c r="M119" i="9"/>
  <c r="O119" i="9"/>
  <c r="Q119" i="9"/>
  <c r="R119" i="9"/>
  <c r="K120" i="9"/>
  <c r="L120" i="9"/>
  <c r="M120" i="9"/>
  <c r="O120" i="9"/>
  <c r="Q120" i="9"/>
  <c r="R120" i="9"/>
  <c r="K121" i="9"/>
  <c r="L121" i="9"/>
  <c r="M121" i="9"/>
  <c r="O121" i="9"/>
  <c r="Q121" i="9"/>
  <c r="R121" i="9"/>
  <c r="K122" i="9"/>
  <c r="L122" i="9"/>
  <c r="M122" i="9"/>
  <c r="O122" i="9"/>
  <c r="Q122" i="9"/>
  <c r="R122" i="9"/>
  <c r="K123" i="9"/>
  <c r="L123" i="9"/>
  <c r="M123" i="9"/>
  <c r="O123" i="9"/>
  <c r="Q123" i="9"/>
  <c r="R123" i="9"/>
  <c r="K124" i="9"/>
  <c r="L124" i="9"/>
  <c r="M124" i="9"/>
  <c r="O124" i="9"/>
  <c r="Q124" i="9"/>
  <c r="R124" i="9"/>
  <c r="K125" i="9"/>
  <c r="L125" i="9"/>
  <c r="M125" i="9"/>
  <c r="O125" i="9"/>
  <c r="Q125" i="9"/>
  <c r="R125" i="9"/>
  <c r="K126" i="9"/>
  <c r="L126" i="9"/>
  <c r="M126" i="9"/>
  <c r="O126" i="9"/>
  <c r="Q126" i="9"/>
  <c r="R126" i="9"/>
  <c r="K127" i="9"/>
  <c r="L127" i="9"/>
  <c r="M127" i="9"/>
  <c r="O127" i="9"/>
  <c r="Q127" i="9"/>
  <c r="R127" i="9"/>
  <c r="K128" i="9"/>
  <c r="L128" i="9"/>
  <c r="M128" i="9"/>
  <c r="O128" i="9"/>
  <c r="Q128" i="9"/>
  <c r="R128" i="9"/>
  <c r="K129" i="9"/>
  <c r="L129" i="9"/>
  <c r="M129" i="9"/>
  <c r="O129" i="9"/>
  <c r="Q129" i="9"/>
  <c r="R129" i="9"/>
  <c r="K130" i="9"/>
  <c r="L130" i="9"/>
  <c r="M130" i="9"/>
  <c r="O130" i="9"/>
  <c r="Q130" i="9"/>
  <c r="R130" i="9"/>
  <c r="K131" i="9"/>
  <c r="L131" i="9"/>
  <c r="M131" i="9"/>
  <c r="O131" i="9"/>
  <c r="Q131" i="9"/>
  <c r="R131" i="9"/>
  <c r="K132" i="9"/>
  <c r="L132" i="9"/>
  <c r="M132" i="9"/>
  <c r="O132" i="9"/>
  <c r="Q132" i="9"/>
  <c r="R132" i="9"/>
  <c r="K133" i="9"/>
  <c r="L133" i="9"/>
  <c r="M133" i="9"/>
  <c r="O133" i="9"/>
  <c r="Q133" i="9"/>
  <c r="R133" i="9"/>
  <c r="K134" i="9"/>
  <c r="L134" i="9"/>
  <c r="M134" i="9"/>
  <c r="O134" i="9"/>
  <c r="Q134" i="9"/>
  <c r="R134" i="9"/>
  <c r="K135" i="9"/>
  <c r="L135" i="9"/>
  <c r="M135" i="9"/>
  <c r="O135" i="9"/>
  <c r="Q135" i="9"/>
  <c r="R135" i="9"/>
  <c r="K136" i="9"/>
  <c r="L136" i="9"/>
  <c r="M136" i="9"/>
  <c r="O136" i="9"/>
  <c r="Q136" i="9"/>
  <c r="R136" i="9"/>
  <c r="K137" i="9"/>
  <c r="L137" i="9"/>
  <c r="M137" i="9"/>
  <c r="O137" i="9"/>
  <c r="Q137" i="9"/>
  <c r="R137" i="9"/>
  <c r="K138" i="9"/>
  <c r="L138" i="9"/>
  <c r="M138" i="9"/>
  <c r="O138" i="9"/>
  <c r="Q138" i="9"/>
  <c r="R138" i="9"/>
  <c r="K139" i="9"/>
  <c r="L139" i="9"/>
  <c r="M139" i="9"/>
  <c r="O139" i="9"/>
  <c r="Q139" i="9"/>
  <c r="R139" i="9"/>
  <c r="K140" i="9"/>
  <c r="L140" i="9"/>
  <c r="M140" i="9"/>
  <c r="O140" i="9"/>
  <c r="Q140" i="9"/>
  <c r="R140" i="9"/>
  <c r="K141" i="9"/>
  <c r="L141" i="9"/>
  <c r="M141" i="9"/>
  <c r="O141" i="9"/>
  <c r="Q141" i="9"/>
  <c r="R141" i="9"/>
  <c r="K142" i="9"/>
  <c r="L142" i="9"/>
  <c r="M142" i="9"/>
  <c r="O142" i="9"/>
  <c r="Q142" i="9"/>
  <c r="R142" i="9"/>
  <c r="K143" i="9"/>
  <c r="L143" i="9"/>
  <c r="M143" i="9"/>
  <c r="O143" i="9"/>
  <c r="Q143" i="9"/>
  <c r="R143" i="9"/>
  <c r="K144" i="9"/>
  <c r="L144" i="9"/>
  <c r="M144" i="9"/>
  <c r="O144" i="9"/>
  <c r="Q144" i="9"/>
  <c r="R144" i="9"/>
  <c r="K145" i="9"/>
  <c r="L145" i="9"/>
  <c r="M145" i="9"/>
  <c r="O145" i="9"/>
  <c r="Q145" i="9"/>
  <c r="R145" i="9"/>
  <c r="K146" i="9"/>
  <c r="L146" i="9"/>
  <c r="M146" i="9"/>
  <c r="O146" i="9"/>
  <c r="Q146" i="9"/>
  <c r="R146" i="9"/>
  <c r="K147" i="9"/>
  <c r="L147" i="9"/>
  <c r="M147" i="9"/>
  <c r="O147" i="9"/>
  <c r="Q147" i="9"/>
  <c r="R147" i="9"/>
  <c r="K148" i="9"/>
  <c r="L148" i="9"/>
  <c r="M148" i="9"/>
  <c r="O148" i="9"/>
  <c r="Q148" i="9"/>
  <c r="R148" i="9"/>
  <c r="K149" i="9"/>
  <c r="L149" i="9"/>
  <c r="M149" i="9"/>
  <c r="O149" i="9"/>
  <c r="Q149" i="9"/>
  <c r="R149" i="9"/>
  <c r="K150" i="9"/>
  <c r="L150" i="9"/>
  <c r="M150" i="9"/>
  <c r="O150" i="9"/>
  <c r="Q150" i="9"/>
  <c r="R150" i="9"/>
  <c r="K151" i="9"/>
  <c r="L151" i="9"/>
  <c r="M151" i="9"/>
  <c r="O151" i="9"/>
  <c r="Q151" i="9"/>
  <c r="R151" i="9"/>
  <c r="K152" i="9"/>
  <c r="L152" i="9"/>
  <c r="M152" i="9"/>
  <c r="O152" i="9"/>
  <c r="Q152" i="9"/>
  <c r="R152" i="9"/>
  <c r="K153" i="9"/>
  <c r="L153" i="9"/>
  <c r="M153" i="9"/>
  <c r="O153" i="9"/>
  <c r="Q153" i="9"/>
  <c r="R153" i="9"/>
  <c r="K154" i="9"/>
  <c r="L154" i="9"/>
  <c r="M154" i="9"/>
  <c r="O154" i="9"/>
  <c r="Q154" i="9"/>
  <c r="R154" i="9"/>
  <c r="K155" i="9"/>
  <c r="L155" i="9"/>
  <c r="M155" i="9"/>
  <c r="O155" i="9"/>
  <c r="Q155" i="9"/>
  <c r="R155" i="9"/>
  <c r="K156" i="9"/>
  <c r="L156" i="9"/>
  <c r="M156" i="9"/>
  <c r="O156" i="9"/>
  <c r="Q156" i="9"/>
  <c r="R156" i="9"/>
  <c r="K157" i="9"/>
  <c r="L157" i="9"/>
  <c r="M157" i="9"/>
  <c r="O157" i="9"/>
  <c r="Q157" i="9"/>
  <c r="R157" i="9"/>
  <c r="K158" i="9"/>
  <c r="L158" i="9"/>
  <c r="M158" i="9"/>
  <c r="O158" i="9"/>
  <c r="Q158" i="9"/>
  <c r="R158" i="9"/>
  <c r="K159" i="9"/>
  <c r="L159" i="9"/>
  <c r="M159" i="9"/>
  <c r="O159" i="9"/>
  <c r="Q159" i="9"/>
  <c r="R159" i="9"/>
  <c r="K160" i="9"/>
  <c r="L160" i="9"/>
  <c r="M160" i="9"/>
  <c r="O160" i="9"/>
  <c r="Q160" i="9"/>
  <c r="R160" i="9"/>
  <c r="K161" i="9"/>
  <c r="L161" i="9"/>
  <c r="M161" i="9"/>
  <c r="O161" i="9"/>
  <c r="Q161" i="9"/>
  <c r="R161" i="9"/>
  <c r="K162" i="9"/>
  <c r="L162" i="9"/>
  <c r="M162" i="9"/>
  <c r="O162" i="9"/>
  <c r="Q162" i="9"/>
  <c r="R162" i="9"/>
  <c r="K163" i="9"/>
  <c r="L163" i="9"/>
  <c r="M163" i="9"/>
  <c r="O163" i="9"/>
  <c r="Q163" i="9"/>
  <c r="R163" i="9"/>
  <c r="K164" i="9"/>
  <c r="L164" i="9"/>
  <c r="M164" i="9"/>
  <c r="O164" i="9"/>
  <c r="Q164" i="9"/>
  <c r="R164" i="9"/>
  <c r="K165" i="9"/>
  <c r="L165" i="9"/>
  <c r="M165" i="9"/>
  <c r="O165" i="9"/>
  <c r="Q165" i="9"/>
  <c r="R165" i="9"/>
  <c r="K166" i="9"/>
  <c r="L166" i="9"/>
  <c r="M166" i="9"/>
  <c r="O166" i="9"/>
  <c r="Q166" i="9"/>
  <c r="R166" i="9"/>
  <c r="K167" i="9"/>
  <c r="L167" i="9"/>
  <c r="M167" i="9"/>
  <c r="O167" i="9"/>
  <c r="Q167" i="9"/>
  <c r="R167" i="9"/>
  <c r="K168" i="9"/>
  <c r="L168" i="9"/>
  <c r="M168" i="9"/>
  <c r="O168" i="9"/>
  <c r="Q168" i="9"/>
  <c r="R168" i="9"/>
  <c r="K169" i="9"/>
  <c r="L169" i="9"/>
  <c r="M169" i="9"/>
  <c r="O169" i="9"/>
  <c r="Q169" i="9"/>
  <c r="R169" i="9"/>
  <c r="K170" i="9"/>
  <c r="L170" i="9"/>
  <c r="M170" i="9"/>
  <c r="O170" i="9"/>
  <c r="Q170" i="9"/>
  <c r="R170" i="9"/>
  <c r="K171" i="9"/>
  <c r="L171" i="9"/>
  <c r="M171" i="9"/>
  <c r="O171" i="9"/>
  <c r="Q171" i="9"/>
  <c r="R171" i="9"/>
  <c r="K172" i="9"/>
  <c r="L172" i="9"/>
  <c r="M172" i="9"/>
  <c r="O172" i="9"/>
  <c r="Q172" i="9"/>
  <c r="R172" i="9"/>
  <c r="K173" i="9"/>
  <c r="L173" i="9"/>
  <c r="M173" i="9"/>
  <c r="O173" i="9"/>
  <c r="Q173" i="9"/>
  <c r="R173" i="9"/>
  <c r="K174" i="9"/>
  <c r="L174" i="9"/>
  <c r="M174" i="9"/>
  <c r="O174" i="9"/>
  <c r="Q174" i="9"/>
  <c r="R174" i="9"/>
  <c r="K175" i="9"/>
  <c r="L175" i="9"/>
  <c r="M175" i="9"/>
  <c r="O175" i="9"/>
  <c r="Q175" i="9"/>
  <c r="R175" i="9"/>
  <c r="K176" i="9"/>
  <c r="L176" i="9"/>
  <c r="M176" i="9"/>
  <c r="O176" i="9"/>
  <c r="Q176" i="9"/>
  <c r="R176" i="9"/>
  <c r="K177" i="9"/>
  <c r="L177" i="9"/>
  <c r="M177" i="9"/>
  <c r="O177" i="9"/>
  <c r="Q177" i="9"/>
  <c r="R177" i="9"/>
  <c r="K178" i="9"/>
  <c r="L178" i="9"/>
  <c r="M178" i="9"/>
  <c r="O178" i="9"/>
  <c r="Q178" i="9"/>
  <c r="R178" i="9"/>
  <c r="K179" i="9"/>
  <c r="L179" i="9"/>
  <c r="M179" i="9"/>
  <c r="O179" i="9"/>
  <c r="Q179" i="9"/>
  <c r="R179" i="9"/>
  <c r="K180" i="9"/>
  <c r="L180" i="9"/>
  <c r="M180" i="9"/>
  <c r="O180" i="9"/>
  <c r="Q180" i="9"/>
  <c r="R180" i="9"/>
  <c r="K181" i="9"/>
  <c r="L181" i="9"/>
  <c r="M181" i="9"/>
  <c r="O181" i="9"/>
  <c r="Q181" i="9"/>
  <c r="R181" i="9"/>
  <c r="K182" i="9"/>
  <c r="L182" i="9"/>
  <c r="M182" i="9"/>
  <c r="O182" i="9"/>
  <c r="Q182" i="9"/>
  <c r="R182" i="9"/>
  <c r="K183" i="9"/>
  <c r="L183" i="9"/>
  <c r="M183" i="9"/>
  <c r="O183" i="9"/>
  <c r="Q183" i="9"/>
  <c r="R183" i="9"/>
  <c r="K184" i="9"/>
  <c r="L184" i="9"/>
  <c r="M184" i="9"/>
  <c r="O184" i="9"/>
  <c r="Q184" i="9"/>
  <c r="R184" i="9"/>
  <c r="K185" i="9"/>
  <c r="L185" i="9"/>
  <c r="M185" i="9"/>
  <c r="O185" i="9"/>
  <c r="Q185" i="9"/>
  <c r="R185" i="9"/>
  <c r="K186" i="9"/>
  <c r="L186" i="9"/>
  <c r="M186" i="9"/>
  <c r="O186" i="9"/>
  <c r="Q186" i="9"/>
  <c r="R186" i="9"/>
  <c r="K187" i="9"/>
  <c r="L187" i="9"/>
  <c r="M187" i="9"/>
  <c r="O187" i="9"/>
  <c r="Q187" i="9"/>
  <c r="R187" i="9"/>
  <c r="K188" i="9"/>
  <c r="L188" i="9"/>
  <c r="M188" i="9"/>
  <c r="O188" i="9"/>
  <c r="Q188" i="9"/>
  <c r="R188" i="9"/>
  <c r="K189" i="9"/>
  <c r="L189" i="9"/>
  <c r="M189" i="9"/>
  <c r="O189" i="9"/>
  <c r="Q189" i="9"/>
  <c r="R189" i="9"/>
  <c r="K190" i="9"/>
  <c r="L190" i="9"/>
  <c r="M190" i="9"/>
  <c r="O190" i="9"/>
  <c r="Q190" i="9"/>
  <c r="R190" i="9"/>
  <c r="K191" i="9"/>
  <c r="L191" i="9"/>
  <c r="M191" i="9"/>
  <c r="O191" i="9"/>
  <c r="Q191" i="9"/>
  <c r="R191" i="9"/>
  <c r="K192" i="9"/>
  <c r="L192" i="9"/>
  <c r="M192" i="9"/>
  <c r="O192" i="9"/>
  <c r="Q192" i="9"/>
  <c r="R192" i="9"/>
  <c r="K193" i="9"/>
  <c r="L193" i="9"/>
  <c r="M193" i="9"/>
  <c r="O193" i="9"/>
  <c r="Q193" i="9"/>
  <c r="R193" i="9"/>
  <c r="K194" i="9"/>
  <c r="L194" i="9"/>
  <c r="M194" i="9"/>
  <c r="O194" i="9"/>
  <c r="Q194" i="9"/>
  <c r="R194" i="9"/>
  <c r="K195" i="9"/>
  <c r="L195" i="9"/>
  <c r="M195" i="9"/>
  <c r="O195" i="9"/>
  <c r="Q195" i="9"/>
  <c r="R195" i="9"/>
  <c r="K196" i="9"/>
  <c r="L196" i="9"/>
  <c r="M196" i="9"/>
  <c r="O196" i="9"/>
  <c r="Q196" i="9"/>
  <c r="R196" i="9"/>
  <c r="K197" i="9"/>
  <c r="L197" i="9"/>
  <c r="M197" i="9"/>
  <c r="O197" i="9"/>
  <c r="Q197" i="9"/>
  <c r="R197" i="9"/>
  <c r="L2" i="9"/>
  <c r="R2" i="9"/>
  <c r="Q2" i="9"/>
  <c r="O2" i="9"/>
  <c r="M2" i="9"/>
  <c r="K2" i="9"/>
  <c r="D52" i="9"/>
  <c r="D53" i="9"/>
  <c r="D54" i="9"/>
  <c r="D59" i="9"/>
  <c r="P5" i="9" s="1"/>
  <c r="D60" i="9"/>
  <c r="D61" i="9"/>
  <c r="D64" i="9"/>
  <c r="D63" i="9"/>
  <c r="P9" i="9" s="1"/>
  <c r="D62" i="9"/>
  <c r="D69" i="9"/>
  <c r="P11" i="9" s="1"/>
  <c r="D68" i="9"/>
  <c r="D65" i="9"/>
  <c r="P13" i="9" s="1"/>
  <c r="D58" i="9"/>
  <c r="D13" i="9"/>
  <c r="P15" i="9" s="1"/>
  <c r="D74" i="9"/>
  <c r="D75" i="9"/>
  <c r="P17" i="9" s="1"/>
  <c r="D81" i="9"/>
  <c r="D16" i="9"/>
  <c r="P19" i="9" s="1"/>
  <c r="D17" i="9"/>
  <c r="D14" i="9"/>
  <c r="D22" i="9"/>
  <c r="P22" i="9" s="1"/>
  <c r="D28" i="9"/>
  <c r="P23" i="9" s="1"/>
  <c r="D82" i="9"/>
  <c r="D48" i="9"/>
  <c r="P25" i="9" s="1"/>
  <c r="D76" i="9"/>
  <c r="P26" i="9" s="1"/>
  <c r="D66" i="9"/>
  <c r="D26" i="9"/>
  <c r="D27" i="9"/>
  <c r="P29" i="9" s="1"/>
  <c r="D24" i="9"/>
  <c r="D25" i="9"/>
  <c r="P31" i="9" s="1"/>
  <c r="D15" i="9"/>
  <c r="D51" i="9"/>
  <c r="P33" i="9" s="1"/>
  <c r="D29" i="9"/>
  <c r="D79" i="9"/>
  <c r="D11" i="9"/>
  <c r="D73" i="9"/>
  <c r="P37" i="9" s="1"/>
  <c r="D72" i="9"/>
  <c r="D30" i="9"/>
  <c r="P39" i="9" s="1"/>
  <c r="D31" i="9"/>
  <c r="D43" i="9"/>
  <c r="P41" i="9" s="1"/>
  <c r="D47" i="9"/>
  <c r="D38" i="9"/>
  <c r="D39" i="9"/>
  <c r="D40" i="9"/>
  <c r="D41" i="9"/>
  <c r="D55" i="9"/>
  <c r="P47" i="9" s="1"/>
  <c r="D49" i="9"/>
  <c r="D50" i="9"/>
  <c r="P49" i="9" s="1"/>
  <c r="D34" i="9"/>
  <c r="D35" i="9"/>
  <c r="P51" i="9" s="1"/>
  <c r="D36" i="9"/>
  <c r="P52" i="9" s="1"/>
  <c r="D77" i="9"/>
  <c r="P53" i="9" s="1"/>
  <c r="D78" i="9"/>
  <c r="P54" i="9" s="1"/>
  <c r="D42" i="9"/>
  <c r="P55" i="9" s="1"/>
  <c r="D9" i="9"/>
  <c r="D10" i="9"/>
  <c r="D37" i="9"/>
  <c r="P58" i="9" s="1"/>
  <c r="D21" i="9"/>
  <c r="P59" i="9" s="1"/>
  <c r="D23" i="9"/>
  <c r="P60" i="9" s="1"/>
  <c r="D70" i="9"/>
  <c r="P61" i="9" s="1"/>
  <c r="D71" i="9"/>
  <c r="P62" i="9" s="1"/>
  <c r="D33" i="9"/>
  <c r="D44" i="9"/>
  <c r="P64" i="9" s="1"/>
  <c r="D45" i="9"/>
  <c r="P65" i="9" s="1"/>
  <c r="D46" i="9"/>
  <c r="D80" i="9"/>
  <c r="P67" i="9" s="1"/>
  <c r="D83" i="9"/>
  <c r="P68" i="9" s="1"/>
  <c r="D84" i="9"/>
  <c r="P69" i="9" s="1"/>
  <c r="D32" i="9"/>
  <c r="D85" i="9"/>
  <c r="P71" i="9" s="1"/>
  <c r="D12" i="9"/>
  <c r="P72" i="9" s="1"/>
  <c r="D20" i="9"/>
  <c r="P73" i="9" s="1"/>
  <c r="D56" i="9"/>
  <c r="P74" i="9" s="1"/>
  <c r="D57" i="9"/>
  <c r="P75" i="9" s="1"/>
  <c r="D67" i="9"/>
  <c r="P76" i="9" s="1"/>
  <c r="D2" i="9"/>
  <c r="P77" i="9" s="1"/>
  <c r="D18" i="9"/>
  <c r="P78" i="9" s="1"/>
  <c r="D19" i="9"/>
  <c r="D5" i="9"/>
  <c r="D4" i="9"/>
  <c r="P81" i="9" s="1"/>
  <c r="D8" i="9"/>
  <c r="P82" i="9" s="1"/>
  <c r="D3" i="9"/>
  <c r="P83" i="9" s="1"/>
  <c r="D7" i="9"/>
  <c r="D6" i="9"/>
  <c r="P85" i="9" s="1"/>
  <c r="D187" i="9"/>
  <c r="D185" i="9"/>
  <c r="D186" i="9"/>
  <c r="D183" i="9"/>
  <c r="D184" i="9"/>
  <c r="D181" i="9"/>
  <c r="P91" i="9" s="1"/>
  <c r="D191" i="9"/>
  <c r="D182" i="9"/>
  <c r="D175" i="9"/>
  <c r="D179" i="9"/>
  <c r="D196" i="9"/>
  <c r="D180" i="9"/>
  <c r="D178" i="9"/>
  <c r="D192" i="9"/>
  <c r="D174" i="9"/>
  <c r="D177" i="9"/>
  <c r="D173" i="9"/>
  <c r="D176" i="9"/>
  <c r="D172" i="9"/>
  <c r="D171" i="9"/>
  <c r="P105" i="9" s="1"/>
  <c r="D195" i="9"/>
  <c r="D170" i="9"/>
  <c r="P107" i="9" s="1"/>
  <c r="D194" i="9"/>
  <c r="D190" i="9"/>
  <c r="D169" i="9"/>
  <c r="D154" i="9"/>
  <c r="P111" i="9" s="1"/>
  <c r="D155" i="9"/>
  <c r="D193" i="9"/>
  <c r="D156" i="9"/>
  <c r="P114" i="9" s="1"/>
  <c r="D168" i="9"/>
  <c r="D188" i="9"/>
  <c r="D189" i="9"/>
  <c r="P117" i="9" s="1"/>
  <c r="D158" i="9"/>
  <c r="D146" i="9"/>
  <c r="P119" i="9" s="1"/>
  <c r="D147" i="9"/>
  <c r="D148" i="9"/>
  <c r="D151" i="9"/>
  <c r="D152" i="9"/>
  <c r="P123" i="9" s="1"/>
  <c r="D153" i="9"/>
  <c r="D149" i="9"/>
  <c r="D150" i="9"/>
  <c r="D88" i="9"/>
  <c r="P127" i="9" s="1"/>
  <c r="D143" i="9"/>
  <c r="D86" i="9"/>
  <c r="P129" i="9" s="1"/>
  <c r="D87" i="9"/>
  <c r="D89" i="9"/>
  <c r="P131" i="9" s="1"/>
  <c r="D108" i="9"/>
  <c r="D125" i="9"/>
  <c r="D123" i="9"/>
  <c r="D122" i="9"/>
  <c r="D120" i="9"/>
  <c r="D121" i="9"/>
  <c r="P137" i="9" s="1"/>
  <c r="D118" i="9"/>
  <c r="D110" i="9"/>
  <c r="D111" i="9"/>
  <c r="D112" i="9"/>
  <c r="P141" i="9" s="1"/>
  <c r="D119" i="9"/>
  <c r="D116" i="9"/>
  <c r="P143" i="9" s="1"/>
  <c r="D117" i="9"/>
  <c r="D104" i="9"/>
  <c r="P145" i="9" s="1"/>
  <c r="D105" i="9"/>
  <c r="P146" i="9" s="1"/>
  <c r="D124" i="9"/>
  <c r="P147" i="9" s="1"/>
  <c r="D126" i="9"/>
  <c r="D103" i="9"/>
  <c r="P149" i="9" s="1"/>
  <c r="D106" i="9"/>
  <c r="P150" i="9" s="1"/>
  <c r="D107" i="9"/>
  <c r="P151" i="9" s="1"/>
  <c r="D137" i="9"/>
  <c r="D144" i="9"/>
  <c r="P153" i="9" s="1"/>
  <c r="D145" i="9"/>
  <c r="P154" i="9" s="1"/>
  <c r="D113" i="9"/>
  <c r="P155" i="9" s="1"/>
  <c r="D114" i="9"/>
  <c r="D115" i="9"/>
  <c r="D127" i="9"/>
  <c r="P158" i="9" s="1"/>
  <c r="D128" i="9"/>
  <c r="D129" i="9"/>
  <c r="D93" i="9"/>
  <c r="P161" i="9" s="1"/>
  <c r="D130" i="9"/>
  <c r="P162" i="9" s="1"/>
  <c r="D94" i="9"/>
  <c r="P163" i="9" s="1"/>
  <c r="D95" i="9"/>
  <c r="D138" i="9"/>
  <c r="P165" i="9" s="1"/>
  <c r="D131" i="9"/>
  <c r="D92" i="9"/>
  <c r="D132" i="9"/>
  <c r="D133" i="9"/>
  <c r="P169" i="9" s="1"/>
  <c r="D134" i="9"/>
  <c r="D135" i="9"/>
  <c r="P171" i="9" s="1"/>
  <c r="D140" i="9"/>
  <c r="P172" i="9" s="1"/>
  <c r="D161" i="9"/>
  <c r="P173" i="9" s="1"/>
  <c r="D162" i="9"/>
  <c r="P174" i="9" s="1"/>
  <c r="D90" i="9"/>
  <c r="P175" i="9" s="1"/>
  <c r="D91" i="9"/>
  <c r="P176" i="9" s="1"/>
  <c r="D136" i="9"/>
  <c r="P177" i="9" s="1"/>
  <c r="D142" i="9"/>
  <c r="P178" i="9" s="1"/>
  <c r="D109" i="9"/>
  <c r="P179" i="9" s="1"/>
  <c r="D166" i="9"/>
  <c r="D139" i="9"/>
  <c r="P181" i="9" s="1"/>
  <c r="D165" i="9"/>
  <c r="D197" i="9"/>
  <c r="D96" i="9"/>
  <c r="P184" i="9" s="1"/>
  <c r="D167" i="9"/>
  <c r="P185" i="9" s="1"/>
  <c r="D159" i="9"/>
  <c r="P186" i="9" s="1"/>
  <c r="D160" i="9"/>
  <c r="P187" i="9" s="1"/>
  <c r="D141" i="9"/>
  <c r="P188" i="9" s="1"/>
  <c r="D97" i="9"/>
  <c r="P189" i="9" s="1"/>
  <c r="D98" i="9"/>
  <c r="D163" i="9"/>
  <c r="P191" i="9" s="1"/>
  <c r="D164" i="9"/>
  <c r="D157" i="9"/>
  <c r="P193" i="9" s="1"/>
  <c r="D102" i="9"/>
  <c r="P194" i="9" s="1"/>
  <c r="D99" i="9"/>
  <c r="P195" i="9" s="1"/>
  <c r="D100" i="9"/>
  <c r="P196" i="9" s="1"/>
  <c r="D101" i="9"/>
  <c r="P19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2" i="9"/>
  <c r="H108" i="9"/>
  <c r="H178" i="9"/>
  <c r="H116" i="9"/>
  <c r="H117" i="9"/>
  <c r="H9" i="9"/>
  <c r="H10" i="9"/>
  <c r="H33" i="9"/>
  <c r="H184" i="9"/>
  <c r="H113" i="9"/>
  <c r="H114" i="9"/>
  <c r="H115" i="9"/>
  <c r="H127" i="9"/>
  <c r="H128" i="9"/>
  <c r="H129" i="9"/>
  <c r="H180" i="9"/>
  <c r="H173" i="9"/>
  <c r="H106" i="9"/>
  <c r="H107" i="9"/>
  <c r="H34" i="9"/>
  <c r="H35" i="9"/>
  <c r="H36" i="9"/>
  <c r="H179" i="9"/>
  <c r="H26" i="9"/>
  <c r="H27" i="9"/>
  <c r="H23" i="9"/>
  <c r="H89" i="9"/>
  <c r="H183" i="9"/>
  <c r="H182" i="9"/>
  <c r="H21" i="9"/>
  <c r="H24" i="9"/>
  <c r="H25" i="9"/>
  <c r="H16" i="9"/>
  <c r="H17" i="9"/>
  <c r="H47" i="9"/>
  <c r="H38" i="9"/>
  <c r="H39" i="9"/>
  <c r="H40" i="9"/>
  <c r="H41" i="9"/>
  <c r="H42" i="9"/>
  <c r="H18" i="9"/>
  <c r="H19" i="9"/>
  <c r="H99" i="9"/>
  <c r="H100" i="9"/>
  <c r="H101" i="9"/>
  <c r="H181" i="9"/>
  <c r="H156" i="9"/>
  <c r="H93" i="9"/>
  <c r="H155" i="9"/>
  <c r="H103" i="9"/>
  <c r="H123" i="9"/>
  <c r="H186" i="9"/>
  <c r="H97" i="9"/>
  <c r="H6" i="9"/>
  <c r="H120" i="9"/>
  <c r="H121" i="9"/>
  <c r="H58" i="9"/>
  <c r="H119" i="9"/>
  <c r="H51" i="9"/>
  <c r="H92" i="9"/>
  <c r="H91" i="9"/>
  <c r="H69" i="9"/>
  <c r="H159" i="9"/>
  <c r="H49" i="9"/>
  <c r="H50" i="9"/>
  <c r="H43" i="9"/>
  <c r="H56" i="9"/>
  <c r="H57" i="9"/>
  <c r="H66" i="9"/>
  <c r="H55" i="9"/>
  <c r="H32" i="9"/>
  <c r="H44" i="9"/>
  <c r="H45" i="9"/>
  <c r="H46" i="9"/>
  <c r="H94" i="9"/>
  <c r="H95" i="9"/>
  <c r="H61" i="9"/>
  <c r="H110" i="9"/>
  <c r="H111" i="9"/>
  <c r="H112" i="9"/>
  <c r="H118" i="9"/>
  <c r="H124" i="9"/>
  <c r="H143" i="9"/>
  <c r="H146" i="9"/>
  <c r="H147" i="9"/>
  <c r="H148" i="9"/>
  <c r="H141" i="9"/>
  <c r="H96" i="9"/>
  <c r="H154" i="9"/>
  <c r="H122" i="9"/>
  <c r="H165" i="9"/>
  <c r="H90" i="9"/>
  <c r="H4" i="9"/>
  <c r="H8" i="9"/>
  <c r="H62" i="9"/>
  <c r="H132" i="9"/>
  <c r="H133" i="9"/>
  <c r="H134" i="9"/>
  <c r="H22" i="9"/>
  <c r="H102" i="9"/>
  <c r="H104" i="9"/>
  <c r="H105" i="9"/>
  <c r="H63" i="9"/>
  <c r="H65" i="9"/>
  <c r="H151" i="9"/>
  <c r="H152" i="9"/>
  <c r="H153" i="9"/>
  <c r="H109" i="9"/>
  <c r="H68" i="9"/>
  <c r="H166" i="9"/>
  <c r="H64" i="9"/>
  <c r="H187" i="9"/>
  <c r="H52" i="9"/>
  <c r="H53" i="9"/>
  <c r="H54" i="9"/>
  <c r="H144" i="9"/>
  <c r="H145" i="9"/>
  <c r="H30" i="9"/>
  <c r="H31" i="9"/>
  <c r="H5" i="9"/>
  <c r="H158" i="9"/>
  <c r="H176" i="9"/>
  <c r="H172" i="9"/>
  <c r="H125" i="9"/>
  <c r="H88" i="9"/>
  <c r="H98" i="9"/>
  <c r="H149" i="9"/>
  <c r="H150" i="9"/>
  <c r="H174" i="9"/>
  <c r="H28" i="9"/>
  <c r="H3" i="9"/>
  <c r="H37" i="9"/>
  <c r="H177" i="9"/>
  <c r="H126" i="9"/>
  <c r="H197" i="9"/>
  <c r="H86" i="9"/>
  <c r="H87" i="9"/>
  <c r="H161" i="9"/>
  <c r="H162" i="9"/>
  <c r="H142" i="9"/>
  <c r="H7" i="9"/>
  <c r="H170" i="9"/>
  <c r="H48" i="9"/>
  <c r="H20" i="9"/>
  <c r="H171" i="9"/>
  <c r="H15" i="9"/>
  <c r="H168" i="9"/>
  <c r="H191" i="9"/>
  <c r="H83" i="9"/>
  <c r="H84" i="9"/>
  <c r="H139" i="9"/>
  <c r="H140" i="9"/>
  <c r="H195" i="9"/>
  <c r="H194" i="9"/>
  <c r="H59" i="9"/>
  <c r="H60" i="9"/>
  <c r="H137" i="9"/>
  <c r="H130" i="9"/>
  <c r="H131" i="9"/>
  <c r="H175" i="9"/>
  <c r="H138" i="9"/>
  <c r="H135" i="9"/>
  <c r="H157" i="9"/>
  <c r="H164" i="9"/>
  <c r="H163" i="9"/>
  <c r="H136" i="9"/>
  <c r="H29" i="9"/>
  <c r="H80" i="9"/>
  <c r="H81" i="9"/>
  <c r="H82" i="9"/>
  <c r="H70" i="9"/>
  <c r="H71" i="9"/>
  <c r="H74" i="9"/>
  <c r="H75" i="9"/>
  <c r="H76" i="9"/>
  <c r="H77" i="9"/>
  <c r="H78" i="9"/>
  <c r="H79" i="9"/>
  <c r="H11" i="9"/>
  <c r="H85" i="9"/>
  <c r="H12" i="9"/>
  <c r="H67" i="9"/>
  <c r="H14" i="9"/>
  <c r="H72" i="9"/>
  <c r="H193" i="9"/>
  <c r="H188" i="9"/>
  <c r="H189" i="9"/>
  <c r="H160" i="9"/>
  <c r="H13" i="9"/>
  <c r="H185" i="9"/>
  <c r="H167" i="9"/>
  <c r="H192" i="9"/>
  <c r="H190" i="9"/>
  <c r="H169" i="9"/>
  <c r="H196" i="9"/>
  <c r="H73" i="9"/>
  <c r="H2" i="9"/>
  <c r="G108" i="9"/>
  <c r="G178" i="9"/>
  <c r="N98" i="9" s="1"/>
  <c r="G116" i="9"/>
  <c r="G117" i="9"/>
  <c r="G9" i="9"/>
  <c r="G10" i="9"/>
  <c r="N57" i="9" s="1"/>
  <c r="G33" i="9"/>
  <c r="G184" i="9"/>
  <c r="N90" i="9" s="1"/>
  <c r="G113" i="9"/>
  <c r="G114" i="9"/>
  <c r="G115" i="9"/>
  <c r="G127" i="9"/>
  <c r="G128" i="9"/>
  <c r="G129" i="9"/>
  <c r="N160" i="9" s="1"/>
  <c r="G180" i="9"/>
  <c r="N97" i="9" s="1"/>
  <c r="G173" i="9"/>
  <c r="N102" i="9" s="1"/>
  <c r="G106" i="9"/>
  <c r="G107" i="9"/>
  <c r="G34" i="9"/>
  <c r="G35" i="9"/>
  <c r="G36" i="9"/>
  <c r="G179" i="9"/>
  <c r="N95" i="9" s="1"/>
  <c r="G26" i="9"/>
  <c r="G27" i="9"/>
  <c r="G23" i="9"/>
  <c r="G89" i="9"/>
  <c r="G183" i="9"/>
  <c r="G182" i="9"/>
  <c r="G21" i="9"/>
  <c r="G24" i="9"/>
  <c r="N30" i="9" s="1"/>
  <c r="G25" i="9"/>
  <c r="G16" i="9"/>
  <c r="N19" i="9" s="1"/>
  <c r="T19" i="9" s="1"/>
  <c r="G17" i="9"/>
  <c r="G47" i="9"/>
  <c r="N42" i="9" s="1"/>
  <c r="G38" i="9"/>
  <c r="G39" i="9"/>
  <c r="G40" i="9"/>
  <c r="G41" i="9"/>
  <c r="N46" i="9" s="1"/>
  <c r="G42" i="9"/>
  <c r="N55" i="9" s="1"/>
  <c r="G18" i="9"/>
  <c r="G19" i="9"/>
  <c r="G99" i="9"/>
  <c r="G100" i="9"/>
  <c r="G101" i="9"/>
  <c r="G181" i="9"/>
  <c r="G156" i="9"/>
  <c r="N114" i="9" s="1"/>
  <c r="G93" i="9"/>
  <c r="N161" i="9" s="1"/>
  <c r="G155" i="9"/>
  <c r="N112" i="9" s="1"/>
  <c r="G103" i="9"/>
  <c r="G123" i="9"/>
  <c r="N134" i="9" s="1"/>
  <c r="G186" i="9"/>
  <c r="G97" i="9"/>
  <c r="G6" i="9"/>
  <c r="G120" i="9"/>
  <c r="N136" i="9" s="1"/>
  <c r="G121" i="9"/>
  <c r="G58" i="9"/>
  <c r="G119" i="9"/>
  <c r="G51" i="9"/>
  <c r="N33" i="9" s="1"/>
  <c r="G92" i="9"/>
  <c r="G91" i="9"/>
  <c r="G69" i="9"/>
  <c r="G159" i="9"/>
  <c r="N186" i="9" s="1"/>
  <c r="G49" i="9"/>
  <c r="G50" i="9"/>
  <c r="N49" i="9" s="1"/>
  <c r="G43" i="9"/>
  <c r="G56" i="9"/>
  <c r="N74" i="9" s="1"/>
  <c r="G57" i="9"/>
  <c r="G66" i="9"/>
  <c r="G55" i="9"/>
  <c r="G32" i="9"/>
  <c r="G44" i="9"/>
  <c r="G45" i="9"/>
  <c r="N65" i="9" s="1"/>
  <c r="G46" i="9"/>
  <c r="G94" i="9"/>
  <c r="N163" i="9" s="1"/>
  <c r="G95" i="9"/>
  <c r="G61" i="9"/>
  <c r="G110" i="9"/>
  <c r="G111" i="9"/>
  <c r="N140" i="9" s="1"/>
  <c r="G112" i="9"/>
  <c r="G118" i="9"/>
  <c r="G124" i="9"/>
  <c r="G143" i="9"/>
  <c r="N128" i="9" s="1"/>
  <c r="G146" i="9"/>
  <c r="N119" i="9" s="1"/>
  <c r="G147" i="9"/>
  <c r="G148" i="9"/>
  <c r="G141" i="9"/>
  <c r="N188" i="9" s="1"/>
  <c r="G96" i="9"/>
  <c r="G154" i="9"/>
  <c r="G122" i="9"/>
  <c r="G165" i="9"/>
  <c r="N182" i="9" s="1"/>
  <c r="G90" i="9"/>
  <c r="G4" i="9"/>
  <c r="G8" i="9"/>
  <c r="G62" i="9"/>
  <c r="N10" i="9" s="1"/>
  <c r="G132" i="9"/>
  <c r="G133" i="9"/>
  <c r="N169" i="9" s="1"/>
  <c r="G134" i="9"/>
  <c r="G22" i="9"/>
  <c r="N22" i="9" s="1"/>
  <c r="G102" i="9"/>
  <c r="G104" i="9"/>
  <c r="G105" i="9"/>
  <c r="N146" i="9" s="1"/>
  <c r="G63" i="9"/>
  <c r="N9" i="9" s="1"/>
  <c r="T9" i="9" s="1"/>
  <c r="G65" i="9"/>
  <c r="G151" i="9"/>
  <c r="N122" i="9" s="1"/>
  <c r="G152" i="9"/>
  <c r="G153" i="9"/>
  <c r="N124" i="9" s="1"/>
  <c r="G109" i="9"/>
  <c r="G68" i="9"/>
  <c r="G166" i="9"/>
  <c r="N180" i="9" s="1"/>
  <c r="G64" i="9"/>
  <c r="N8" i="9" s="1"/>
  <c r="G187" i="9"/>
  <c r="G52" i="9"/>
  <c r="N2" i="9" s="1"/>
  <c r="G53" i="9"/>
  <c r="G54" i="9"/>
  <c r="N4" i="9" s="1"/>
  <c r="G144" i="9"/>
  <c r="G145" i="9"/>
  <c r="G30" i="9"/>
  <c r="N39" i="9" s="1"/>
  <c r="G31" i="9"/>
  <c r="N40" i="9" s="1"/>
  <c r="G5" i="9"/>
  <c r="G158" i="9"/>
  <c r="N118" i="9" s="1"/>
  <c r="G176" i="9"/>
  <c r="N103" i="9" s="1"/>
  <c r="G172" i="9"/>
  <c r="N104" i="9" s="1"/>
  <c r="G125" i="9"/>
  <c r="G88" i="9"/>
  <c r="N127" i="9" s="1"/>
  <c r="T127" i="9" s="1"/>
  <c r="G98" i="9"/>
  <c r="G149" i="9"/>
  <c r="N125" i="9" s="1"/>
  <c r="G150" i="9"/>
  <c r="N126" i="9" s="1"/>
  <c r="G174" i="9"/>
  <c r="N100" i="9" s="1"/>
  <c r="G28" i="9"/>
  <c r="N23" i="9" s="1"/>
  <c r="G3" i="9"/>
  <c r="N83" i="9" s="1"/>
  <c r="T83" i="9" s="1"/>
  <c r="G37" i="9"/>
  <c r="G177" i="9"/>
  <c r="N101" i="9" s="1"/>
  <c r="G126" i="9"/>
  <c r="N148" i="9" s="1"/>
  <c r="G197" i="9"/>
  <c r="N183" i="9" s="1"/>
  <c r="G86" i="9"/>
  <c r="G87" i="9"/>
  <c r="N130" i="9" s="1"/>
  <c r="G161" i="9"/>
  <c r="G162" i="9"/>
  <c r="N174" i="9" s="1"/>
  <c r="G142" i="9"/>
  <c r="G7" i="9"/>
  <c r="N84" i="9" s="1"/>
  <c r="G170" i="9"/>
  <c r="G48" i="9"/>
  <c r="N25" i="9" s="1"/>
  <c r="G20" i="9"/>
  <c r="N73" i="9" s="1"/>
  <c r="G171" i="9"/>
  <c r="N105" i="9" s="1"/>
  <c r="G15" i="9"/>
  <c r="G168" i="9"/>
  <c r="N115" i="9" s="1"/>
  <c r="G191" i="9"/>
  <c r="N92" i="9" s="1"/>
  <c r="G83" i="9"/>
  <c r="N68" i="9" s="1"/>
  <c r="T68" i="9" s="1"/>
  <c r="G84" i="9"/>
  <c r="N69" i="9" s="1"/>
  <c r="T69" i="9" s="1"/>
  <c r="G139" i="9"/>
  <c r="N181" i="9" s="1"/>
  <c r="G140" i="9"/>
  <c r="G195" i="9"/>
  <c r="N106" i="9" s="1"/>
  <c r="G194" i="9"/>
  <c r="N108" i="9" s="1"/>
  <c r="G59" i="9"/>
  <c r="N5" i="9" s="1"/>
  <c r="T5" i="9" s="1"/>
  <c r="G60" i="9"/>
  <c r="N6" i="9" s="1"/>
  <c r="G137" i="9"/>
  <c r="N152" i="9" s="1"/>
  <c r="G130" i="9"/>
  <c r="G131" i="9"/>
  <c r="N166" i="9" s="1"/>
  <c r="G175" i="9"/>
  <c r="G138" i="9"/>
  <c r="N165" i="9" s="1"/>
  <c r="G135" i="9"/>
  <c r="G157" i="9"/>
  <c r="N193" i="9" s="1"/>
  <c r="G164" i="9"/>
  <c r="G163" i="9"/>
  <c r="N191" i="9" s="1"/>
  <c r="T191" i="9" s="1"/>
  <c r="G136" i="9"/>
  <c r="N177" i="9" s="1"/>
  <c r="G29" i="9"/>
  <c r="N34" i="9" s="1"/>
  <c r="G80" i="9"/>
  <c r="N67" i="9" s="1"/>
  <c r="T67" i="9" s="1"/>
  <c r="G81" i="9"/>
  <c r="N18" i="9" s="1"/>
  <c r="G82" i="9"/>
  <c r="G70" i="9"/>
  <c r="N61" i="9" s="1"/>
  <c r="T61" i="9" s="1"/>
  <c r="G71" i="9"/>
  <c r="G74" i="9"/>
  <c r="G75" i="9"/>
  <c r="N17" i="9" s="1"/>
  <c r="G76" i="9"/>
  <c r="N26" i="9" s="1"/>
  <c r="G77" i="9"/>
  <c r="N53" i="9" s="1"/>
  <c r="T53" i="9" s="1"/>
  <c r="G78" i="9"/>
  <c r="N54" i="9" s="1"/>
  <c r="G79" i="9"/>
  <c r="N35" i="9" s="1"/>
  <c r="G11" i="9"/>
  <c r="N36" i="9" s="1"/>
  <c r="G85" i="9"/>
  <c r="N71" i="9" s="1"/>
  <c r="G12" i="9"/>
  <c r="G67" i="9"/>
  <c r="G14" i="9"/>
  <c r="N21" i="9" s="1"/>
  <c r="G72" i="9"/>
  <c r="N38" i="9" s="1"/>
  <c r="G193" i="9"/>
  <c r="N113" i="9" s="1"/>
  <c r="G188" i="9"/>
  <c r="N116" i="9" s="1"/>
  <c r="G189" i="9"/>
  <c r="N117" i="9" s="1"/>
  <c r="T117" i="9" s="1"/>
  <c r="G160" i="9"/>
  <c r="G13" i="9"/>
  <c r="N15" i="9" s="1"/>
  <c r="T15" i="9" s="1"/>
  <c r="G185" i="9"/>
  <c r="G167" i="9"/>
  <c r="N185" i="9" s="1"/>
  <c r="T185" i="9" s="1"/>
  <c r="G192" i="9"/>
  <c r="N99" i="9" s="1"/>
  <c r="G190" i="9"/>
  <c r="N109" i="9" s="1"/>
  <c r="G169" i="9"/>
  <c r="N110" i="9" s="1"/>
  <c r="G196" i="9"/>
  <c r="N96" i="9" s="1"/>
  <c r="G73" i="9"/>
  <c r="N37" i="9" s="1"/>
  <c r="T37" i="9" s="1"/>
  <c r="G2" i="9"/>
  <c r="A3" i="8"/>
  <c r="E3" i="8"/>
  <c r="J3" i="8"/>
  <c r="K3" i="8"/>
  <c r="A4" i="8"/>
  <c r="J4" i="8" s="1"/>
  <c r="E4" i="8"/>
  <c r="K4" i="8"/>
  <c r="A5" i="8"/>
  <c r="E5" i="8"/>
  <c r="K5" i="8"/>
  <c r="E6" i="8"/>
  <c r="K6" i="8"/>
  <c r="E7" i="8"/>
  <c r="K7" i="8"/>
  <c r="E8" i="8"/>
  <c r="K8" i="8"/>
  <c r="E9" i="8"/>
  <c r="K9" i="8"/>
  <c r="E10" i="8"/>
  <c r="K10" i="8"/>
  <c r="E11" i="8"/>
  <c r="K11" i="8"/>
  <c r="E12" i="8"/>
  <c r="K12" i="8"/>
  <c r="E13" i="8"/>
  <c r="K13" i="8"/>
  <c r="E14" i="8"/>
  <c r="K14" i="8"/>
  <c r="E15" i="8"/>
  <c r="K15" i="8"/>
  <c r="E16" i="8"/>
  <c r="K16" i="8"/>
  <c r="E17" i="8"/>
  <c r="K17" i="8"/>
  <c r="E18" i="8"/>
  <c r="K18" i="8"/>
  <c r="E19" i="8"/>
  <c r="K19" i="8"/>
  <c r="E20" i="8"/>
  <c r="K20" i="8"/>
  <c r="E21" i="8"/>
  <c r="K21" i="8"/>
  <c r="E22" i="8"/>
  <c r="K22" i="8"/>
  <c r="E23" i="8"/>
  <c r="K23" i="8"/>
  <c r="E24" i="8"/>
  <c r="K24" i="8"/>
  <c r="E25" i="8"/>
  <c r="K25" i="8"/>
  <c r="E26" i="8"/>
  <c r="K26" i="8"/>
  <c r="E27" i="8"/>
  <c r="K27" i="8"/>
  <c r="E28" i="8"/>
  <c r="K28" i="8"/>
  <c r="E29" i="8"/>
  <c r="K29" i="8"/>
  <c r="E30" i="8"/>
  <c r="K30" i="8"/>
  <c r="E31" i="8"/>
  <c r="K31" i="8"/>
  <c r="E32" i="8"/>
  <c r="K32" i="8"/>
  <c r="E33" i="8"/>
  <c r="K33" i="8"/>
  <c r="E34" i="8"/>
  <c r="K34" i="8"/>
  <c r="E35" i="8"/>
  <c r="K35" i="8"/>
  <c r="E36" i="8"/>
  <c r="K36" i="8"/>
  <c r="E37" i="8"/>
  <c r="K37" i="8"/>
  <c r="E38" i="8"/>
  <c r="K38" i="8"/>
  <c r="E39" i="8"/>
  <c r="K39" i="8"/>
  <c r="E40" i="8"/>
  <c r="K40" i="8"/>
  <c r="E41" i="8"/>
  <c r="K41" i="8"/>
  <c r="E42" i="8"/>
  <c r="K42" i="8"/>
  <c r="E43" i="8"/>
  <c r="K43" i="8"/>
  <c r="E44" i="8"/>
  <c r="K44" i="8"/>
  <c r="E45" i="8"/>
  <c r="K45" i="8"/>
  <c r="E46" i="8"/>
  <c r="K46" i="8"/>
  <c r="E47" i="8"/>
  <c r="K47" i="8"/>
  <c r="E48" i="8"/>
  <c r="K48" i="8"/>
  <c r="E49" i="8"/>
  <c r="K49" i="8"/>
  <c r="E50" i="8"/>
  <c r="K50" i="8"/>
  <c r="E51" i="8"/>
  <c r="K51" i="8"/>
  <c r="E52" i="8"/>
  <c r="K52" i="8"/>
  <c r="E53" i="8"/>
  <c r="K53" i="8"/>
  <c r="E54" i="8"/>
  <c r="K54" i="8"/>
  <c r="E55" i="8"/>
  <c r="K55" i="8"/>
  <c r="E56" i="8"/>
  <c r="K56" i="8"/>
  <c r="E57" i="8"/>
  <c r="K57" i="8"/>
  <c r="E58" i="8"/>
  <c r="K58" i="8"/>
  <c r="E59" i="8"/>
  <c r="K59" i="8"/>
  <c r="E60" i="8"/>
  <c r="K60" i="8"/>
  <c r="E61" i="8"/>
  <c r="K61" i="8"/>
  <c r="E62" i="8"/>
  <c r="K62" i="8"/>
  <c r="E63" i="8"/>
  <c r="K63" i="8"/>
  <c r="E64" i="8"/>
  <c r="K64" i="8"/>
  <c r="E65" i="8"/>
  <c r="K65" i="8"/>
  <c r="E66" i="8"/>
  <c r="K66" i="8"/>
  <c r="E67" i="8"/>
  <c r="K67" i="8"/>
  <c r="E68" i="8"/>
  <c r="K68" i="8"/>
  <c r="E69" i="8"/>
  <c r="K69" i="8"/>
  <c r="E70" i="8"/>
  <c r="K70" i="8"/>
  <c r="E71" i="8"/>
  <c r="K71" i="8"/>
  <c r="E72" i="8"/>
  <c r="K72" i="8"/>
  <c r="E73" i="8"/>
  <c r="K73" i="8"/>
  <c r="E74" i="8"/>
  <c r="K74" i="8"/>
  <c r="E75" i="8"/>
  <c r="K75" i="8"/>
  <c r="E76" i="8"/>
  <c r="K76" i="8"/>
  <c r="E77" i="8"/>
  <c r="K77" i="8"/>
  <c r="E78" i="8"/>
  <c r="K78" i="8"/>
  <c r="E79" i="8"/>
  <c r="K79" i="8"/>
  <c r="E80" i="8"/>
  <c r="K80" i="8"/>
  <c r="E81" i="8"/>
  <c r="K81" i="8"/>
  <c r="E82" i="8"/>
  <c r="K82" i="8"/>
  <c r="E83" i="8"/>
  <c r="K83" i="8"/>
  <c r="E84" i="8"/>
  <c r="K84" i="8"/>
  <c r="E85" i="8"/>
  <c r="K85" i="8"/>
  <c r="E86" i="8"/>
  <c r="K86" i="8"/>
  <c r="E87" i="8"/>
  <c r="K87" i="8"/>
  <c r="E88" i="8"/>
  <c r="K88" i="8"/>
  <c r="E89" i="8"/>
  <c r="K89" i="8"/>
  <c r="E90" i="8"/>
  <c r="K90" i="8"/>
  <c r="E91" i="8"/>
  <c r="K91" i="8"/>
  <c r="E92" i="8"/>
  <c r="K92" i="8"/>
  <c r="E93" i="8"/>
  <c r="K93" i="8"/>
  <c r="E94" i="8"/>
  <c r="K94" i="8"/>
  <c r="E95" i="8"/>
  <c r="K95" i="8"/>
  <c r="E96" i="8"/>
  <c r="K96" i="8"/>
  <c r="E97" i="8"/>
  <c r="K97" i="8"/>
  <c r="E98" i="8"/>
  <c r="K98" i="8"/>
  <c r="E99" i="8"/>
  <c r="K99" i="8"/>
  <c r="E100" i="8"/>
  <c r="K100" i="8"/>
  <c r="E101" i="8"/>
  <c r="K101" i="8"/>
  <c r="E102" i="8"/>
  <c r="K102" i="8"/>
  <c r="E103" i="8"/>
  <c r="K103" i="8"/>
  <c r="E104" i="8"/>
  <c r="K104" i="8"/>
  <c r="E105" i="8"/>
  <c r="K105" i="8"/>
  <c r="E106" i="8"/>
  <c r="K106" i="8"/>
  <c r="E107" i="8"/>
  <c r="K107" i="8"/>
  <c r="E108" i="8"/>
  <c r="K108" i="8"/>
  <c r="E109" i="8"/>
  <c r="K109" i="8"/>
  <c r="E110" i="8"/>
  <c r="K110" i="8"/>
  <c r="E111" i="8"/>
  <c r="K111" i="8"/>
  <c r="E112" i="8"/>
  <c r="K112" i="8"/>
  <c r="E113" i="8"/>
  <c r="K113" i="8"/>
  <c r="E114" i="8"/>
  <c r="K114" i="8"/>
  <c r="E115" i="8"/>
  <c r="K115" i="8"/>
  <c r="E116" i="8"/>
  <c r="K116" i="8"/>
  <c r="E117" i="8"/>
  <c r="K117" i="8"/>
  <c r="E118" i="8"/>
  <c r="K118" i="8"/>
  <c r="E119" i="8"/>
  <c r="K119" i="8"/>
  <c r="E120" i="8"/>
  <c r="K120" i="8"/>
  <c r="E121" i="8"/>
  <c r="K121" i="8"/>
  <c r="E122" i="8"/>
  <c r="K122" i="8"/>
  <c r="E123" i="8"/>
  <c r="K123" i="8"/>
  <c r="E124" i="8"/>
  <c r="K124" i="8"/>
  <c r="E125" i="8"/>
  <c r="K125" i="8"/>
  <c r="E126" i="8"/>
  <c r="K126" i="8"/>
  <c r="E127" i="8"/>
  <c r="K127" i="8"/>
  <c r="E128" i="8"/>
  <c r="K128" i="8"/>
  <c r="E129" i="8"/>
  <c r="K129" i="8"/>
  <c r="E130" i="8"/>
  <c r="K130" i="8"/>
  <c r="E131" i="8"/>
  <c r="K131" i="8"/>
  <c r="E132" i="8"/>
  <c r="K132" i="8"/>
  <c r="E133" i="8"/>
  <c r="K133" i="8"/>
  <c r="E134" i="8"/>
  <c r="K134" i="8"/>
  <c r="E135" i="8"/>
  <c r="K135" i="8"/>
  <c r="E136" i="8"/>
  <c r="K136" i="8"/>
  <c r="E137" i="8"/>
  <c r="K137" i="8"/>
  <c r="E138" i="8"/>
  <c r="K138" i="8"/>
  <c r="E139" i="8"/>
  <c r="K139" i="8"/>
  <c r="E140" i="8"/>
  <c r="K140" i="8"/>
  <c r="E141" i="8"/>
  <c r="K141" i="8"/>
  <c r="E142" i="8"/>
  <c r="K142" i="8"/>
  <c r="E143" i="8"/>
  <c r="K143" i="8"/>
  <c r="E144" i="8"/>
  <c r="K144" i="8"/>
  <c r="E145" i="8"/>
  <c r="K145" i="8"/>
  <c r="E146" i="8"/>
  <c r="K146" i="8"/>
  <c r="E147" i="8"/>
  <c r="K147" i="8"/>
  <c r="E148" i="8"/>
  <c r="K148" i="8"/>
  <c r="E149" i="8"/>
  <c r="K149" i="8"/>
  <c r="E150" i="8"/>
  <c r="K150" i="8"/>
  <c r="E151" i="8"/>
  <c r="K151" i="8"/>
  <c r="E152" i="8"/>
  <c r="K152" i="8"/>
  <c r="E153" i="8"/>
  <c r="K153" i="8"/>
  <c r="E154" i="8"/>
  <c r="K154" i="8"/>
  <c r="E155" i="8"/>
  <c r="K155" i="8"/>
  <c r="E156" i="8"/>
  <c r="K156" i="8"/>
  <c r="E157" i="8"/>
  <c r="K157" i="8"/>
  <c r="E158" i="8"/>
  <c r="K158" i="8"/>
  <c r="E159" i="8"/>
  <c r="K159" i="8"/>
  <c r="E160" i="8"/>
  <c r="K160" i="8"/>
  <c r="E161" i="8"/>
  <c r="K161" i="8"/>
  <c r="E162" i="8"/>
  <c r="K162" i="8"/>
  <c r="E163" i="8"/>
  <c r="K163" i="8"/>
  <c r="E164" i="8"/>
  <c r="K164" i="8"/>
  <c r="E165" i="8"/>
  <c r="K165" i="8"/>
  <c r="E166" i="8"/>
  <c r="K166" i="8"/>
  <c r="E167" i="8"/>
  <c r="K167" i="8"/>
  <c r="E168" i="8"/>
  <c r="K168" i="8"/>
  <c r="E169" i="8"/>
  <c r="K169" i="8"/>
  <c r="E170" i="8"/>
  <c r="K170" i="8"/>
  <c r="E171" i="8"/>
  <c r="K171" i="8"/>
  <c r="E172" i="8"/>
  <c r="K172" i="8"/>
  <c r="E173" i="8"/>
  <c r="K173" i="8"/>
  <c r="E174" i="8"/>
  <c r="K174" i="8"/>
  <c r="E175" i="8"/>
  <c r="K175" i="8"/>
  <c r="E176" i="8"/>
  <c r="K176" i="8"/>
  <c r="E177" i="8"/>
  <c r="K177" i="8"/>
  <c r="E178" i="8"/>
  <c r="K178" i="8"/>
  <c r="E179" i="8"/>
  <c r="K179" i="8"/>
  <c r="E180" i="8"/>
  <c r="K180" i="8"/>
  <c r="E181" i="8"/>
  <c r="K181" i="8"/>
  <c r="E182" i="8"/>
  <c r="K182" i="8"/>
  <c r="E183" i="8"/>
  <c r="K183" i="8"/>
  <c r="E184" i="8"/>
  <c r="K184" i="8"/>
  <c r="E185" i="8"/>
  <c r="K185" i="8"/>
  <c r="E186" i="8"/>
  <c r="K186" i="8"/>
  <c r="E187" i="8"/>
  <c r="K187" i="8"/>
  <c r="E188" i="8"/>
  <c r="K188" i="8"/>
  <c r="E189" i="8"/>
  <c r="K189" i="8"/>
  <c r="E190" i="8"/>
  <c r="K190" i="8"/>
  <c r="E191" i="8"/>
  <c r="K191" i="8"/>
  <c r="E192" i="8"/>
  <c r="K192" i="8"/>
  <c r="E193" i="8"/>
  <c r="K193" i="8"/>
  <c r="E194" i="8"/>
  <c r="K194" i="8"/>
  <c r="E195" i="8"/>
  <c r="K195" i="8"/>
  <c r="E196" i="8"/>
  <c r="K196" i="8"/>
  <c r="E197" i="8"/>
  <c r="K197" i="8"/>
  <c r="E198" i="8"/>
  <c r="K198" i="8"/>
  <c r="E199" i="8"/>
  <c r="K199" i="8"/>
  <c r="E200" i="8"/>
  <c r="K200" i="8"/>
  <c r="E201" i="8"/>
  <c r="K201" i="8"/>
  <c r="E202" i="8"/>
  <c r="K202" i="8"/>
  <c r="E203" i="8"/>
  <c r="K203" i="8"/>
  <c r="E204" i="8"/>
  <c r="K204" i="8"/>
  <c r="E205" i="8"/>
  <c r="K205" i="8"/>
  <c r="E206" i="8"/>
  <c r="K206" i="8"/>
  <c r="E207" i="8"/>
  <c r="K207" i="8"/>
  <c r="E208" i="8"/>
  <c r="K208" i="8"/>
  <c r="E209" i="8"/>
  <c r="K209" i="8"/>
  <c r="E210" i="8"/>
  <c r="K210" i="8"/>
  <c r="E211" i="8"/>
  <c r="K211" i="8"/>
  <c r="E212" i="8"/>
  <c r="K212" i="8"/>
  <c r="E213" i="8"/>
  <c r="K213" i="8"/>
  <c r="E214" i="8"/>
  <c r="K214" i="8"/>
  <c r="E215" i="8"/>
  <c r="K215" i="8"/>
  <c r="E216" i="8"/>
  <c r="K216" i="8"/>
  <c r="E217" i="8"/>
  <c r="K217" i="8"/>
  <c r="E218" i="8"/>
  <c r="K218" i="8"/>
  <c r="E219" i="8"/>
  <c r="K219" i="8"/>
  <c r="E220" i="8"/>
  <c r="K220" i="8"/>
  <c r="E221" i="8"/>
  <c r="K221" i="8"/>
  <c r="E222" i="8"/>
  <c r="K222" i="8"/>
  <c r="E223" i="8"/>
  <c r="K223" i="8"/>
  <c r="E224" i="8"/>
  <c r="K224" i="8"/>
  <c r="E225" i="8"/>
  <c r="K225" i="8"/>
  <c r="E226" i="8"/>
  <c r="K226" i="8"/>
  <c r="E227" i="8"/>
  <c r="K227" i="8"/>
  <c r="E228" i="8"/>
  <c r="K228" i="8"/>
  <c r="E229" i="8"/>
  <c r="K229" i="8"/>
  <c r="E230" i="8"/>
  <c r="K230" i="8"/>
  <c r="E231" i="8"/>
  <c r="K231" i="8"/>
  <c r="E232" i="8"/>
  <c r="K232" i="8"/>
  <c r="E233" i="8"/>
  <c r="K233" i="8"/>
  <c r="E234" i="8"/>
  <c r="K234" i="8"/>
  <c r="E235" i="8"/>
  <c r="K235" i="8"/>
  <c r="E236" i="8"/>
  <c r="K236" i="8"/>
  <c r="E237" i="8"/>
  <c r="K237" i="8"/>
  <c r="E238" i="8"/>
  <c r="K238" i="8"/>
  <c r="E239" i="8"/>
  <c r="K239" i="8"/>
  <c r="E240" i="8"/>
  <c r="K240" i="8"/>
  <c r="E241" i="8"/>
  <c r="K241" i="8"/>
  <c r="E242" i="8"/>
  <c r="K242" i="8"/>
  <c r="E243" i="8"/>
  <c r="K243" i="8"/>
  <c r="E244" i="8"/>
  <c r="K244" i="8"/>
  <c r="E245" i="8"/>
  <c r="K245" i="8"/>
  <c r="E246" i="8"/>
  <c r="K246" i="8"/>
  <c r="E247" i="8"/>
  <c r="K247" i="8"/>
  <c r="E248" i="8"/>
  <c r="K248" i="8"/>
  <c r="E249" i="8"/>
  <c r="K249" i="8"/>
  <c r="E250" i="8"/>
  <c r="K250" i="8"/>
  <c r="E251" i="8"/>
  <c r="K251" i="8"/>
  <c r="E252" i="8"/>
  <c r="K252" i="8"/>
  <c r="E253" i="8"/>
  <c r="K253" i="8"/>
  <c r="E254" i="8"/>
  <c r="K254" i="8"/>
  <c r="E255" i="8"/>
  <c r="K255" i="8"/>
  <c r="E256" i="8"/>
  <c r="K256" i="8"/>
  <c r="E257" i="8"/>
  <c r="K257" i="8"/>
  <c r="E258" i="8"/>
  <c r="K258" i="8"/>
  <c r="E259" i="8"/>
  <c r="K259" i="8"/>
  <c r="E260" i="8"/>
  <c r="K260" i="8"/>
  <c r="E261" i="8"/>
  <c r="K261" i="8"/>
  <c r="E262" i="8"/>
  <c r="K262" i="8"/>
  <c r="E263" i="8"/>
  <c r="K263" i="8"/>
  <c r="E264" i="8"/>
  <c r="K264" i="8"/>
  <c r="E265" i="8"/>
  <c r="K265" i="8"/>
  <c r="E266" i="8"/>
  <c r="K266" i="8"/>
  <c r="E267" i="8"/>
  <c r="K267" i="8"/>
  <c r="E268" i="8"/>
  <c r="K268" i="8"/>
  <c r="E269" i="8"/>
  <c r="K269" i="8"/>
  <c r="E270" i="8"/>
  <c r="K270" i="8"/>
  <c r="E271" i="8"/>
  <c r="K271" i="8"/>
  <c r="E272" i="8"/>
  <c r="K272" i="8"/>
  <c r="E273" i="8"/>
  <c r="K273" i="8"/>
  <c r="E274" i="8"/>
  <c r="K274" i="8"/>
  <c r="E275" i="8"/>
  <c r="K275" i="8"/>
  <c r="E276" i="8"/>
  <c r="K276" i="8"/>
  <c r="E277" i="8"/>
  <c r="K277" i="8"/>
  <c r="E278" i="8"/>
  <c r="K278" i="8"/>
  <c r="E279" i="8"/>
  <c r="K279" i="8"/>
  <c r="E280" i="8"/>
  <c r="K280" i="8"/>
  <c r="E281" i="8"/>
  <c r="K281" i="8"/>
  <c r="E282" i="8"/>
  <c r="K282" i="8"/>
  <c r="E283" i="8"/>
  <c r="K283" i="8"/>
  <c r="E284" i="8"/>
  <c r="K284" i="8"/>
  <c r="E285" i="8"/>
  <c r="K285" i="8"/>
  <c r="E286" i="8"/>
  <c r="K286" i="8"/>
  <c r="E287" i="8"/>
  <c r="K287" i="8"/>
  <c r="E288" i="8"/>
  <c r="K288" i="8"/>
  <c r="E289" i="8"/>
  <c r="K289" i="8"/>
  <c r="E290" i="8"/>
  <c r="K290" i="8"/>
  <c r="E291" i="8"/>
  <c r="K291" i="8"/>
  <c r="E292" i="8"/>
  <c r="K292" i="8"/>
  <c r="E293" i="8"/>
  <c r="K293" i="8"/>
  <c r="E294" i="8"/>
  <c r="K294" i="8"/>
  <c r="E295" i="8"/>
  <c r="K295" i="8"/>
  <c r="E296" i="8"/>
  <c r="K296" i="8"/>
  <c r="E297" i="8"/>
  <c r="K297" i="8"/>
  <c r="E298" i="8"/>
  <c r="K298" i="8"/>
  <c r="E299" i="8"/>
  <c r="K299" i="8"/>
  <c r="E300" i="8"/>
  <c r="K300" i="8"/>
  <c r="E301" i="8"/>
  <c r="K301" i="8"/>
  <c r="E302" i="8"/>
  <c r="K302" i="8"/>
  <c r="E303" i="8"/>
  <c r="K303" i="8"/>
  <c r="E304" i="8"/>
  <c r="K304" i="8"/>
  <c r="E305" i="8"/>
  <c r="K305" i="8"/>
  <c r="E306" i="8"/>
  <c r="K306" i="8"/>
  <c r="E307" i="8"/>
  <c r="K307" i="8"/>
  <c r="E308" i="8"/>
  <c r="K308" i="8"/>
  <c r="E309" i="8"/>
  <c r="K309" i="8"/>
  <c r="E310" i="8"/>
  <c r="K310" i="8"/>
  <c r="E311" i="8"/>
  <c r="K311" i="8"/>
  <c r="E312" i="8"/>
  <c r="K312" i="8"/>
  <c r="E313" i="8"/>
  <c r="K313" i="8"/>
  <c r="E314" i="8"/>
  <c r="K314" i="8"/>
  <c r="E315" i="8"/>
  <c r="K315" i="8"/>
  <c r="E316" i="8"/>
  <c r="K316" i="8"/>
  <c r="E317" i="8"/>
  <c r="K317" i="8"/>
  <c r="E318" i="8"/>
  <c r="K318" i="8"/>
  <c r="E319" i="8"/>
  <c r="K319" i="8"/>
  <c r="E320" i="8"/>
  <c r="K320" i="8"/>
  <c r="E321" i="8"/>
  <c r="K321" i="8"/>
  <c r="E322" i="8"/>
  <c r="K322" i="8"/>
  <c r="E323" i="8"/>
  <c r="K323" i="8"/>
  <c r="E324" i="8"/>
  <c r="K324" i="8"/>
  <c r="E325" i="8"/>
  <c r="K325" i="8"/>
  <c r="E326" i="8"/>
  <c r="K326" i="8"/>
  <c r="E327" i="8"/>
  <c r="K327" i="8"/>
  <c r="E328" i="8"/>
  <c r="K328" i="8"/>
  <c r="E329" i="8"/>
  <c r="K329" i="8"/>
  <c r="E330" i="8"/>
  <c r="K330" i="8"/>
  <c r="E331" i="8"/>
  <c r="K331" i="8"/>
  <c r="E332" i="8"/>
  <c r="K332" i="8"/>
  <c r="E333" i="8"/>
  <c r="K333" i="8"/>
  <c r="E334" i="8"/>
  <c r="K334" i="8"/>
  <c r="E335" i="8"/>
  <c r="K335" i="8"/>
  <c r="E336" i="8"/>
  <c r="K336" i="8"/>
  <c r="E337" i="8"/>
  <c r="K337" i="8"/>
  <c r="E338" i="8"/>
  <c r="K338" i="8"/>
  <c r="E339" i="8"/>
  <c r="K339" i="8"/>
  <c r="E340" i="8"/>
  <c r="K340" i="8"/>
  <c r="E341" i="8"/>
  <c r="K341" i="8"/>
  <c r="E342" i="8"/>
  <c r="K342" i="8"/>
  <c r="E343" i="8"/>
  <c r="K343" i="8"/>
  <c r="E344" i="8"/>
  <c r="K344" i="8"/>
  <c r="E345" i="8"/>
  <c r="K345" i="8"/>
  <c r="E346" i="8"/>
  <c r="K346" i="8"/>
  <c r="E347" i="8"/>
  <c r="K347" i="8"/>
  <c r="E348" i="8"/>
  <c r="K348" i="8"/>
  <c r="E349" i="8"/>
  <c r="K349" i="8"/>
  <c r="E350" i="8"/>
  <c r="K350" i="8"/>
  <c r="E351" i="8"/>
  <c r="K351" i="8"/>
  <c r="E352" i="8"/>
  <c r="K352" i="8"/>
  <c r="E353" i="8"/>
  <c r="K353" i="8"/>
  <c r="E354" i="8"/>
  <c r="K354" i="8"/>
  <c r="E355" i="8"/>
  <c r="K355" i="8"/>
  <c r="E356" i="8"/>
  <c r="K356" i="8"/>
  <c r="E357" i="8"/>
  <c r="K357" i="8"/>
  <c r="E358" i="8"/>
  <c r="K358" i="8"/>
  <c r="E359" i="8"/>
  <c r="K359" i="8"/>
  <c r="E360" i="8"/>
  <c r="K360" i="8"/>
  <c r="E361" i="8"/>
  <c r="K361" i="8"/>
  <c r="E362" i="8"/>
  <c r="K362" i="8"/>
  <c r="E363" i="8"/>
  <c r="K363" i="8"/>
  <c r="E364" i="8"/>
  <c r="K364" i="8"/>
  <c r="E365" i="8"/>
  <c r="K365" i="8"/>
  <c r="E366" i="8"/>
  <c r="K366" i="8"/>
  <c r="E367" i="8"/>
  <c r="K367" i="8"/>
  <c r="E368" i="8"/>
  <c r="K368" i="8"/>
  <c r="E369" i="8"/>
  <c r="K369" i="8"/>
  <c r="E370" i="8"/>
  <c r="K370" i="8"/>
  <c r="E371" i="8"/>
  <c r="K371" i="8"/>
  <c r="E372" i="8"/>
  <c r="K372" i="8"/>
  <c r="E373" i="8"/>
  <c r="K373" i="8"/>
  <c r="E374" i="8"/>
  <c r="K374" i="8"/>
  <c r="E375" i="8"/>
  <c r="K375" i="8"/>
  <c r="E376" i="8"/>
  <c r="K376" i="8"/>
  <c r="E377" i="8"/>
  <c r="K377" i="8"/>
  <c r="E378" i="8"/>
  <c r="K378" i="8"/>
  <c r="E379" i="8"/>
  <c r="K379" i="8"/>
  <c r="E380" i="8"/>
  <c r="K380" i="8"/>
  <c r="E381" i="8"/>
  <c r="K381" i="8"/>
  <c r="E382" i="8"/>
  <c r="K382" i="8"/>
  <c r="E383" i="8"/>
  <c r="K383" i="8"/>
  <c r="E384" i="8"/>
  <c r="K384" i="8"/>
  <c r="E385" i="8"/>
  <c r="K385" i="8"/>
  <c r="E386" i="8"/>
  <c r="K386" i="8"/>
  <c r="E387" i="8"/>
  <c r="K387" i="8"/>
  <c r="E388" i="8"/>
  <c r="K388" i="8"/>
  <c r="E389" i="8"/>
  <c r="K389" i="8"/>
  <c r="E390" i="8"/>
  <c r="K390" i="8"/>
  <c r="E391" i="8"/>
  <c r="K391" i="8"/>
  <c r="E392" i="8"/>
  <c r="K392" i="8"/>
  <c r="E393" i="8"/>
  <c r="K393" i="8"/>
  <c r="E394" i="8"/>
  <c r="K394" i="8"/>
  <c r="E395" i="8"/>
  <c r="K395" i="8"/>
  <c r="E396" i="8"/>
  <c r="K396" i="8"/>
  <c r="E397" i="8"/>
  <c r="K397" i="8"/>
  <c r="E398" i="8"/>
  <c r="K398" i="8"/>
  <c r="E399" i="8"/>
  <c r="K399" i="8"/>
  <c r="E400" i="8"/>
  <c r="K400" i="8"/>
  <c r="E401" i="8"/>
  <c r="K401" i="8"/>
  <c r="E402" i="8"/>
  <c r="K402" i="8"/>
  <c r="E403" i="8"/>
  <c r="K403" i="8"/>
  <c r="E404" i="8"/>
  <c r="K404" i="8"/>
  <c r="E405" i="8"/>
  <c r="K405" i="8"/>
  <c r="E406" i="8"/>
  <c r="K406" i="8"/>
  <c r="E407" i="8"/>
  <c r="K407" i="8"/>
  <c r="E408" i="8"/>
  <c r="K408" i="8"/>
  <c r="E409" i="8"/>
  <c r="K409" i="8"/>
  <c r="E410" i="8"/>
  <c r="K410" i="8"/>
  <c r="E411" i="8"/>
  <c r="K411" i="8"/>
  <c r="E412" i="8"/>
  <c r="K412" i="8"/>
  <c r="E413" i="8"/>
  <c r="K413" i="8"/>
  <c r="E414" i="8"/>
  <c r="K414" i="8"/>
  <c r="E415" i="8"/>
  <c r="K415" i="8"/>
  <c r="E416" i="8"/>
  <c r="K416" i="8"/>
  <c r="E417" i="8"/>
  <c r="K417" i="8"/>
  <c r="E418" i="8"/>
  <c r="K418" i="8"/>
  <c r="E419" i="8"/>
  <c r="K419" i="8"/>
  <c r="E420" i="8"/>
  <c r="K420" i="8"/>
  <c r="E421" i="8"/>
  <c r="K421" i="8"/>
  <c r="E422" i="8"/>
  <c r="K422" i="8"/>
  <c r="E423" i="8"/>
  <c r="K423" i="8"/>
  <c r="E424" i="8"/>
  <c r="K424" i="8"/>
  <c r="E425" i="8"/>
  <c r="K425" i="8"/>
  <c r="E426" i="8"/>
  <c r="K426" i="8"/>
  <c r="E427" i="8"/>
  <c r="K427" i="8"/>
  <c r="E428" i="8"/>
  <c r="K428" i="8"/>
  <c r="E429" i="8"/>
  <c r="K429" i="8"/>
  <c r="E430" i="8"/>
  <c r="K430" i="8"/>
  <c r="E431" i="8"/>
  <c r="K431" i="8"/>
  <c r="E432" i="8"/>
  <c r="K432" i="8"/>
  <c r="E433" i="8"/>
  <c r="K433" i="8"/>
  <c r="E434" i="8"/>
  <c r="K434" i="8"/>
  <c r="E435" i="8"/>
  <c r="K435" i="8"/>
  <c r="E436" i="8"/>
  <c r="K436" i="8"/>
  <c r="E437" i="8"/>
  <c r="K437" i="8"/>
  <c r="E438" i="8"/>
  <c r="K438" i="8"/>
  <c r="E439" i="8"/>
  <c r="K439" i="8"/>
  <c r="E440" i="8"/>
  <c r="K440" i="8"/>
  <c r="E441" i="8"/>
  <c r="K441" i="8"/>
  <c r="E442" i="8"/>
  <c r="K442" i="8"/>
  <c r="E443" i="8"/>
  <c r="K443" i="8"/>
  <c r="E444" i="8"/>
  <c r="K444" i="8"/>
  <c r="E445" i="8"/>
  <c r="K445" i="8"/>
  <c r="E446" i="8"/>
  <c r="K446" i="8"/>
  <c r="E447" i="8"/>
  <c r="K447" i="8"/>
  <c r="E448" i="8"/>
  <c r="K448" i="8"/>
  <c r="E449" i="8"/>
  <c r="K449" i="8"/>
  <c r="E450" i="8"/>
  <c r="K450" i="8"/>
  <c r="E451" i="8"/>
  <c r="K451" i="8"/>
  <c r="E452" i="8"/>
  <c r="K452" i="8"/>
  <c r="E453" i="8"/>
  <c r="K453" i="8"/>
  <c r="E454" i="8"/>
  <c r="K454" i="8"/>
  <c r="E455" i="8"/>
  <c r="K455" i="8"/>
  <c r="E456" i="8"/>
  <c r="K456" i="8"/>
  <c r="E457" i="8"/>
  <c r="K457" i="8"/>
  <c r="E458" i="8"/>
  <c r="K458" i="8"/>
  <c r="E459" i="8"/>
  <c r="K459" i="8"/>
  <c r="E460" i="8"/>
  <c r="K460" i="8"/>
  <c r="E461" i="8"/>
  <c r="K461" i="8"/>
  <c r="E462" i="8"/>
  <c r="K462" i="8"/>
  <c r="E463" i="8"/>
  <c r="K463" i="8"/>
  <c r="E464" i="8"/>
  <c r="K464" i="8"/>
  <c r="E465" i="8"/>
  <c r="K465" i="8"/>
  <c r="E466" i="8"/>
  <c r="K466" i="8"/>
  <c r="E467" i="8"/>
  <c r="K467" i="8"/>
  <c r="E468" i="8"/>
  <c r="K468" i="8"/>
  <c r="E469" i="8"/>
  <c r="K469" i="8"/>
  <c r="E470" i="8"/>
  <c r="K470" i="8"/>
  <c r="E471" i="8"/>
  <c r="K471" i="8"/>
  <c r="E472" i="8"/>
  <c r="K472" i="8"/>
  <c r="E473" i="8"/>
  <c r="K473" i="8"/>
  <c r="E474" i="8"/>
  <c r="K474" i="8"/>
  <c r="E475" i="8"/>
  <c r="K475" i="8"/>
  <c r="E476" i="8"/>
  <c r="K476" i="8"/>
  <c r="E477" i="8"/>
  <c r="K477" i="8"/>
  <c r="E478" i="8"/>
  <c r="K478" i="8"/>
  <c r="E479" i="8"/>
  <c r="K479" i="8"/>
  <c r="E480" i="8"/>
  <c r="K480" i="8"/>
  <c r="E481" i="8"/>
  <c r="K481" i="8"/>
  <c r="E482" i="8"/>
  <c r="K482" i="8"/>
  <c r="E483" i="8"/>
  <c r="K483" i="8"/>
  <c r="E484" i="8"/>
  <c r="K484" i="8"/>
  <c r="E485" i="8"/>
  <c r="K485" i="8"/>
  <c r="E486" i="8"/>
  <c r="K486" i="8"/>
  <c r="E487" i="8"/>
  <c r="K487" i="8"/>
  <c r="E488" i="8"/>
  <c r="K488" i="8"/>
  <c r="E489" i="8"/>
  <c r="K489" i="8"/>
  <c r="E490" i="8"/>
  <c r="K490" i="8"/>
  <c r="E491" i="8"/>
  <c r="K491" i="8"/>
  <c r="E492" i="8"/>
  <c r="K492" i="8"/>
  <c r="E493" i="8"/>
  <c r="K493" i="8"/>
  <c r="E494" i="8"/>
  <c r="K494" i="8"/>
  <c r="E495" i="8"/>
  <c r="K495" i="8"/>
  <c r="E496" i="8"/>
  <c r="K496" i="8"/>
  <c r="E497" i="8"/>
  <c r="K497" i="8"/>
  <c r="E498" i="8"/>
  <c r="K498" i="8"/>
  <c r="E499" i="8"/>
  <c r="K499" i="8"/>
  <c r="E500" i="8"/>
  <c r="K500" i="8"/>
  <c r="E501" i="8"/>
  <c r="K501" i="8"/>
  <c r="K2" i="8"/>
  <c r="J2" i="8"/>
  <c r="A2" i="8"/>
  <c r="N70" i="9" l="1"/>
  <c r="P121" i="9"/>
  <c r="P113" i="9"/>
  <c r="P97" i="9"/>
  <c r="P89" i="9"/>
  <c r="P57" i="9"/>
  <c r="T57" i="9" s="1"/>
  <c r="N87" i="9"/>
  <c r="N76" i="9"/>
  <c r="N162" i="9"/>
  <c r="N107" i="9"/>
  <c r="T107" i="9" s="1"/>
  <c r="N190" i="9"/>
  <c r="N82" i="9"/>
  <c r="N121" i="9"/>
  <c r="N139" i="9"/>
  <c r="N47" i="9"/>
  <c r="N11" i="9"/>
  <c r="T11" i="9" s="1"/>
  <c r="N85" i="9"/>
  <c r="N91" i="9"/>
  <c r="N45" i="9"/>
  <c r="N59" i="9"/>
  <c r="T59" i="9" s="1"/>
  <c r="N52" i="9"/>
  <c r="T52" i="9" s="1"/>
  <c r="N159" i="9"/>
  <c r="T159" i="9" s="1"/>
  <c r="N56" i="9"/>
  <c r="P192" i="9"/>
  <c r="P168" i="9"/>
  <c r="P160" i="9"/>
  <c r="P152" i="9"/>
  <c r="P144" i="9"/>
  <c r="P136" i="9"/>
  <c r="P128" i="9"/>
  <c r="P120" i="9"/>
  <c r="P112" i="9"/>
  <c r="P104" i="9"/>
  <c r="P96" i="9"/>
  <c r="P88" i="9"/>
  <c r="P80" i="9"/>
  <c r="P56" i="9"/>
  <c r="P48" i="9"/>
  <c r="P40" i="9"/>
  <c r="P32" i="9"/>
  <c r="P24" i="9"/>
  <c r="P16" i="9"/>
  <c r="P8" i="9"/>
  <c r="N77" i="9"/>
  <c r="T77" i="9" s="1"/>
  <c r="N72" i="9"/>
  <c r="N16" i="9"/>
  <c r="T16" i="9" s="1"/>
  <c r="T101" i="9"/>
  <c r="N154" i="9"/>
  <c r="N12" i="9"/>
  <c r="N145" i="9"/>
  <c r="N81" i="9"/>
  <c r="N120" i="9"/>
  <c r="N7" i="9"/>
  <c r="T7" i="9" s="1"/>
  <c r="N27" i="9"/>
  <c r="N176" i="9"/>
  <c r="N189" i="9"/>
  <c r="N197" i="9"/>
  <c r="N44" i="9"/>
  <c r="N93" i="9"/>
  <c r="N51" i="9"/>
  <c r="T51" i="9" s="1"/>
  <c r="N158" i="9"/>
  <c r="T158" i="9" s="1"/>
  <c r="N144" i="9"/>
  <c r="P183" i="9"/>
  <c r="P167" i="9"/>
  <c r="P159" i="9"/>
  <c r="P135" i="9"/>
  <c r="P103" i="9"/>
  <c r="P95" i="9"/>
  <c r="P87" i="9"/>
  <c r="P79" i="9"/>
  <c r="P63" i="9"/>
  <c r="P7" i="9"/>
  <c r="N187" i="9"/>
  <c r="N62" i="9"/>
  <c r="N192" i="9"/>
  <c r="T92" i="9"/>
  <c r="N178" i="9"/>
  <c r="N58" i="9"/>
  <c r="T58" i="9" s="1"/>
  <c r="N133" i="9"/>
  <c r="N153" i="9"/>
  <c r="N179" i="9"/>
  <c r="N194" i="9"/>
  <c r="N175" i="9"/>
  <c r="N164" i="9"/>
  <c r="T164" i="9" s="1"/>
  <c r="N75" i="9"/>
  <c r="T75" i="9" s="1"/>
  <c r="N167" i="9"/>
  <c r="N88" i="9"/>
  <c r="N196" i="9"/>
  <c r="N43" i="9"/>
  <c r="N89" i="9"/>
  <c r="N50" i="9"/>
  <c r="N157" i="9"/>
  <c r="T157" i="9" s="1"/>
  <c r="N143" i="9"/>
  <c r="P190" i="9"/>
  <c r="P182" i="9"/>
  <c r="P166" i="9"/>
  <c r="P142" i="9"/>
  <c r="P134" i="9"/>
  <c r="P126" i="9"/>
  <c r="P118" i="9"/>
  <c r="T118" i="9" s="1"/>
  <c r="P110" i="9"/>
  <c r="P102" i="9"/>
  <c r="T102" i="9" s="1"/>
  <c r="P94" i="9"/>
  <c r="P86" i="9"/>
  <c r="P70" i="9"/>
  <c r="P46" i="9"/>
  <c r="P38" i="9"/>
  <c r="P30" i="9"/>
  <c r="T30" i="9" s="1"/>
  <c r="P14" i="9"/>
  <c r="P6" i="9"/>
  <c r="T6" i="9" s="1"/>
  <c r="T36" i="9"/>
  <c r="N195" i="9"/>
  <c r="N131" i="9"/>
  <c r="N151" i="9"/>
  <c r="T151" i="9" s="1"/>
  <c r="N156" i="9"/>
  <c r="P157" i="9"/>
  <c r="P133" i="9"/>
  <c r="T133" i="9" s="1"/>
  <c r="P125" i="9"/>
  <c r="P109" i="9"/>
  <c r="P101" i="9"/>
  <c r="P93" i="9"/>
  <c r="P45" i="9"/>
  <c r="T45" i="9" s="1"/>
  <c r="P21" i="9"/>
  <c r="T21" i="9" s="1"/>
  <c r="T116" i="9"/>
  <c r="T35" i="9"/>
  <c r="N24" i="9"/>
  <c r="N171" i="9"/>
  <c r="T171" i="9" s="1"/>
  <c r="N32" i="9"/>
  <c r="N173" i="9"/>
  <c r="T173" i="9" s="1"/>
  <c r="N3" i="9"/>
  <c r="N123" i="9"/>
  <c r="T123" i="9" s="1"/>
  <c r="N170" i="9"/>
  <c r="N135" i="9"/>
  <c r="N147" i="9"/>
  <c r="N66" i="9"/>
  <c r="N41" i="9"/>
  <c r="N142" i="9"/>
  <c r="T142" i="9" s="1"/>
  <c r="N149" i="9"/>
  <c r="N79" i="9"/>
  <c r="N20" i="9"/>
  <c r="T20" i="9" s="1"/>
  <c r="N60" i="9"/>
  <c r="T60" i="9" s="1"/>
  <c r="N150" i="9"/>
  <c r="N155" i="9"/>
  <c r="N132" i="9"/>
  <c r="P180" i="9"/>
  <c r="P164" i="9"/>
  <c r="P156" i="9"/>
  <c r="P148" i="9"/>
  <c r="T148" i="9" s="1"/>
  <c r="P140" i="9"/>
  <c r="P132" i="9"/>
  <c r="P124" i="9"/>
  <c r="P116" i="9"/>
  <c r="P108" i="9"/>
  <c r="T108" i="9" s="1"/>
  <c r="P100" i="9"/>
  <c r="P92" i="9"/>
  <c r="P84" i="9"/>
  <c r="T84" i="9" s="1"/>
  <c r="P44" i="9"/>
  <c r="P36" i="9"/>
  <c r="P28" i="9"/>
  <c r="P20" i="9"/>
  <c r="P12" i="9"/>
  <c r="P4" i="9"/>
  <c r="T4" i="9" s="1"/>
  <c r="T109" i="9"/>
  <c r="N111" i="9"/>
  <c r="N138" i="9"/>
  <c r="N14" i="9"/>
  <c r="N78" i="9"/>
  <c r="N29" i="9"/>
  <c r="T29" i="9" s="1"/>
  <c r="P139" i="9"/>
  <c r="P115" i="9"/>
  <c r="T115" i="9" s="1"/>
  <c r="P99" i="9"/>
  <c r="T99" i="9" s="1"/>
  <c r="P43" i="9"/>
  <c r="P35" i="9"/>
  <c r="P27" i="9"/>
  <c r="P3" i="9"/>
  <c r="N94" i="9"/>
  <c r="T94" i="9" s="1"/>
  <c r="N172" i="9"/>
  <c r="N129" i="9"/>
  <c r="N80" i="9"/>
  <c r="T80" i="9" s="1"/>
  <c r="N86" i="9"/>
  <c r="N13" i="9"/>
  <c r="T13" i="9" s="1"/>
  <c r="N168" i="9"/>
  <c r="N184" i="9"/>
  <c r="N141" i="9"/>
  <c r="T141" i="9" s="1"/>
  <c r="N64" i="9"/>
  <c r="N48" i="9"/>
  <c r="T48" i="9" s="1"/>
  <c r="N137" i="9"/>
  <c r="N31" i="9"/>
  <c r="N28" i="9"/>
  <c r="T28" i="9" s="1"/>
  <c r="N63" i="9"/>
  <c r="P170" i="9"/>
  <c r="P138" i="9"/>
  <c r="T138" i="9" s="1"/>
  <c r="P130" i="9"/>
  <c r="P122" i="9"/>
  <c r="T122" i="9" s="1"/>
  <c r="P106" i="9"/>
  <c r="T106" i="9" s="1"/>
  <c r="P98" i="9"/>
  <c r="P90" i="9"/>
  <c r="P66" i="9"/>
  <c r="P50" i="9"/>
  <c r="P42" i="9"/>
  <c r="T42" i="9" s="1"/>
  <c r="P34" i="9"/>
  <c r="P18" i="9"/>
  <c r="P10" i="9"/>
  <c r="P2" i="9"/>
  <c r="T147" i="9"/>
  <c r="T187" i="9"/>
  <c r="T44" i="9"/>
  <c r="T62" i="9"/>
  <c r="T26" i="9"/>
  <c r="T34" i="9"/>
  <c r="T10" i="9"/>
  <c r="T66" i="9"/>
  <c r="T2" i="9"/>
  <c r="T124" i="9"/>
  <c r="T18" i="9"/>
  <c r="T181" i="9"/>
  <c r="T125" i="9"/>
  <c r="T140" i="9"/>
  <c r="T76" i="9"/>
  <c r="T85" i="9"/>
  <c r="T100" i="9"/>
  <c r="T25" i="9"/>
  <c r="T188" i="9"/>
  <c r="T189" i="9"/>
  <c r="T165" i="9"/>
  <c r="T172" i="9"/>
  <c r="T114" i="9"/>
  <c r="T197" i="9"/>
  <c r="T166" i="9"/>
  <c r="T70" i="9"/>
  <c r="T46" i="9"/>
  <c r="T186" i="9"/>
  <c r="T82" i="9"/>
  <c r="T154" i="9"/>
  <c r="T50" i="9"/>
  <c r="T74" i="9"/>
  <c r="T170" i="9"/>
  <c r="T130" i="9"/>
  <c r="T180" i="9"/>
  <c r="T40" i="9"/>
  <c r="T8" i="9"/>
  <c r="T136" i="9"/>
  <c r="T160" i="9"/>
  <c r="T183" i="9"/>
  <c r="T95" i="9"/>
  <c r="T190" i="9"/>
  <c r="T174" i="9"/>
  <c r="T22" i="9"/>
  <c r="T182" i="9"/>
  <c r="T134" i="9"/>
  <c r="T110" i="9"/>
  <c r="T150" i="9"/>
  <c r="T54" i="9"/>
  <c r="T14" i="9"/>
  <c r="T78" i="9"/>
  <c r="T38" i="9"/>
  <c r="T126" i="9"/>
  <c r="T86" i="9"/>
  <c r="T72" i="9"/>
  <c r="T152" i="9"/>
  <c r="T96" i="9"/>
  <c r="T104" i="9"/>
  <c r="T128" i="9"/>
  <c r="T24" i="9"/>
  <c r="T32" i="9"/>
  <c r="T149" i="9"/>
  <c r="T64" i="9"/>
  <c r="T87" i="9"/>
  <c r="T162" i="9"/>
  <c r="T39" i="9"/>
  <c r="T146" i="9"/>
  <c r="T71" i="9"/>
  <c r="T178" i="9"/>
  <c r="T194" i="9"/>
  <c r="T98" i="9"/>
  <c r="T23" i="9"/>
  <c r="T103" i="9"/>
  <c r="T90" i="9"/>
  <c r="T139" i="9"/>
  <c r="T91" i="9"/>
  <c r="T179" i="9"/>
  <c r="T163" i="9"/>
  <c r="T131" i="9"/>
  <c r="T155" i="9"/>
  <c r="T195" i="9"/>
  <c r="T120" i="9"/>
  <c r="T176" i="9"/>
  <c r="T144" i="9"/>
  <c r="T192" i="9"/>
  <c r="T88" i="9"/>
  <c r="T196" i="9"/>
  <c r="T156" i="9"/>
  <c r="T112" i="9"/>
  <c r="T168" i="9"/>
  <c r="T184" i="9"/>
  <c r="T17" i="9"/>
  <c r="T177" i="9"/>
  <c r="T121" i="9"/>
  <c r="T47" i="9"/>
  <c r="T145" i="9"/>
  <c r="T81" i="9"/>
  <c r="T153" i="9"/>
  <c r="T175" i="9"/>
  <c r="T119" i="9"/>
  <c r="T167" i="9"/>
  <c r="T89" i="9"/>
  <c r="T143" i="9"/>
  <c r="T193" i="9"/>
  <c r="T33" i="9"/>
  <c r="T135" i="9"/>
  <c r="T41" i="9"/>
  <c r="T79" i="9"/>
  <c r="T113" i="9"/>
  <c r="T105" i="9"/>
  <c r="T169" i="9"/>
  <c r="T111" i="9"/>
  <c r="T65" i="9"/>
  <c r="T49" i="9"/>
  <c r="T73" i="9"/>
  <c r="T129" i="9"/>
  <c r="T137" i="9"/>
  <c r="T161" i="9"/>
  <c r="T55" i="9"/>
  <c r="T31" i="9"/>
  <c r="T97" i="9"/>
  <c r="T63" i="9"/>
  <c r="J5" i="8"/>
  <c r="A6" i="8"/>
  <c r="E2" i="8"/>
  <c r="A481" i="1"/>
  <c r="B481" i="8" s="1"/>
  <c r="B481" i="1"/>
  <c r="C481" i="1"/>
  <c r="D481" i="8" s="1"/>
  <c r="D481" i="1"/>
  <c r="F481" i="8" s="1"/>
  <c r="E481" i="1"/>
  <c r="G481" i="8" s="1"/>
  <c r="F481" i="1"/>
  <c r="H481" i="8" s="1"/>
  <c r="A482" i="1"/>
  <c r="B482" i="8" s="1"/>
  <c r="B482" i="1"/>
  <c r="C482" i="1"/>
  <c r="D482" i="8" s="1"/>
  <c r="D482" i="1"/>
  <c r="F482" i="8" s="1"/>
  <c r="E482" i="1"/>
  <c r="G482" i="8" s="1"/>
  <c r="F482" i="1"/>
  <c r="H482" i="8" s="1"/>
  <c r="A483" i="1"/>
  <c r="B483" i="8" s="1"/>
  <c r="B483" i="1"/>
  <c r="C483" i="1"/>
  <c r="D483" i="8" s="1"/>
  <c r="D483" i="1"/>
  <c r="F483" i="8" s="1"/>
  <c r="E483" i="1"/>
  <c r="G483" i="8" s="1"/>
  <c r="F483" i="1"/>
  <c r="H483" i="8" s="1"/>
  <c r="A484" i="1"/>
  <c r="B484" i="8" s="1"/>
  <c r="B484" i="1"/>
  <c r="C484" i="1"/>
  <c r="D484" i="8" s="1"/>
  <c r="D484" i="1"/>
  <c r="F484" i="8" s="1"/>
  <c r="E484" i="1"/>
  <c r="G484" i="8" s="1"/>
  <c r="F484" i="1"/>
  <c r="H484" i="8" s="1"/>
  <c r="A485" i="1"/>
  <c r="B485" i="8" s="1"/>
  <c r="B485" i="1"/>
  <c r="C485" i="1"/>
  <c r="D485" i="8" s="1"/>
  <c r="D485" i="1"/>
  <c r="F485" i="8" s="1"/>
  <c r="E485" i="1"/>
  <c r="G485" i="8" s="1"/>
  <c r="F485" i="1"/>
  <c r="H485" i="8" s="1"/>
  <c r="A486" i="1"/>
  <c r="B486" i="8" s="1"/>
  <c r="B486" i="1"/>
  <c r="C486" i="1"/>
  <c r="D486" i="8" s="1"/>
  <c r="D486" i="1"/>
  <c r="F486" i="8" s="1"/>
  <c r="E486" i="1"/>
  <c r="G486" i="8" s="1"/>
  <c r="F486" i="1"/>
  <c r="H486" i="8" s="1"/>
  <c r="A487" i="1"/>
  <c r="B487" i="8" s="1"/>
  <c r="B487" i="1"/>
  <c r="C487" i="1"/>
  <c r="D487" i="8" s="1"/>
  <c r="D487" i="1"/>
  <c r="F487" i="8" s="1"/>
  <c r="E487" i="1"/>
  <c r="G487" i="8" s="1"/>
  <c r="F487" i="1"/>
  <c r="H487" i="8" s="1"/>
  <c r="A488" i="1"/>
  <c r="B488" i="8" s="1"/>
  <c r="B488" i="1"/>
  <c r="C488" i="1"/>
  <c r="D488" i="8" s="1"/>
  <c r="D488" i="1"/>
  <c r="F488" i="8" s="1"/>
  <c r="E488" i="1"/>
  <c r="G488" i="8" s="1"/>
  <c r="F488" i="1"/>
  <c r="H488" i="8" s="1"/>
  <c r="A489" i="1"/>
  <c r="B489" i="8" s="1"/>
  <c r="B489" i="1"/>
  <c r="C489" i="1"/>
  <c r="D489" i="8" s="1"/>
  <c r="D489" i="1"/>
  <c r="F489" i="8" s="1"/>
  <c r="E489" i="1"/>
  <c r="G489" i="8" s="1"/>
  <c r="F489" i="1"/>
  <c r="H489" i="8" s="1"/>
  <c r="A490" i="1"/>
  <c r="B490" i="8" s="1"/>
  <c r="B490" i="1"/>
  <c r="C490" i="1"/>
  <c r="D490" i="8" s="1"/>
  <c r="D490" i="1"/>
  <c r="F490" i="8" s="1"/>
  <c r="E490" i="1"/>
  <c r="G490" i="8" s="1"/>
  <c r="F490" i="1"/>
  <c r="H490" i="8" s="1"/>
  <c r="A491" i="1"/>
  <c r="B491" i="8" s="1"/>
  <c r="B491" i="1"/>
  <c r="C491" i="1"/>
  <c r="D491" i="8" s="1"/>
  <c r="D491" i="1"/>
  <c r="F491" i="8" s="1"/>
  <c r="E491" i="1"/>
  <c r="G491" i="8" s="1"/>
  <c r="F491" i="1"/>
  <c r="H491" i="8" s="1"/>
  <c r="A492" i="1"/>
  <c r="B492" i="8" s="1"/>
  <c r="B492" i="1"/>
  <c r="C492" i="1"/>
  <c r="D492" i="8" s="1"/>
  <c r="D492" i="1"/>
  <c r="F492" i="8" s="1"/>
  <c r="E492" i="1"/>
  <c r="G492" i="8" s="1"/>
  <c r="F492" i="1"/>
  <c r="H492" i="8" s="1"/>
  <c r="A493" i="1"/>
  <c r="B493" i="8" s="1"/>
  <c r="B493" i="1"/>
  <c r="C493" i="1"/>
  <c r="D493" i="8" s="1"/>
  <c r="D493" i="1"/>
  <c r="F493" i="8" s="1"/>
  <c r="E493" i="1"/>
  <c r="G493" i="8" s="1"/>
  <c r="F493" i="1"/>
  <c r="H493" i="8" s="1"/>
  <c r="A494" i="1"/>
  <c r="B494" i="8" s="1"/>
  <c r="B494" i="1"/>
  <c r="C494" i="1"/>
  <c r="D494" i="8" s="1"/>
  <c r="D494" i="1"/>
  <c r="F494" i="8" s="1"/>
  <c r="E494" i="1"/>
  <c r="G494" i="8" s="1"/>
  <c r="F494" i="1"/>
  <c r="H494" i="8" s="1"/>
  <c r="A495" i="1"/>
  <c r="B495" i="8" s="1"/>
  <c r="B495" i="1"/>
  <c r="C495" i="1"/>
  <c r="D495" i="8" s="1"/>
  <c r="D495" i="1"/>
  <c r="F495" i="8" s="1"/>
  <c r="E495" i="1"/>
  <c r="G495" i="8" s="1"/>
  <c r="F495" i="1"/>
  <c r="H495" i="8" s="1"/>
  <c r="A496" i="1"/>
  <c r="B496" i="8" s="1"/>
  <c r="B496" i="1"/>
  <c r="C496" i="1"/>
  <c r="D496" i="8" s="1"/>
  <c r="D496" i="1"/>
  <c r="F496" i="8" s="1"/>
  <c r="E496" i="1"/>
  <c r="G496" i="8" s="1"/>
  <c r="F496" i="1"/>
  <c r="H496" i="8" s="1"/>
  <c r="A497" i="1"/>
  <c r="B497" i="8" s="1"/>
  <c r="B497" i="1"/>
  <c r="C497" i="1"/>
  <c r="D497" i="8" s="1"/>
  <c r="D497" i="1"/>
  <c r="F497" i="8" s="1"/>
  <c r="E497" i="1"/>
  <c r="G497" i="8" s="1"/>
  <c r="F497" i="1"/>
  <c r="H497" i="8" s="1"/>
  <c r="A498" i="1"/>
  <c r="B498" i="8" s="1"/>
  <c r="B498" i="1"/>
  <c r="C498" i="1"/>
  <c r="D498" i="8" s="1"/>
  <c r="D498" i="1"/>
  <c r="F498" i="8" s="1"/>
  <c r="E498" i="1"/>
  <c r="G498" i="8" s="1"/>
  <c r="F498" i="1"/>
  <c r="H498" i="8" s="1"/>
  <c r="A499" i="1"/>
  <c r="B499" i="8" s="1"/>
  <c r="B499" i="1"/>
  <c r="C499" i="1"/>
  <c r="D499" i="8" s="1"/>
  <c r="D499" i="1"/>
  <c r="F499" i="8" s="1"/>
  <c r="E499" i="1"/>
  <c r="G499" i="8" s="1"/>
  <c r="F499" i="1"/>
  <c r="H499" i="8" s="1"/>
  <c r="A500" i="1"/>
  <c r="B500" i="8" s="1"/>
  <c r="B500" i="1"/>
  <c r="C500" i="1"/>
  <c r="D500" i="8" s="1"/>
  <c r="D500" i="1"/>
  <c r="F500" i="8" s="1"/>
  <c r="E500" i="1"/>
  <c r="G500" i="8" s="1"/>
  <c r="F500" i="1"/>
  <c r="H500" i="8" s="1"/>
  <c r="A501" i="1"/>
  <c r="B501" i="8" s="1"/>
  <c r="B501" i="1"/>
  <c r="C501" i="1"/>
  <c r="D501" i="8" s="1"/>
  <c r="D501" i="1"/>
  <c r="F501" i="8" s="1"/>
  <c r="E501" i="1"/>
  <c r="G501" i="8" s="1"/>
  <c r="F501" i="1"/>
  <c r="H501" i="8" s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T132" i="9" l="1"/>
  <c r="T93" i="9"/>
  <c r="T43" i="9"/>
  <c r="T12" i="9"/>
  <c r="T3" i="9"/>
  <c r="T27" i="9"/>
  <c r="T56" i="9"/>
  <c r="J6" i="8"/>
  <c r="A7" i="8"/>
  <c r="I2" i="6"/>
  <c r="J7" i="8" l="1"/>
  <c r="A8" i="8"/>
  <c r="A405" i="1"/>
  <c r="B405" i="8" s="1"/>
  <c r="B405" i="1"/>
  <c r="A405" i="5" s="1"/>
  <c r="C405" i="1"/>
  <c r="D405" i="8" s="1"/>
  <c r="D405" i="1"/>
  <c r="F405" i="8" s="1"/>
  <c r="E405" i="1"/>
  <c r="G405" i="8" s="1"/>
  <c r="F405" i="1"/>
  <c r="H405" i="8" s="1"/>
  <c r="A406" i="1"/>
  <c r="B406" i="8" s="1"/>
  <c r="B406" i="1"/>
  <c r="A406" i="5" s="1"/>
  <c r="C406" i="1"/>
  <c r="D406" i="8" s="1"/>
  <c r="D406" i="1"/>
  <c r="F406" i="8" s="1"/>
  <c r="E406" i="1"/>
  <c r="G406" i="8" s="1"/>
  <c r="F406" i="1"/>
  <c r="H406" i="8" s="1"/>
  <c r="A407" i="1"/>
  <c r="B407" i="8" s="1"/>
  <c r="B407" i="1"/>
  <c r="A407" i="5" s="1"/>
  <c r="C407" i="1"/>
  <c r="D407" i="8" s="1"/>
  <c r="D407" i="1"/>
  <c r="F407" i="8" s="1"/>
  <c r="E407" i="1"/>
  <c r="G407" i="8" s="1"/>
  <c r="F407" i="1"/>
  <c r="H407" i="8" s="1"/>
  <c r="A408" i="1"/>
  <c r="B408" i="8" s="1"/>
  <c r="B408" i="1"/>
  <c r="A408" i="5" s="1"/>
  <c r="C408" i="1"/>
  <c r="D408" i="8" s="1"/>
  <c r="D408" i="1"/>
  <c r="F408" i="8" s="1"/>
  <c r="E408" i="1"/>
  <c r="G408" i="8" s="1"/>
  <c r="F408" i="1"/>
  <c r="H408" i="8" s="1"/>
  <c r="A409" i="1"/>
  <c r="B409" i="8" s="1"/>
  <c r="B409" i="1"/>
  <c r="A409" i="5" s="1"/>
  <c r="C409" i="1"/>
  <c r="D409" i="8" s="1"/>
  <c r="D409" i="1"/>
  <c r="F409" i="8" s="1"/>
  <c r="E409" i="1"/>
  <c r="G409" i="8" s="1"/>
  <c r="F409" i="1"/>
  <c r="H409" i="8" s="1"/>
  <c r="A410" i="1"/>
  <c r="B410" i="8" s="1"/>
  <c r="B410" i="1"/>
  <c r="A410" i="5" s="1"/>
  <c r="C410" i="1"/>
  <c r="D410" i="8" s="1"/>
  <c r="D410" i="1"/>
  <c r="F410" i="8" s="1"/>
  <c r="E410" i="1"/>
  <c r="G410" i="8" s="1"/>
  <c r="F410" i="1"/>
  <c r="H410" i="8" s="1"/>
  <c r="A411" i="1"/>
  <c r="B411" i="8" s="1"/>
  <c r="B411" i="1"/>
  <c r="A411" i="5" s="1"/>
  <c r="C411" i="1"/>
  <c r="D411" i="8" s="1"/>
  <c r="D411" i="1"/>
  <c r="F411" i="8" s="1"/>
  <c r="E411" i="1"/>
  <c r="G411" i="8" s="1"/>
  <c r="F411" i="1"/>
  <c r="H411" i="8" s="1"/>
  <c r="A412" i="1"/>
  <c r="B412" i="8" s="1"/>
  <c r="B412" i="1"/>
  <c r="A412" i="5" s="1"/>
  <c r="C412" i="1"/>
  <c r="D412" i="8" s="1"/>
  <c r="D412" i="1"/>
  <c r="F412" i="8" s="1"/>
  <c r="E412" i="1"/>
  <c r="G412" i="8" s="1"/>
  <c r="F412" i="1"/>
  <c r="H412" i="8" s="1"/>
  <c r="A413" i="1"/>
  <c r="B413" i="8" s="1"/>
  <c r="B413" i="1"/>
  <c r="A413" i="5" s="1"/>
  <c r="C413" i="1"/>
  <c r="D413" i="8" s="1"/>
  <c r="D413" i="1"/>
  <c r="F413" i="8" s="1"/>
  <c r="E413" i="1"/>
  <c r="G413" i="8" s="1"/>
  <c r="F413" i="1"/>
  <c r="H413" i="8" s="1"/>
  <c r="A414" i="1"/>
  <c r="B414" i="8" s="1"/>
  <c r="B414" i="1"/>
  <c r="A414" i="5" s="1"/>
  <c r="C414" i="1"/>
  <c r="D414" i="8" s="1"/>
  <c r="D414" i="1"/>
  <c r="F414" i="8" s="1"/>
  <c r="E414" i="1"/>
  <c r="G414" i="8" s="1"/>
  <c r="F414" i="1"/>
  <c r="H414" i="8" s="1"/>
  <c r="A415" i="1"/>
  <c r="B415" i="8" s="1"/>
  <c r="B415" i="1"/>
  <c r="A415" i="5" s="1"/>
  <c r="C415" i="1"/>
  <c r="D415" i="8" s="1"/>
  <c r="D415" i="1"/>
  <c r="F415" i="8" s="1"/>
  <c r="E415" i="1"/>
  <c r="G415" i="8" s="1"/>
  <c r="F415" i="1"/>
  <c r="H415" i="8" s="1"/>
  <c r="A416" i="1"/>
  <c r="B416" i="8" s="1"/>
  <c r="B416" i="1"/>
  <c r="A416" i="5" s="1"/>
  <c r="C416" i="1"/>
  <c r="D416" i="8" s="1"/>
  <c r="D416" i="1"/>
  <c r="F416" i="8" s="1"/>
  <c r="E416" i="1"/>
  <c r="G416" i="8" s="1"/>
  <c r="F416" i="1"/>
  <c r="H416" i="8" s="1"/>
  <c r="A417" i="1"/>
  <c r="B417" i="8" s="1"/>
  <c r="B417" i="1"/>
  <c r="A417" i="5" s="1"/>
  <c r="C417" i="1"/>
  <c r="D417" i="8" s="1"/>
  <c r="D417" i="1"/>
  <c r="F417" i="8" s="1"/>
  <c r="E417" i="1"/>
  <c r="G417" i="8" s="1"/>
  <c r="F417" i="1"/>
  <c r="H417" i="8" s="1"/>
  <c r="A418" i="1"/>
  <c r="B418" i="8" s="1"/>
  <c r="B418" i="1"/>
  <c r="A418" i="5" s="1"/>
  <c r="C418" i="1"/>
  <c r="D418" i="8" s="1"/>
  <c r="D418" i="1"/>
  <c r="F418" i="8" s="1"/>
  <c r="E418" i="1"/>
  <c r="G418" i="8" s="1"/>
  <c r="F418" i="1"/>
  <c r="H418" i="8" s="1"/>
  <c r="A419" i="1"/>
  <c r="B419" i="8" s="1"/>
  <c r="B419" i="1"/>
  <c r="A419" i="5" s="1"/>
  <c r="C419" i="1"/>
  <c r="D419" i="8" s="1"/>
  <c r="D419" i="1"/>
  <c r="F419" i="8" s="1"/>
  <c r="E419" i="1"/>
  <c r="G419" i="8" s="1"/>
  <c r="F419" i="1"/>
  <c r="H419" i="8" s="1"/>
  <c r="A420" i="1"/>
  <c r="B420" i="8" s="1"/>
  <c r="B420" i="1"/>
  <c r="A420" i="5" s="1"/>
  <c r="C420" i="1"/>
  <c r="D420" i="8" s="1"/>
  <c r="D420" i="1"/>
  <c r="F420" i="8" s="1"/>
  <c r="E420" i="1"/>
  <c r="G420" i="8" s="1"/>
  <c r="F420" i="1"/>
  <c r="H420" i="8" s="1"/>
  <c r="A421" i="1"/>
  <c r="B421" i="8" s="1"/>
  <c r="B421" i="1"/>
  <c r="A421" i="5" s="1"/>
  <c r="C421" i="1"/>
  <c r="D421" i="8" s="1"/>
  <c r="D421" i="1"/>
  <c r="F421" i="8" s="1"/>
  <c r="E421" i="1"/>
  <c r="G421" i="8" s="1"/>
  <c r="F421" i="1"/>
  <c r="H421" i="8" s="1"/>
  <c r="A422" i="1"/>
  <c r="B422" i="8" s="1"/>
  <c r="B422" i="1"/>
  <c r="A422" i="5" s="1"/>
  <c r="C422" i="1"/>
  <c r="D422" i="8" s="1"/>
  <c r="D422" i="1"/>
  <c r="F422" i="8" s="1"/>
  <c r="E422" i="1"/>
  <c r="G422" i="8" s="1"/>
  <c r="F422" i="1"/>
  <c r="H422" i="8" s="1"/>
  <c r="A423" i="1"/>
  <c r="B423" i="8" s="1"/>
  <c r="B423" i="1"/>
  <c r="A423" i="5" s="1"/>
  <c r="C423" i="1"/>
  <c r="D423" i="8" s="1"/>
  <c r="D423" i="1"/>
  <c r="F423" i="8" s="1"/>
  <c r="E423" i="1"/>
  <c r="G423" i="8" s="1"/>
  <c r="F423" i="1"/>
  <c r="H423" i="8" s="1"/>
  <c r="A424" i="1"/>
  <c r="B424" i="8" s="1"/>
  <c r="B424" i="1"/>
  <c r="A424" i="5" s="1"/>
  <c r="C424" i="1"/>
  <c r="D424" i="8" s="1"/>
  <c r="D424" i="1"/>
  <c r="F424" i="8" s="1"/>
  <c r="E424" i="1"/>
  <c r="G424" i="8" s="1"/>
  <c r="F424" i="1"/>
  <c r="H424" i="8" s="1"/>
  <c r="A425" i="1"/>
  <c r="B425" i="8" s="1"/>
  <c r="B425" i="1"/>
  <c r="A425" i="5" s="1"/>
  <c r="C425" i="1"/>
  <c r="D425" i="8" s="1"/>
  <c r="D425" i="1"/>
  <c r="F425" i="8" s="1"/>
  <c r="E425" i="1"/>
  <c r="G425" i="8" s="1"/>
  <c r="F425" i="1"/>
  <c r="H425" i="8" s="1"/>
  <c r="A426" i="1"/>
  <c r="B426" i="8" s="1"/>
  <c r="B426" i="1"/>
  <c r="A426" i="5" s="1"/>
  <c r="C426" i="1"/>
  <c r="D426" i="8" s="1"/>
  <c r="D426" i="1"/>
  <c r="F426" i="8" s="1"/>
  <c r="E426" i="1"/>
  <c r="G426" i="8" s="1"/>
  <c r="F426" i="1"/>
  <c r="H426" i="8" s="1"/>
  <c r="A427" i="1"/>
  <c r="B427" i="8" s="1"/>
  <c r="B427" i="1"/>
  <c r="A427" i="5" s="1"/>
  <c r="C427" i="1"/>
  <c r="D427" i="8" s="1"/>
  <c r="D427" i="1"/>
  <c r="F427" i="8" s="1"/>
  <c r="E427" i="1"/>
  <c r="G427" i="8" s="1"/>
  <c r="F427" i="1"/>
  <c r="H427" i="8" s="1"/>
  <c r="A428" i="1"/>
  <c r="B428" i="8" s="1"/>
  <c r="B428" i="1"/>
  <c r="A428" i="5" s="1"/>
  <c r="C428" i="1"/>
  <c r="D428" i="8" s="1"/>
  <c r="D428" i="1"/>
  <c r="F428" i="8" s="1"/>
  <c r="E428" i="1"/>
  <c r="G428" i="8" s="1"/>
  <c r="F428" i="1"/>
  <c r="H428" i="8" s="1"/>
  <c r="A429" i="1"/>
  <c r="B429" i="8" s="1"/>
  <c r="B429" i="1"/>
  <c r="A429" i="5" s="1"/>
  <c r="C429" i="1"/>
  <c r="D429" i="8" s="1"/>
  <c r="D429" i="1"/>
  <c r="F429" i="8" s="1"/>
  <c r="E429" i="1"/>
  <c r="G429" i="8" s="1"/>
  <c r="F429" i="1"/>
  <c r="H429" i="8" s="1"/>
  <c r="A430" i="1"/>
  <c r="B430" i="8" s="1"/>
  <c r="B430" i="1"/>
  <c r="A430" i="5" s="1"/>
  <c r="C430" i="1"/>
  <c r="D430" i="8" s="1"/>
  <c r="D430" i="1"/>
  <c r="F430" i="8" s="1"/>
  <c r="E430" i="1"/>
  <c r="G430" i="8" s="1"/>
  <c r="F430" i="1"/>
  <c r="H430" i="8" s="1"/>
  <c r="A431" i="1"/>
  <c r="B431" i="8" s="1"/>
  <c r="B431" i="1"/>
  <c r="A431" i="5" s="1"/>
  <c r="C431" i="1"/>
  <c r="D431" i="8" s="1"/>
  <c r="D431" i="1"/>
  <c r="F431" i="8" s="1"/>
  <c r="E431" i="1"/>
  <c r="G431" i="8" s="1"/>
  <c r="F431" i="1"/>
  <c r="H431" i="8" s="1"/>
  <c r="A432" i="1"/>
  <c r="B432" i="8" s="1"/>
  <c r="B432" i="1"/>
  <c r="A432" i="5" s="1"/>
  <c r="C432" i="1"/>
  <c r="D432" i="8" s="1"/>
  <c r="D432" i="1"/>
  <c r="F432" i="8" s="1"/>
  <c r="E432" i="1"/>
  <c r="G432" i="8" s="1"/>
  <c r="F432" i="1"/>
  <c r="H432" i="8" s="1"/>
  <c r="A433" i="1"/>
  <c r="B433" i="8" s="1"/>
  <c r="B433" i="1"/>
  <c r="A433" i="5" s="1"/>
  <c r="C433" i="1"/>
  <c r="D433" i="8" s="1"/>
  <c r="D433" i="1"/>
  <c r="F433" i="8" s="1"/>
  <c r="E433" i="1"/>
  <c r="G433" i="8" s="1"/>
  <c r="F433" i="1"/>
  <c r="H433" i="8" s="1"/>
  <c r="A434" i="1"/>
  <c r="B434" i="8" s="1"/>
  <c r="B434" i="1"/>
  <c r="A434" i="5" s="1"/>
  <c r="C434" i="1"/>
  <c r="D434" i="8" s="1"/>
  <c r="D434" i="1"/>
  <c r="F434" i="8" s="1"/>
  <c r="E434" i="1"/>
  <c r="G434" i="8" s="1"/>
  <c r="F434" i="1"/>
  <c r="H434" i="8" s="1"/>
  <c r="A435" i="1"/>
  <c r="B435" i="8" s="1"/>
  <c r="B435" i="1"/>
  <c r="A435" i="5" s="1"/>
  <c r="C435" i="1"/>
  <c r="D435" i="8" s="1"/>
  <c r="D435" i="1"/>
  <c r="F435" i="8" s="1"/>
  <c r="E435" i="1"/>
  <c r="G435" i="8" s="1"/>
  <c r="F435" i="1"/>
  <c r="H435" i="8" s="1"/>
  <c r="A436" i="1"/>
  <c r="B436" i="8" s="1"/>
  <c r="B436" i="1"/>
  <c r="A436" i="5" s="1"/>
  <c r="C436" i="1"/>
  <c r="D436" i="8" s="1"/>
  <c r="D436" i="1"/>
  <c r="F436" i="8" s="1"/>
  <c r="E436" i="1"/>
  <c r="G436" i="8" s="1"/>
  <c r="F436" i="1"/>
  <c r="H436" i="8" s="1"/>
  <c r="A437" i="1"/>
  <c r="B437" i="8" s="1"/>
  <c r="B437" i="1"/>
  <c r="A437" i="5" s="1"/>
  <c r="C437" i="1"/>
  <c r="D437" i="8" s="1"/>
  <c r="D437" i="1"/>
  <c r="F437" i="8" s="1"/>
  <c r="E437" i="1"/>
  <c r="G437" i="8" s="1"/>
  <c r="F437" i="1"/>
  <c r="H437" i="8" s="1"/>
  <c r="A438" i="1"/>
  <c r="B438" i="8" s="1"/>
  <c r="B438" i="1"/>
  <c r="A438" i="5" s="1"/>
  <c r="C438" i="1"/>
  <c r="D438" i="8" s="1"/>
  <c r="D438" i="1"/>
  <c r="F438" i="8" s="1"/>
  <c r="E438" i="1"/>
  <c r="G438" i="8" s="1"/>
  <c r="F438" i="1"/>
  <c r="H438" i="8" s="1"/>
  <c r="A439" i="1"/>
  <c r="B439" i="8" s="1"/>
  <c r="B439" i="1"/>
  <c r="A439" i="5" s="1"/>
  <c r="C439" i="1"/>
  <c r="D439" i="8" s="1"/>
  <c r="D439" i="1"/>
  <c r="F439" i="8" s="1"/>
  <c r="E439" i="1"/>
  <c r="G439" i="8" s="1"/>
  <c r="F439" i="1"/>
  <c r="H439" i="8" s="1"/>
  <c r="A440" i="1"/>
  <c r="B440" i="8" s="1"/>
  <c r="B440" i="1"/>
  <c r="A440" i="5" s="1"/>
  <c r="C440" i="1"/>
  <c r="D440" i="8" s="1"/>
  <c r="D440" i="1"/>
  <c r="F440" i="8" s="1"/>
  <c r="E440" i="1"/>
  <c r="G440" i="8" s="1"/>
  <c r="F440" i="1"/>
  <c r="H440" i="8" s="1"/>
  <c r="A441" i="1"/>
  <c r="B441" i="8" s="1"/>
  <c r="B441" i="1"/>
  <c r="A441" i="5" s="1"/>
  <c r="C441" i="1"/>
  <c r="D441" i="8" s="1"/>
  <c r="D441" i="1"/>
  <c r="F441" i="8" s="1"/>
  <c r="E441" i="1"/>
  <c r="G441" i="8" s="1"/>
  <c r="F441" i="1"/>
  <c r="H441" i="8" s="1"/>
  <c r="A442" i="1"/>
  <c r="B442" i="8" s="1"/>
  <c r="B442" i="1"/>
  <c r="A442" i="5" s="1"/>
  <c r="C442" i="1"/>
  <c r="D442" i="8" s="1"/>
  <c r="D442" i="1"/>
  <c r="F442" i="8" s="1"/>
  <c r="E442" i="1"/>
  <c r="G442" i="8" s="1"/>
  <c r="F442" i="1"/>
  <c r="H442" i="8" s="1"/>
  <c r="A443" i="1"/>
  <c r="B443" i="8" s="1"/>
  <c r="B443" i="1"/>
  <c r="A443" i="5" s="1"/>
  <c r="C443" i="1"/>
  <c r="D443" i="8" s="1"/>
  <c r="D443" i="1"/>
  <c r="F443" i="8" s="1"/>
  <c r="E443" i="1"/>
  <c r="G443" i="8" s="1"/>
  <c r="F443" i="1"/>
  <c r="H443" i="8" s="1"/>
  <c r="A444" i="1"/>
  <c r="B444" i="8" s="1"/>
  <c r="B444" i="1"/>
  <c r="A444" i="5" s="1"/>
  <c r="C444" i="1"/>
  <c r="D444" i="8" s="1"/>
  <c r="D444" i="1"/>
  <c r="F444" i="8" s="1"/>
  <c r="E444" i="1"/>
  <c r="G444" i="8" s="1"/>
  <c r="F444" i="1"/>
  <c r="H444" i="8" s="1"/>
  <c r="A445" i="1"/>
  <c r="B445" i="8" s="1"/>
  <c r="B445" i="1"/>
  <c r="A445" i="5" s="1"/>
  <c r="C445" i="1"/>
  <c r="D445" i="8" s="1"/>
  <c r="D445" i="1"/>
  <c r="F445" i="8" s="1"/>
  <c r="E445" i="1"/>
  <c r="G445" i="8" s="1"/>
  <c r="F445" i="1"/>
  <c r="H445" i="8" s="1"/>
  <c r="A446" i="1"/>
  <c r="B446" i="8" s="1"/>
  <c r="B446" i="1"/>
  <c r="A446" i="5" s="1"/>
  <c r="C446" i="1"/>
  <c r="D446" i="8" s="1"/>
  <c r="D446" i="1"/>
  <c r="F446" i="8" s="1"/>
  <c r="E446" i="1"/>
  <c r="G446" i="8" s="1"/>
  <c r="F446" i="1"/>
  <c r="H446" i="8" s="1"/>
  <c r="A447" i="1"/>
  <c r="B447" i="8" s="1"/>
  <c r="B447" i="1"/>
  <c r="A447" i="5" s="1"/>
  <c r="C447" i="1"/>
  <c r="D447" i="8" s="1"/>
  <c r="D447" i="1"/>
  <c r="F447" i="8" s="1"/>
  <c r="E447" i="1"/>
  <c r="G447" i="8" s="1"/>
  <c r="F447" i="1"/>
  <c r="H447" i="8" s="1"/>
  <c r="A448" i="1"/>
  <c r="B448" i="8" s="1"/>
  <c r="B448" i="1"/>
  <c r="A448" i="5" s="1"/>
  <c r="C448" i="1"/>
  <c r="D448" i="8" s="1"/>
  <c r="D448" i="1"/>
  <c r="F448" i="8" s="1"/>
  <c r="E448" i="1"/>
  <c r="G448" i="8" s="1"/>
  <c r="F448" i="1"/>
  <c r="H448" i="8" s="1"/>
  <c r="A449" i="1"/>
  <c r="B449" i="8" s="1"/>
  <c r="B449" i="1"/>
  <c r="A449" i="5" s="1"/>
  <c r="C449" i="1"/>
  <c r="D449" i="8" s="1"/>
  <c r="D449" i="1"/>
  <c r="F449" i="8" s="1"/>
  <c r="E449" i="1"/>
  <c r="G449" i="8" s="1"/>
  <c r="F449" i="1"/>
  <c r="H449" i="8" s="1"/>
  <c r="A450" i="1"/>
  <c r="B450" i="8" s="1"/>
  <c r="B450" i="1"/>
  <c r="A450" i="5" s="1"/>
  <c r="C450" i="1"/>
  <c r="D450" i="8" s="1"/>
  <c r="D450" i="1"/>
  <c r="F450" i="8" s="1"/>
  <c r="E450" i="1"/>
  <c r="G450" i="8" s="1"/>
  <c r="F450" i="1"/>
  <c r="H450" i="8" s="1"/>
  <c r="A451" i="1"/>
  <c r="B451" i="8" s="1"/>
  <c r="B451" i="1"/>
  <c r="A451" i="5" s="1"/>
  <c r="C451" i="1"/>
  <c r="D451" i="8" s="1"/>
  <c r="D451" i="1"/>
  <c r="F451" i="8" s="1"/>
  <c r="E451" i="1"/>
  <c r="G451" i="8" s="1"/>
  <c r="F451" i="1"/>
  <c r="H451" i="8" s="1"/>
  <c r="A452" i="1"/>
  <c r="B452" i="8" s="1"/>
  <c r="B452" i="1"/>
  <c r="A452" i="5" s="1"/>
  <c r="C452" i="1"/>
  <c r="D452" i="8" s="1"/>
  <c r="D452" i="1"/>
  <c r="F452" i="8" s="1"/>
  <c r="E452" i="1"/>
  <c r="G452" i="8" s="1"/>
  <c r="F452" i="1"/>
  <c r="H452" i="8" s="1"/>
  <c r="A453" i="1"/>
  <c r="B453" i="8" s="1"/>
  <c r="B453" i="1"/>
  <c r="A453" i="5" s="1"/>
  <c r="C453" i="1"/>
  <c r="D453" i="8" s="1"/>
  <c r="D453" i="1"/>
  <c r="F453" i="8" s="1"/>
  <c r="E453" i="1"/>
  <c r="G453" i="8" s="1"/>
  <c r="F453" i="1"/>
  <c r="H453" i="8" s="1"/>
  <c r="A454" i="1"/>
  <c r="B454" i="8" s="1"/>
  <c r="B454" i="1"/>
  <c r="A454" i="5" s="1"/>
  <c r="C454" i="1"/>
  <c r="D454" i="8" s="1"/>
  <c r="D454" i="1"/>
  <c r="F454" i="8" s="1"/>
  <c r="E454" i="1"/>
  <c r="G454" i="8" s="1"/>
  <c r="F454" i="1"/>
  <c r="H454" i="8" s="1"/>
  <c r="A455" i="1"/>
  <c r="B455" i="8" s="1"/>
  <c r="B455" i="1"/>
  <c r="A455" i="5" s="1"/>
  <c r="C455" i="1"/>
  <c r="D455" i="8" s="1"/>
  <c r="D455" i="1"/>
  <c r="F455" i="8" s="1"/>
  <c r="E455" i="1"/>
  <c r="G455" i="8" s="1"/>
  <c r="F455" i="1"/>
  <c r="H455" i="8" s="1"/>
  <c r="A456" i="1"/>
  <c r="B456" i="8" s="1"/>
  <c r="B456" i="1"/>
  <c r="A456" i="5" s="1"/>
  <c r="C456" i="1"/>
  <c r="D456" i="8" s="1"/>
  <c r="D456" i="1"/>
  <c r="F456" i="8" s="1"/>
  <c r="E456" i="1"/>
  <c r="G456" i="8" s="1"/>
  <c r="F456" i="1"/>
  <c r="H456" i="8" s="1"/>
  <c r="A457" i="1"/>
  <c r="B457" i="8" s="1"/>
  <c r="B457" i="1"/>
  <c r="A457" i="5" s="1"/>
  <c r="C457" i="1"/>
  <c r="D457" i="8" s="1"/>
  <c r="D457" i="1"/>
  <c r="F457" i="8" s="1"/>
  <c r="E457" i="1"/>
  <c r="G457" i="8" s="1"/>
  <c r="F457" i="1"/>
  <c r="H457" i="8" s="1"/>
  <c r="A458" i="1"/>
  <c r="B458" i="8" s="1"/>
  <c r="B458" i="1"/>
  <c r="A458" i="5" s="1"/>
  <c r="C458" i="1"/>
  <c r="D458" i="8" s="1"/>
  <c r="D458" i="1"/>
  <c r="F458" i="8" s="1"/>
  <c r="E458" i="1"/>
  <c r="G458" i="8" s="1"/>
  <c r="F458" i="1"/>
  <c r="H458" i="8" s="1"/>
  <c r="A459" i="1"/>
  <c r="B459" i="8" s="1"/>
  <c r="B459" i="1"/>
  <c r="A459" i="5" s="1"/>
  <c r="C459" i="1"/>
  <c r="D459" i="8" s="1"/>
  <c r="D459" i="1"/>
  <c r="F459" i="8" s="1"/>
  <c r="E459" i="1"/>
  <c r="G459" i="8" s="1"/>
  <c r="F459" i="1"/>
  <c r="H459" i="8" s="1"/>
  <c r="A460" i="1"/>
  <c r="B460" i="8" s="1"/>
  <c r="B460" i="1"/>
  <c r="A460" i="5" s="1"/>
  <c r="C460" i="1"/>
  <c r="D460" i="8" s="1"/>
  <c r="D460" i="1"/>
  <c r="F460" i="8" s="1"/>
  <c r="E460" i="1"/>
  <c r="G460" i="8" s="1"/>
  <c r="F460" i="1"/>
  <c r="H460" i="8" s="1"/>
  <c r="A461" i="1"/>
  <c r="B461" i="8" s="1"/>
  <c r="B461" i="1"/>
  <c r="A461" i="5" s="1"/>
  <c r="C461" i="1"/>
  <c r="D461" i="8" s="1"/>
  <c r="D461" i="1"/>
  <c r="F461" i="8" s="1"/>
  <c r="E461" i="1"/>
  <c r="G461" i="8" s="1"/>
  <c r="F461" i="1"/>
  <c r="H461" i="8" s="1"/>
  <c r="A462" i="1"/>
  <c r="B462" i="8" s="1"/>
  <c r="B462" i="1"/>
  <c r="A462" i="5" s="1"/>
  <c r="C462" i="1"/>
  <c r="D462" i="8" s="1"/>
  <c r="D462" i="1"/>
  <c r="F462" i="8" s="1"/>
  <c r="E462" i="1"/>
  <c r="G462" i="8" s="1"/>
  <c r="F462" i="1"/>
  <c r="H462" i="8" s="1"/>
  <c r="A463" i="1"/>
  <c r="B463" i="8" s="1"/>
  <c r="B463" i="1"/>
  <c r="A463" i="5" s="1"/>
  <c r="C463" i="1"/>
  <c r="D463" i="8" s="1"/>
  <c r="D463" i="1"/>
  <c r="F463" i="8" s="1"/>
  <c r="E463" i="1"/>
  <c r="G463" i="8" s="1"/>
  <c r="F463" i="1"/>
  <c r="H463" i="8" s="1"/>
  <c r="A464" i="1"/>
  <c r="B464" i="8" s="1"/>
  <c r="B464" i="1"/>
  <c r="A464" i="5" s="1"/>
  <c r="C464" i="1"/>
  <c r="D464" i="8" s="1"/>
  <c r="D464" i="1"/>
  <c r="F464" i="8" s="1"/>
  <c r="E464" i="1"/>
  <c r="G464" i="8" s="1"/>
  <c r="F464" i="1"/>
  <c r="H464" i="8" s="1"/>
  <c r="A465" i="1"/>
  <c r="B465" i="8" s="1"/>
  <c r="B465" i="1"/>
  <c r="A465" i="5" s="1"/>
  <c r="C465" i="1"/>
  <c r="D465" i="8" s="1"/>
  <c r="D465" i="1"/>
  <c r="F465" i="8" s="1"/>
  <c r="E465" i="1"/>
  <c r="G465" i="8" s="1"/>
  <c r="F465" i="1"/>
  <c r="H465" i="8" s="1"/>
  <c r="A466" i="1"/>
  <c r="B466" i="8" s="1"/>
  <c r="B466" i="1"/>
  <c r="A466" i="5" s="1"/>
  <c r="C466" i="1"/>
  <c r="D466" i="8" s="1"/>
  <c r="D466" i="1"/>
  <c r="F466" i="8" s="1"/>
  <c r="E466" i="1"/>
  <c r="G466" i="8" s="1"/>
  <c r="F466" i="1"/>
  <c r="H466" i="8" s="1"/>
  <c r="A467" i="1"/>
  <c r="B467" i="8" s="1"/>
  <c r="B467" i="1"/>
  <c r="A467" i="5" s="1"/>
  <c r="C467" i="1"/>
  <c r="D467" i="8" s="1"/>
  <c r="D467" i="1"/>
  <c r="F467" i="8" s="1"/>
  <c r="E467" i="1"/>
  <c r="G467" i="8" s="1"/>
  <c r="F467" i="1"/>
  <c r="H467" i="8" s="1"/>
  <c r="A468" i="1"/>
  <c r="B468" i="8" s="1"/>
  <c r="B468" i="1"/>
  <c r="A468" i="5" s="1"/>
  <c r="C468" i="1"/>
  <c r="D468" i="8" s="1"/>
  <c r="D468" i="1"/>
  <c r="F468" i="8" s="1"/>
  <c r="E468" i="1"/>
  <c r="G468" i="8" s="1"/>
  <c r="F468" i="1"/>
  <c r="H468" i="8" s="1"/>
  <c r="A469" i="1"/>
  <c r="B469" i="8" s="1"/>
  <c r="B469" i="1"/>
  <c r="A469" i="5" s="1"/>
  <c r="C469" i="1"/>
  <c r="D469" i="8" s="1"/>
  <c r="D469" i="1"/>
  <c r="F469" i="8" s="1"/>
  <c r="E469" i="1"/>
  <c r="G469" i="8" s="1"/>
  <c r="F469" i="1"/>
  <c r="H469" i="8" s="1"/>
  <c r="A470" i="1"/>
  <c r="B470" i="8" s="1"/>
  <c r="B470" i="1"/>
  <c r="A470" i="5" s="1"/>
  <c r="C470" i="1"/>
  <c r="D470" i="8" s="1"/>
  <c r="D470" i="1"/>
  <c r="F470" i="8" s="1"/>
  <c r="E470" i="1"/>
  <c r="G470" i="8" s="1"/>
  <c r="F470" i="1"/>
  <c r="H470" i="8" s="1"/>
  <c r="A471" i="1"/>
  <c r="B471" i="8" s="1"/>
  <c r="B471" i="1"/>
  <c r="A471" i="5" s="1"/>
  <c r="C471" i="1"/>
  <c r="D471" i="8" s="1"/>
  <c r="D471" i="1"/>
  <c r="F471" i="8" s="1"/>
  <c r="E471" i="1"/>
  <c r="G471" i="8" s="1"/>
  <c r="F471" i="1"/>
  <c r="H471" i="8" s="1"/>
  <c r="A472" i="1"/>
  <c r="B472" i="8" s="1"/>
  <c r="B472" i="1"/>
  <c r="A472" i="5" s="1"/>
  <c r="C472" i="1"/>
  <c r="D472" i="8" s="1"/>
  <c r="D472" i="1"/>
  <c r="F472" i="8" s="1"/>
  <c r="E472" i="1"/>
  <c r="G472" i="8" s="1"/>
  <c r="F472" i="1"/>
  <c r="H472" i="8" s="1"/>
  <c r="A473" i="1"/>
  <c r="B473" i="8" s="1"/>
  <c r="B473" i="1"/>
  <c r="A473" i="5" s="1"/>
  <c r="C473" i="1"/>
  <c r="D473" i="8" s="1"/>
  <c r="D473" i="1"/>
  <c r="F473" i="8" s="1"/>
  <c r="E473" i="1"/>
  <c r="G473" i="8" s="1"/>
  <c r="F473" i="1"/>
  <c r="H473" i="8" s="1"/>
  <c r="A474" i="1"/>
  <c r="B474" i="8" s="1"/>
  <c r="B474" i="1"/>
  <c r="A474" i="5" s="1"/>
  <c r="C474" i="1"/>
  <c r="D474" i="8" s="1"/>
  <c r="D474" i="1"/>
  <c r="F474" i="8" s="1"/>
  <c r="E474" i="1"/>
  <c r="G474" i="8" s="1"/>
  <c r="F474" i="1"/>
  <c r="H474" i="8" s="1"/>
  <c r="A475" i="1"/>
  <c r="B475" i="8" s="1"/>
  <c r="B475" i="1"/>
  <c r="A475" i="5" s="1"/>
  <c r="C475" i="1"/>
  <c r="D475" i="8" s="1"/>
  <c r="D475" i="1"/>
  <c r="F475" i="8" s="1"/>
  <c r="E475" i="1"/>
  <c r="G475" i="8" s="1"/>
  <c r="F475" i="1"/>
  <c r="H475" i="8" s="1"/>
  <c r="A476" i="1"/>
  <c r="B476" i="8" s="1"/>
  <c r="B476" i="1"/>
  <c r="A476" i="5" s="1"/>
  <c r="C476" i="1"/>
  <c r="D476" i="8" s="1"/>
  <c r="D476" i="1"/>
  <c r="F476" i="8" s="1"/>
  <c r="E476" i="1"/>
  <c r="G476" i="8" s="1"/>
  <c r="F476" i="1"/>
  <c r="H476" i="8" s="1"/>
  <c r="A477" i="1"/>
  <c r="B477" i="8" s="1"/>
  <c r="B477" i="1"/>
  <c r="A477" i="5" s="1"/>
  <c r="C477" i="1"/>
  <c r="D477" i="8" s="1"/>
  <c r="D477" i="1"/>
  <c r="F477" i="8" s="1"/>
  <c r="E477" i="1"/>
  <c r="G477" i="8" s="1"/>
  <c r="F477" i="1"/>
  <c r="H477" i="8" s="1"/>
  <c r="A478" i="1"/>
  <c r="B478" i="8" s="1"/>
  <c r="B478" i="1"/>
  <c r="A478" i="5" s="1"/>
  <c r="C478" i="1"/>
  <c r="D478" i="8" s="1"/>
  <c r="D478" i="1"/>
  <c r="F478" i="8" s="1"/>
  <c r="E478" i="1"/>
  <c r="G478" i="8" s="1"/>
  <c r="F478" i="1"/>
  <c r="H478" i="8" s="1"/>
  <c r="A479" i="1"/>
  <c r="B479" i="8" s="1"/>
  <c r="B479" i="1"/>
  <c r="A479" i="5" s="1"/>
  <c r="C479" i="1"/>
  <c r="D479" i="8" s="1"/>
  <c r="D479" i="1"/>
  <c r="F479" i="8" s="1"/>
  <c r="E479" i="1"/>
  <c r="G479" i="8" s="1"/>
  <c r="F479" i="1"/>
  <c r="H479" i="8" s="1"/>
  <c r="A480" i="1"/>
  <c r="B480" i="8" s="1"/>
  <c r="B480" i="1"/>
  <c r="A480" i="5" s="1"/>
  <c r="C480" i="1"/>
  <c r="D480" i="8" s="1"/>
  <c r="D480" i="1"/>
  <c r="F480" i="8" s="1"/>
  <c r="E480" i="1"/>
  <c r="G480" i="8" s="1"/>
  <c r="F480" i="1"/>
  <c r="H480" i="8" s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A506" i="5" s="1"/>
  <c r="C506" i="1"/>
  <c r="D506" i="1"/>
  <c r="E506" i="1"/>
  <c r="F506" i="1"/>
  <c r="A507" i="1"/>
  <c r="B507" i="1"/>
  <c r="A507" i="5" s="1"/>
  <c r="C507" i="1"/>
  <c r="D507" i="1"/>
  <c r="E507" i="1"/>
  <c r="F507" i="1"/>
  <c r="H2" i="6"/>
  <c r="G2" i="6"/>
  <c r="B2" i="1"/>
  <c r="C2" i="1"/>
  <c r="D2" i="8" s="1"/>
  <c r="D2" i="1"/>
  <c r="F2" i="8" s="1"/>
  <c r="E2" i="1"/>
  <c r="G2" i="8" s="1"/>
  <c r="F2" i="1"/>
  <c r="H2" i="8" s="1"/>
  <c r="B3" i="1"/>
  <c r="A3" i="5" s="1"/>
  <c r="C3" i="1"/>
  <c r="D3" i="8" s="1"/>
  <c r="D3" i="1"/>
  <c r="F3" i="8" s="1"/>
  <c r="E3" i="1"/>
  <c r="G3" i="8" s="1"/>
  <c r="F3" i="1"/>
  <c r="H3" i="8" s="1"/>
  <c r="B4" i="1"/>
  <c r="A4" i="5" s="1"/>
  <c r="C4" i="1"/>
  <c r="D4" i="8" s="1"/>
  <c r="D4" i="1"/>
  <c r="F4" i="8" s="1"/>
  <c r="E4" i="1"/>
  <c r="G4" i="8" s="1"/>
  <c r="F4" i="1"/>
  <c r="H4" i="8" s="1"/>
  <c r="B5" i="1"/>
  <c r="A5" i="5" s="1"/>
  <c r="C5" i="1"/>
  <c r="D5" i="8" s="1"/>
  <c r="D5" i="1"/>
  <c r="F5" i="8" s="1"/>
  <c r="E5" i="1"/>
  <c r="G5" i="8" s="1"/>
  <c r="F5" i="1"/>
  <c r="H5" i="8" s="1"/>
  <c r="B6" i="1"/>
  <c r="A6" i="5" s="1"/>
  <c r="C6" i="1"/>
  <c r="D6" i="8" s="1"/>
  <c r="D6" i="1"/>
  <c r="F6" i="8" s="1"/>
  <c r="E6" i="1"/>
  <c r="G6" i="8" s="1"/>
  <c r="F6" i="1"/>
  <c r="H6" i="8" s="1"/>
  <c r="B7" i="1"/>
  <c r="A7" i="5" s="1"/>
  <c r="C7" i="1"/>
  <c r="D7" i="8" s="1"/>
  <c r="D7" i="1"/>
  <c r="F7" i="8" s="1"/>
  <c r="E7" i="1"/>
  <c r="G7" i="8" s="1"/>
  <c r="F7" i="1"/>
  <c r="H7" i="8" s="1"/>
  <c r="B8" i="1"/>
  <c r="A8" i="5" s="1"/>
  <c r="C8" i="1"/>
  <c r="D8" i="8" s="1"/>
  <c r="D8" i="1"/>
  <c r="F8" i="8" s="1"/>
  <c r="E8" i="1"/>
  <c r="G8" i="8" s="1"/>
  <c r="F8" i="1"/>
  <c r="H8" i="8" s="1"/>
  <c r="B9" i="1"/>
  <c r="A9" i="5" s="1"/>
  <c r="C9" i="1"/>
  <c r="D9" i="8" s="1"/>
  <c r="D9" i="1"/>
  <c r="F9" i="8" s="1"/>
  <c r="E9" i="1"/>
  <c r="G9" i="8" s="1"/>
  <c r="F9" i="1"/>
  <c r="H9" i="8" s="1"/>
  <c r="B10" i="1"/>
  <c r="A10" i="5" s="1"/>
  <c r="C10" i="1"/>
  <c r="D10" i="8" s="1"/>
  <c r="D10" i="1"/>
  <c r="F10" i="8" s="1"/>
  <c r="E10" i="1"/>
  <c r="G10" i="8" s="1"/>
  <c r="F10" i="1"/>
  <c r="H10" i="8" s="1"/>
  <c r="B11" i="1"/>
  <c r="A11" i="5" s="1"/>
  <c r="C11" i="1"/>
  <c r="D11" i="8" s="1"/>
  <c r="D11" i="1"/>
  <c r="F11" i="8" s="1"/>
  <c r="E11" i="1"/>
  <c r="G11" i="8" s="1"/>
  <c r="F11" i="1"/>
  <c r="H11" i="8" s="1"/>
  <c r="B12" i="1"/>
  <c r="A12" i="5" s="1"/>
  <c r="C12" i="1"/>
  <c r="D12" i="8" s="1"/>
  <c r="D12" i="1"/>
  <c r="F12" i="8" s="1"/>
  <c r="E12" i="1"/>
  <c r="G12" i="8" s="1"/>
  <c r="F12" i="1"/>
  <c r="H12" i="8" s="1"/>
  <c r="B13" i="1"/>
  <c r="A13" i="5" s="1"/>
  <c r="C13" i="1"/>
  <c r="D13" i="8" s="1"/>
  <c r="D13" i="1"/>
  <c r="F13" i="8" s="1"/>
  <c r="E13" i="1"/>
  <c r="G13" i="8" s="1"/>
  <c r="F13" i="1"/>
  <c r="H13" i="8" s="1"/>
  <c r="B14" i="1"/>
  <c r="A14" i="5" s="1"/>
  <c r="C14" i="1"/>
  <c r="D14" i="8" s="1"/>
  <c r="D14" i="1"/>
  <c r="F14" i="8" s="1"/>
  <c r="E14" i="1"/>
  <c r="G14" i="8" s="1"/>
  <c r="F14" i="1"/>
  <c r="H14" i="8" s="1"/>
  <c r="B15" i="1"/>
  <c r="A15" i="5" s="1"/>
  <c r="C15" i="1"/>
  <c r="D15" i="8" s="1"/>
  <c r="D15" i="1"/>
  <c r="F15" i="8" s="1"/>
  <c r="E15" i="1"/>
  <c r="G15" i="8" s="1"/>
  <c r="F15" i="1"/>
  <c r="H15" i="8" s="1"/>
  <c r="B16" i="1"/>
  <c r="A16" i="5" s="1"/>
  <c r="C16" i="1"/>
  <c r="D16" i="8" s="1"/>
  <c r="D16" i="1"/>
  <c r="F16" i="8" s="1"/>
  <c r="E16" i="1"/>
  <c r="G16" i="8" s="1"/>
  <c r="F16" i="1"/>
  <c r="H16" i="8" s="1"/>
  <c r="B17" i="1"/>
  <c r="A17" i="5" s="1"/>
  <c r="C17" i="1"/>
  <c r="D17" i="8" s="1"/>
  <c r="D17" i="1"/>
  <c r="F17" i="8" s="1"/>
  <c r="E17" i="1"/>
  <c r="G17" i="8" s="1"/>
  <c r="F17" i="1"/>
  <c r="H17" i="8" s="1"/>
  <c r="B18" i="1"/>
  <c r="A18" i="5" s="1"/>
  <c r="C18" i="1"/>
  <c r="D18" i="8" s="1"/>
  <c r="D18" i="1"/>
  <c r="F18" i="8" s="1"/>
  <c r="E18" i="1"/>
  <c r="G18" i="8" s="1"/>
  <c r="F18" i="1"/>
  <c r="H18" i="8" s="1"/>
  <c r="B19" i="1"/>
  <c r="A19" i="5" s="1"/>
  <c r="C19" i="1"/>
  <c r="D19" i="8" s="1"/>
  <c r="D19" i="1"/>
  <c r="F19" i="8" s="1"/>
  <c r="E19" i="1"/>
  <c r="G19" i="8" s="1"/>
  <c r="F19" i="1"/>
  <c r="H19" i="8" s="1"/>
  <c r="B20" i="1"/>
  <c r="A20" i="5" s="1"/>
  <c r="C20" i="1"/>
  <c r="D20" i="8" s="1"/>
  <c r="D20" i="1"/>
  <c r="F20" i="8" s="1"/>
  <c r="E20" i="1"/>
  <c r="G20" i="8" s="1"/>
  <c r="F20" i="1"/>
  <c r="H20" i="8" s="1"/>
  <c r="B21" i="1"/>
  <c r="A21" i="5" s="1"/>
  <c r="C21" i="1"/>
  <c r="D21" i="8" s="1"/>
  <c r="D21" i="1"/>
  <c r="F21" i="8" s="1"/>
  <c r="E21" i="1"/>
  <c r="G21" i="8" s="1"/>
  <c r="F21" i="1"/>
  <c r="H21" i="8" s="1"/>
  <c r="B22" i="1"/>
  <c r="A22" i="5" s="1"/>
  <c r="C22" i="1"/>
  <c r="D22" i="8" s="1"/>
  <c r="D22" i="1"/>
  <c r="F22" i="8" s="1"/>
  <c r="E22" i="1"/>
  <c r="G22" i="8" s="1"/>
  <c r="F22" i="1"/>
  <c r="H22" i="8" s="1"/>
  <c r="B23" i="1"/>
  <c r="A23" i="5" s="1"/>
  <c r="C23" i="1"/>
  <c r="D23" i="8" s="1"/>
  <c r="D23" i="1"/>
  <c r="F23" i="8" s="1"/>
  <c r="E23" i="1"/>
  <c r="G23" i="8" s="1"/>
  <c r="F23" i="1"/>
  <c r="H23" i="8" s="1"/>
  <c r="B24" i="1"/>
  <c r="A24" i="5" s="1"/>
  <c r="C24" i="1"/>
  <c r="D24" i="8" s="1"/>
  <c r="D24" i="1"/>
  <c r="F24" i="8" s="1"/>
  <c r="E24" i="1"/>
  <c r="G24" i="8" s="1"/>
  <c r="F24" i="1"/>
  <c r="H24" i="8" s="1"/>
  <c r="B25" i="1"/>
  <c r="A25" i="5" s="1"/>
  <c r="C25" i="1"/>
  <c r="D25" i="8" s="1"/>
  <c r="D25" i="1"/>
  <c r="F25" i="8" s="1"/>
  <c r="E25" i="1"/>
  <c r="G25" i="8" s="1"/>
  <c r="F25" i="1"/>
  <c r="H25" i="8" s="1"/>
  <c r="B26" i="1"/>
  <c r="A26" i="5" s="1"/>
  <c r="C26" i="1"/>
  <c r="D26" i="8" s="1"/>
  <c r="D26" i="1"/>
  <c r="F26" i="8" s="1"/>
  <c r="E26" i="1"/>
  <c r="G26" i="8" s="1"/>
  <c r="F26" i="1"/>
  <c r="H26" i="8" s="1"/>
  <c r="B27" i="1"/>
  <c r="A27" i="5" s="1"/>
  <c r="C27" i="1"/>
  <c r="D27" i="8" s="1"/>
  <c r="D27" i="1"/>
  <c r="F27" i="8" s="1"/>
  <c r="E27" i="1"/>
  <c r="G27" i="8" s="1"/>
  <c r="F27" i="1"/>
  <c r="H27" i="8" s="1"/>
  <c r="B28" i="1"/>
  <c r="A28" i="5" s="1"/>
  <c r="C28" i="1"/>
  <c r="D28" i="8" s="1"/>
  <c r="D28" i="1"/>
  <c r="F28" i="8" s="1"/>
  <c r="E28" i="1"/>
  <c r="G28" i="8" s="1"/>
  <c r="F28" i="1"/>
  <c r="H28" i="8" s="1"/>
  <c r="B29" i="1"/>
  <c r="A29" i="5" s="1"/>
  <c r="C29" i="1"/>
  <c r="D29" i="8" s="1"/>
  <c r="D29" i="1"/>
  <c r="F29" i="8" s="1"/>
  <c r="E29" i="1"/>
  <c r="G29" i="8" s="1"/>
  <c r="F29" i="1"/>
  <c r="H29" i="8" s="1"/>
  <c r="B30" i="1"/>
  <c r="A30" i="5" s="1"/>
  <c r="C30" i="1"/>
  <c r="D30" i="8" s="1"/>
  <c r="D30" i="1"/>
  <c r="F30" i="8" s="1"/>
  <c r="E30" i="1"/>
  <c r="G30" i="8" s="1"/>
  <c r="F30" i="1"/>
  <c r="H30" i="8" s="1"/>
  <c r="B31" i="1"/>
  <c r="A31" i="5" s="1"/>
  <c r="C31" i="1"/>
  <c r="D31" i="8" s="1"/>
  <c r="D31" i="1"/>
  <c r="F31" i="8" s="1"/>
  <c r="E31" i="1"/>
  <c r="G31" i="8" s="1"/>
  <c r="F31" i="1"/>
  <c r="H31" i="8" s="1"/>
  <c r="B32" i="1"/>
  <c r="A32" i="5" s="1"/>
  <c r="C32" i="1"/>
  <c r="D32" i="8" s="1"/>
  <c r="D32" i="1"/>
  <c r="F32" i="8" s="1"/>
  <c r="E32" i="1"/>
  <c r="G32" i="8" s="1"/>
  <c r="F32" i="1"/>
  <c r="H32" i="8" s="1"/>
  <c r="B33" i="1"/>
  <c r="A33" i="5" s="1"/>
  <c r="C33" i="1"/>
  <c r="D33" i="8" s="1"/>
  <c r="D33" i="1"/>
  <c r="F33" i="8" s="1"/>
  <c r="E33" i="1"/>
  <c r="G33" i="8" s="1"/>
  <c r="F33" i="1"/>
  <c r="H33" i="8" s="1"/>
  <c r="B34" i="1"/>
  <c r="A34" i="5" s="1"/>
  <c r="C34" i="1"/>
  <c r="D34" i="8" s="1"/>
  <c r="D34" i="1"/>
  <c r="F34" i="8" s="1"/>
  <c r="E34" i="1"/>
  <c r="G34" i="8" s="1"/>
  <c r="F34" i="1"/>
  <c r="H34" i="8" s="1"/>
  <c r="B35" i="1"/>
  <c r="A35" i="5" s="1"/>
  <c r="C35" i="1"/>
  <c r="D35" i="8" s="1"/>
  <c r="D35" i="1"/>
  <c r="F35" i="8" s="1"/>
  <c r="E35" i="1"/>
  <c r="G35" i="8" s="1"/>
  <c r="F35" i="1"/>
  <c r="H35" i="8" s="1"/>
  <c r="B36" i="1"/>
  <c r="A36" i="5" s="1"/>
  <c r="C36" i="1"/>
  <c r="D36" i="8" s="1"/>
  <c r="D36" i="1"/>
  <c r="F36" i="8" s="1"/>
  <c r="E36" i="1"/>
  <c r="G36" i="8" s="1"/>
  <c r="F36" i="1"/>
  <c r="H36" i="8" s="1"/>
  <c r="B37" i="1"/>
  <c r="A37" i="5" s="1"/>
  <c r="C37" i="1"/>
  <c r="D37" i="8" s="1"/>
  <c r="D37" i="1"/>
  <c r="F37" i="8" s="1"/>
  <c r="E37" i="1"/>
  <c r="G37" i="8" s="1"/>
  <c r="F37" i="1"/>
  <c r="H37" i="8" s="1"/>
  <c r="B38" i="1"/>
  <c r="A38" i="5" s="1"/>
  <c r="C38" i="1"/>
  <c r="D38" i="8" s="1"/>
  <c r="D38" i="1"/>
  <c r="F38" i="8" s="1"/>
  <c r="E38" i="1"/>
  <c r="G38" i="8" s="1"/>
  <c r="F38" i="1"/>
  <c r="H38" i="8" s="1"/>
  <c r="B39" i="1"/>
  <c r="A39" i="5" s="1"/>
  <c r="C39" i="1"/>
  <c r="D39" i="8" s="1"/>
  <c r="D39" i="1"/>
  <c r="F39" i="8" s="1"/>
  <c r="E39" i="1"/>
  <c r="G39" i="8" s="1"/>
  <c r="F39" i="1"/>
  <c r="H39" i="8" s="1"/>
  <c r="B40" i="1"/>
  <c r="A40" i="5" s="1"/>
  <c r="C40" i="1"/>
  <c r="D40" i="8" s="1"/>
  <c r="D40" i="1"/>
  <c r="F40" i="8" s="1"/>
  <c r="E40" i="1"/>
  <c r="G40" i="8" s="1"/>
  <c r="F40" i="1"/>
  <c r="H40" i="8" s="1"/>
  <c r="B41" i="1"/>
  <c r="A41" i="5" s="1"/>
  <c r="C41" i="1"/>
  <c r="D41" i="8" s="1"/>
  <c r="D41" i="1"/>
  <c r="F41" i="8" s="1"/>
  <c r="E41" i="1"/>
  <c r="G41" i="8" s="1"/>
  <c r="F41" i="1"/>
  <c r="H41" i="8" s="1"/>
  <c r="B42" i="1"/>
  <c r="A42" i="5" s="1"/>
  <c r="C42" i="1"/>
  <c r="D42" i="8" s="1"/>
  <c r="D42" i="1"/>
  <c r="F42" i="8" s="1"/>
  <c r="E42" i="1"/>
  <c r="G42" i="8" s="1"/>
  <c r="F42" i="1"/>
  <c r="H42" i="8" s="1"/>
  <c r="B43" i="1"/>
  <c r="A43" i="5" s="1"/>
  <c r="C43" i="1"/>
  <c r="D43" i="8" s="1"/>
  <c r="D43" i="1"/>
  <c r="F43" i="8" s="1"/>
  <c r="E43" i="1"/>
  <c r="G43" i="8" s="1"/>
  <c r="F43" i="1"/>
  <c r="H43" i="8" s="1"/>
  <c r="B44" i="1"/>
  <c r="A44" i="5" s="1"/>
  <c r="C44" i="1"/>
  <c r="D44" i="8" s="1"/>
  <c r="D44" i="1"/>
  <c r="F44" i="8" s="1"/>
  <c r="E44" i="1"/>
  <c r="G44" i="8" s="1"/>
  <c r="F44" i="1"/>
  <c r="H44" i="8" s="1"/>
  <c r="B45" i="1"/>
  <c r="A45" i="5" s="1"/>
  <c r="C45" i="1"/>
  <c r="D45" i="8" s="1"/>
  <c r="D45" i="1"/>
  <c r="F45" i="8" s="1"/>
  <c r="E45" i="1"/>
  <c r="G45" i="8" s="1"/>
  <c r="F45" i="1"/>
  <c r="H45" i="8" s="1"/>
  <c r="B46" i="1"/>
  <c r="A46" i="5" s="1"/>
  <c r="C46" i="1"/>
  <c r="D46" i="8" s="1"/>
  <c r="D46" i="1"/>
  <c r="F46" i="8" s="1"/>
  <c r="E46" i="1"/>
  <c r="G46" i="8" s="1"/>
  <c r="F46" i="1"/>
  <c r="H46" i="8" s="1"/>
  <c r="B47" i="1"/>
  <c r="A47" i="5" s="1"/>
  <c r="C47" i="1"/>
  <c r="D47" i="8" s="1"/>
  <c r="D47" i="1"/>
  <c r="F47" i="8" s="1"/>
  <c r="E47" i="1"/>
  <c r="G47" i="8" s="1"/>
  <c r="F47" i="1"/>
  <c r="H47" i="8" s="1"/>
  <c r="B48" i="1"/>
  <c r="A48" i="5" s="1"/>
  <c r="C48" i="1"/>
  <c r="D48" i="8" s="1"/>
  <c r="D48" i="1"/>
  <c r="F48" i="8" s="1"/>
  <c r="E48" i="1"/>
  <c r="G48" i="8" s="1"/>
  <c r="F48" i="1"/>
  <c r="H48" i="8" s="1"/>
  <c r="B49" i="1"/>
  <c r="A49" i="5" s="1"/>
  <c r="C49" i="1"/>
  <c r="D49" i="8" s="1"/>
  <c r="D49" i="1"/>
  <c r="F49" i="8" s="1"/>
  <c r="E49" i="1"/>
  <c r="G49" i="8" s="1"/>
  <c r="F49" i="1"/>
  <c r="H49" i="8" s="1"/>
  <c r="B50" i="1"/>
  <c r="A50" i="5" s="1"/>
  <c r="C50" i="1"/>
  <c r="D50" i="8" s="1"/>
  <c r="D50" i="1"/>
  <c r="F50" i="8" s="1"/>
  <c r="E50" i="1"/>
  <c r="G50" i="8" s="1"/>
  <c r="F50" i="1"/>
  <c r="H50" i="8" s="1"/>
  <c r="B51" i="1"/>
  <c r="A51" i="5" s="1"/>
  <c r="C51" i="1"/>
  <c r="D51" i="8" s="1"/>
  <c r="D51" i="1"/>
  <c r="F51" i="8" s="1"/>
  <c r="E51" i="1"/>
  <c r="G51" i="8" s="1"/>
  <c r="F51" i="1"/>
  <c r="H51" i="8" s="1"/>
  <c r="B52" i="1"/>
  <c r="A52" i="5" s="1"/>
  <c r="C52" i="1"/>
  <c r="D52" i="8" s="1"/>
  <c r="D52" i="1"/>
  <c r="F52" i="8" s="1"/>
  <c r="E52" i="1"/>
  <c r="G52" i="8" s="1"/>
  <c r="F52" i="1"/>
  <c r="H52" i="8" s="1"/>
  <c r="B53" i="1"/>
  <c r="A53" i="5" s="1"/>
  <c r="C53" i="1"/>
  <c r="D53" i="8" s="1"/>
  <c r="D53" i="1"/>
  <c r="F53" i="8" s="1"/>
  <c r="E53" i="1"/>
  <c r="G53" i="8" s="1"/>
  <c r="F53" i="1"/>
  <c r="H53" i="8" s="1"/>
  <c r="B54" i="1"/>
  <c r="A54" i="5" s="1"/>
  <c r="C54" i="1"/>
  <c r="D54" i="8" s="1"/>
  <c r="D54" i="1"/>
  <c r="F54" i="8" s="1"/>
  <c r="E54" i="1"/>
  <c r="G54" i="8" s="1"/>
  <c r="F54" i="1"/>
  <c r="H54" i="8" s="1"/>
  <c r="B55" i="1"/>
  <c r="A55" i="5" s="1"/>
  <c r="C55" i="1"/>
  <c r="D55" i="8" s="1"/>
  <c r="D55" i="1"/>
  <c r="F55" i="8" s="1"/>
  <c r="E55" i="1"/>
  <c r="G55" i="8" s="1"/>
  <c r="F55" i="1"/>
  <c r="H55" i="8" s="1"/>
  <c r="B56" i="1"/>
  <c r="A56" i="5" s="1"/>
  <c r="C56" i="1"/>
  <c r="D56" i="8" s="1"/>
  <c r="D56" i="1"/>
  <c r="F56" i="8" s="1"/>
  <c r="E56" i="1"/>
  <c r="G56" i="8" s="1"/>
  <c r="F56" i="1"/>
  <c r="H56" i="8" s="1"/>
  <c r="B57" i="1"/>
  <c r="A57" i="5" s="1"/>
  <c r="C57" i="1"/>
  <c r="D57" i="8" s="1"/>
  <c r="D57" i="1"/>
  <c r="F57" i="8" s="1"/>
  <c r="E57" i="1"/>
  <c r="G57" i="8" s="1"/>
  <c r="F57" i="1"/>
  <c r="H57" i="8" s="1"/>
  <c r="B58" i="1"/>
  <c r="A58" i="5" s="1"/>
  <c r="C58" i="1"/>
  <c r="D58" i="8" s="1"/>
  <c r="D58" i="1"/>
  <c r="F58" i="8" s="1"/>
  <c r="E58" i="1"/>
  <c r="G58" i="8" s="1"/>
  <c r="F58" i="1"/>
  <c r="H58" i="8" s="1"/>
  <c r="B59" i="1"/>
  <c r="A59" i="5" s="1"/>
  <c r="C59" i="1"/>
  <c r="D59" i="8" s="1"/>
  <c r="D59" i="1"/>
  <c r="F59" i="8" s="1"/>
  <c r="E59" i="1"/>
  <c r="G59" i="8" s="1"/>
  <c r="F59" i="1"/>
  <c r="H59" i="8" s="1"/>
  <c r="B60" i="1"/>
  <c r="A60" i="5" s="1"/>
  <c r="C60" i="1"/>
  <c r="D60" i="8" s="1"/>
  <c r="D60" i="1"/>
  <c r="F60" i="8" s="1"/>
  <c r="E60" i="1"/>
  <c r="G60" i="8" s="1"/>
  <c r="F60" i="1"/>
  <c r="H60" i="8" s="1"/>
  <c r="B61" i="1"/>
  <c r="A61" i="5" s="1"/>
  <c r="C61" i="1"/>
  <c r="D61" i="8" s="1"/>
  <c r="D61" i="1"/>
  <c r="F61" i="8" s="1"/>
  <c r="E61" i="1"/>
  <c r="G61" i="8" s="1"/>
  <c r="F61" i="1"/>
  <c r="H61" i="8" s="1"/>
  <c r="B62" i="1"/>
  <c r="A62" i="5" s="1"/>
  <c r="C62" i="1"/>
  <c r="D62" i="8" s="1"/>
  <c r="D62" i="1"/>
  <c r="F62" i="8" s="1"/>
  <c r="E62" i="1"/>
  <c r="G62" i="8" s="1"/>
  <c r="F62" i="1"/>
  <c r="H62" i="8" s="1"/>
  <c r="B63" i="1"/>
  <c r="A63" i="5" s="1"/>
  <c r="C63" i="1"/>
  <c r="D63" i="8" s="1"/>
  <c r="D63" i="1"/>
  <c r="F63" i="8" s="1"/>
  <c r="E63" i="1"/>
  <c r="G63" i="8" s="1"/>
  <c r="F63" i="1"/>
  <c r="H63" i="8" s="1"/>
  <c r="B64" i="1"/>
  <c r="A64" i="5" s="1"/>
  <c r="C64" i="1"/>
  <c r="D64" i="8" s="1"/>
  <c r="D64" i="1"/>
  <c r="F64" i="8" s="1"/>
  <c r="E64" i="1"/>
  <c r="G64" i="8" s="1"/>
  <c r="F64" i="1"/>
  <c r="H64" i="8" s="1"/>
  <c r="B65" i="1"/>
  <c r="A65" i="5" s="1"/>
  <c r="C65" i="1"/>
  <c r="D65" i="8" s="1"/>
  <c r="D65" i="1"/>
  <c r="F65" i="8" s="1"/>
  <c r="E65" i="1"/>
  <c r="G65" i="8" s="1"/>
  <c r="F65" i="1"/>
  <c r="H65" i="8" s="1"/>
  <c r="B66" i="1"/>
  <c r="A66" i="5" s="1"/>
  <c r="C66" i="1"/>
  <c r="D66" i="8" s="1"/>
  <c r="D66" i="1"/>
  <c r="F66" i="8" s="1"/>
  <c r="E66" i="1"/>
  <c r="G66" i="8" s="1"/>
  <c r="F66" i="1"/>
  <c r="H66" i="8" s="1"/>
  <c r="B67" i="1"/>
  <c r="A67" i="5" s="1"/>
  <c r="C67" i="1"/>
  <c r="D67" i="8" s="1"/>
  <c r="D67" i="1"/>
  <c r="F67" i="8" s="1"/>
  <c r="E67" i="1"/>
  <c r="G67" i="8" s="1"/>
  <c r="F67" i="1"/>
  <c r="H67" i="8" s="1"/>
  <c r="B68" i="1"/>
  <c r="A68" i="5" s="1"/>
  <c r="C68" i="1"/>
  <c r="D68" i="8" s="1"/>
  <c r="D68" i="1"/>
  <c r="F68" i="8" s="1"/>
  <c r="E68" i="1"/>
  <c r="G68" i="8" s="1"/>
  <c r="F68" i="1"/>
  <c r="H68" i="8" s="1"/>
  <c r="B69" i="1"/>
  <c r="A69" i="5" s="1"/>
  <c r="C69" i="1"/>
  <c r="D69" i="8" s="1"/>
  <c r="D69" i="1"/>
  <c r="F69" i="8" s="1"/>
  <c r="E69" i="1"/>
  <c r="G69" i="8" s="1"/>
  <c r="F69" i="1"/>
  <c r="H69" i="8" s="1"/>
  <c r="B70" i="1"/>
  <c r="A70" i="5" s="1"/>
  <c r="C70" i="1"/>
  <c r="D70" i="8" s="1"/>
  <c r="D70" i="1"/>
  <c r="F70" i="8" s="1"/>
  <c r="E70" i="1"/>
  <c r="G70" i="8" s="1"/>
  <c r="F70" i="1"/>
  <c r="H70" i="8" s="1"/>
  <c r="B71" i="1"/>
  <c r="A71" i="5" s="1"/>
  <c r="C71" i="1"/>
  <c r="D71" i="8" s="1"/>
  <c r="D71" i="1"/>
  <c r="F71" i="8" s="1"/>
  <c r="E71" i="1"/>
  <c r="G71" i="8" s="1"/>
  <c r="F71" i="1"/>
  <c r="H71" i="8" s="1"/>
  <c r="B72" i="1"/>
  <c r="A72" i="5" s="1"/>
  <c r="C72" i="1"/>
  <c r="D72" i="8" s="1"/>
  <c r="D72" i="1"/>
  <c r="F72" i="8" s="1"/>
  <c r="E72" i="1"/>
  <c r="G72" i="8" s="1"/>
  <c r="F72" i="1"/>
  <c r="H72" i="8" s="1"/>
  <c r="B73" i="1"/>
  <c r="A73" i="5" s="1"/>
  <c r="C73" i="1"/>
  <c r="D73" i="8" s="1"/>
  <c r="D73" i="1"/>
  <c r="F73" i="8" s="1"/>
  <c r="E73" i="1"/>
  <c r="G73" i="8" s="1"/>
  <c r="F73" i="1"/>
  <c r="H73" i="8" s="1"/>
  <c r="B74" i="1"/>
  <c r="A74" i="5" s="1"/>
  <c r="C74" i="1"/>
  <c r="D74" i="8" s="1"/>
  <c r="D74" i="1"/>
  <c r="F74" i="8" s="1"/>
  <c r="E74" i="1"/>
  <c r="G74" i="8" s="1"/>
  <c r="F74" i="1"/>
  <c r="H74" i="8" s="1"/>
  <c r="B75" i="1"/>
  <c r="A75" i="5" s="1"/>
  <c r="C75" i="1"/>
  <c r="D75" i="8" s="1"/>
  <c r="D75" i="1"/>
  <c r="F75" i="8" s="1"/>
  <c r="E75" i="1"/>
  <c r="G75" i="8" s="1"/>
  <c r="F75" i="1"/>
  <c r="H75" i="8" s="1"/>
  <c r="B76" i="1"/>
  <c r="A76" i="5" s="1"/>
  <c r="C76" i="1"/>
  <c r="D76" i="8" s="1"/>
  <c r="D76" i="1"/>
  <c r="F76" i="8" s="1"/>
  <c r="E76" i="1"/>
  <c r="G76" i="8" s="1"/>
  <c r="F76" i="1"/>
  <c r="H76" i="8" s="1"/>
  <c r="B77" i="1"/>
  <c r="A77" i="5" s="1"/>
  <c r="C77" i="1"/>
  <c r="D77" i="8" s="1"/>
  <c r="D77" i="1"/>
  <c r="F77" i="8" s="1"/>
  <c r="E77" i="1"/>
  <c r="G77" i="8" s="1"/>
  <c r="F77" i="1"/>
  <c r="H77" i="8" s="1"/>
  <c r="B78" i="1"/>
  <c r="A78" i="5" s="1"/>
  <c r="C78" i="1"/>
  <c r="D78" i="8" s="1"/>
  <c r="D78" i="1"/>
  <c r="F78" i="8" s="1"/>
  <c r="E78" i="1"/>
  <c r="G78" i="8" s="1"/>
  <c r="F78" i="1"/>
  <c r="H78" i="8" s="1"/>
  <c r="B79" i="1"/>
  <c r="A79" i="5" s="1"/>
  <c r="C79" i="1"/>
  <c r="D79" i="8" s="1"/>
  <c r="D79" i="1"/>
  <c r="F79" i="8" s="1"/>
  <c r="E79" i="1"/>
  <c r="G79" i="8" s="1"/>
  <c r="F79" i="1"/>
  <c r="H79" i="8" s="1"/>
  <c r="B80" i="1"/>
  <c r="A80" i="5" s="1"/>
  <c r="C80" i="1"/>
  <c r="D80" i="8" s="1"/>
  <c r="D80" i="1"/>
  <c r="F80" i="8" s="1"/>
  <c r="E80" i="1"/>
  <c r="G80" i="8" s="1"/>
  <c r="F80" i="1"/>
  <c r="H80" i="8" s="1"/>
  <c r="B81" i="1"/>
  <c r="A81" i="5" s="1"/>
  <c r="C81" i="1"/>
  <c r="D81" i="8" s="1"/>
  <c r="D81" i="1"/>
  <c r="F81" i="8" s="1"/>
  <c r="E81" i="1"/>
  <c r="G81" i="8" s="1"/>
  <c r="F81" i="1"/>
  <c r="H81" i="8" s="1"/>
  <c r="B82" i="1"/>
  <c r="A82" i="5" s="1"/>
  <c r="C82" i="1"/>
  <c r="D82" i="8" s="1"/>
  <c r="D82" i="1"/>
  <c r="F82" i="8" s="1"/>
  <c r="E82" i="1"/>
  <c r="G82" i="8" s="1"/>
  <c r="F82" i="1"/>
  <c r="H82" i="8" s="1"/>
  <c r="B83" i="1"/>
  <c r="A83" i="5" s="1"/>
  <c r="C83" i="1"/>
  <c r="D83" i="8" s="1"/>
  <c r="D83" i="1"/>
  <c r="F83" i="8" s="1"/>
  <c r="E83" i="1"/>
  <c r="G83" i="8" s="1"/>
  <c r="F83" i="1"/>
  <c r="H83" i="8" s="1"/>
  <c r="B84" i="1"/>
  <c r="A84" i="5" s="1"/>
  <c r="C84" i="1"/>
  <c r="D84" i="8" s="1"/>
  <c r="D84" i="1"/>
  <c r="F84" i="8" s="1"/>
  <c r="E84" i="1"/>
  <c r="G84" i="8" s="1"/>
  <c r="F84" i="1"/>
  <c r="H84" i="8" s="1"/>
  <c r="B85" i="1"/>
  <c r="A85" i="5" s="1"/>
  <c r="C85" i="1"/>
  <c r="D85" i="8" s="1"/>
  <c r="D85" i="1"/>
  <c r="F85" i="8" s="1"/>
  <c r="E85" i="1"/>
  <c r="G85" i="8" s="1"/>
  <c r="F85" i="1"/>
  <c r="H85" i="8" s="1"/>
  <c r="B86" i="1"/>
  <c r="A86" i="5" s="1"/>
  <c r="C86" i="1"/>
  <c r="D86" i="8" s="1"/>
  <c r="D86" i="1"/>
  <c r="F86" i="8" s="1"/>
  <c r="E86" i="1"/>
  <c r="G86" i="8" s="1"/>
  <c r="F86" i="1"/>
  <c r="H86" i="8" s="1"/>
  <c r="B87" i="1"/>
  <c r="A87" i="5" s="1"/>
  <c r="C87" i="1"/>
  <c r="D87" i="8" s="1"/>
  <c r="D87" i="1"/>
  <c r="F87" i="8" s="1"/>
  <c r="E87" i="1"/>
  <c r="G87" i="8" s="1"/>
  <c r="F87" i="1"/>
  <c r="H87" i="8" s="1"/>
  <c r="B88" i="1"/>
  <c r="A88" i="5" s="1"/>
  <c r="C88" i="1"/>
  <c r="D88" i="8" s="1"/>
  <c r="D88" i="1"/>
  <c r="F88" i="8" s="1"/>
  <c r="E88" i="1"/>
  <c r="G88" i="8" s="1"/>
  <c r="F88" i="1"/>
  <c r="H88" i="8" s="1"/>
  <c r="B89" i="1"/>
  <c r="A89" i="5" s="1"/>
  <c r="C89" i="1"/>
  <c r="D89" i="8" s="1"/>
  <c r="D89" i="1"/>
  <c r="F89" i="8" s="1"/>
  <c r="E89" i="1"/>
  <c r="G89" i="8" s="1"/>
  <c r="F89" i="1"/>
  <c r="H89" i="8" s="1"/>
  <c r="B90" i="1"/>
  <c r="A90" i="5" s="1"/>
  <c r="C90" i="1"/>
  <c r="D90" i="8" s="1"/>
  <c r="D90" i="1"/>
  <c r="F90" i="8" s="1"/>
  <c r="E90" i="1"/>
  <c r="G90" i="8" s="1"/>
  <c r="F90" i="1"/>
  <c r="H90" i="8" s="1"/>
  <c r="B91" i="1"/>
  <c r="A91" i="5" s="1"/>
  <c r="C91" i="1"/>
  <c r="D91" i="8" s="1"/>
  <c r="D91" i="1"/>
  <c r="F91" i="8" s="1"/>
  <c r="E91" i="1"/>
  <c r="G91" i="8" s="1"/>
  <c r="F91" i="1"/>
  <c r="H91" i="8" s="1"/>
  <c r="B92" i="1"/>
  <c r="A92" i="5" s="1"/>
  <c r="C92" i="1"/>
  <c r="D92" i="8" s="1"/>
  <c r="D92" i="1"/>
  <c r="F92" i="8" s="1"/>
  <c r="E92" i="1"/>
  <c r="G92" i="8" s="1"/>
  <c r="F92" i="1"/>
  <c r="H92" i="8" s="1"/>
  <c r="B93" i="1"/>
  <c r="A93" i="5" s="1"/>
  <c r="C93" i="1"/>
  <c r="D93" i="8" s="1"/>
  <c r="D93" i="1"/>
  <c r="F93" i="8" s="1"/>
  <c r="E93" i="1"/>
  <c r="G93" i="8" s="1"/>
  <c r="F93" i="1"/>
  <c r="H93" i="8" s="1"/>
  <c r="B94" i="1"/>
  <c r="A94" i="5" s="1"/>
  <c r="C94" i="1"/>
  <c r="D94" i="8" s="1"/>
  <c r="D94" i="1"/>
  <c r="F94" i="8" s="1"/>
  <c r="E94" i="1"/>
  <c r="G94" i="8" s="1"/>
  <c r="F94" i="1"/>
  <c r="H94" i="8" s="1"/>
  <c r="B95" i="1"/>
  <c r="A95" i="5" s="1"/>
  <c r="C95" i="1"/>
  <c r="D95" i="8" s="1"/>
  <c r="D95" i="1"/>
  <c r="F95" i="8" s="1"/>
  <c r="E95" i="1"/>
  <c r="G95" i="8" s="1"/>
  <c r="F95" i="1"/>
  <c r="H95" i="8" s="1"/>
  <c r="B96" i="1"/>
  <c r="A96" i="5" s="1"/>
  <c r="C96" i="1"/>
  <c r="D96" i="8" s="1"/>
  <c r="D96" i="1"/>
  <c r="F96" i="8" s="1"/>
  <c r="E96" i="1"/>
  <c r="G96" i="8" s="1"/>
  <c r="F96" i="1"/>
  <c r="H96" i="8" s="1"/>
  <c r="B97" i="1"/>
  <c r="A97" i="5" s="1"/>
  <c r="C97" i="1"/>
  <c r="D97" i="8" s="1"/>
  <c r="D97" i="1"/>
  <c r="F97" i="8" s="1"/>
  <c r="E97" i="1"/>
  <c r="G97" i="8" s="1"/>
  <c r="F97" i="1"/>
  <c r="H97" i="8" s="1"/>
  <c r="B98" i="1"/>
  <c r="A98" i="5" s="1"/>
  <c r="C98" i="1"/>
  <c r="D98" i="8" s="1"/>
  <c r="D98" i="1"/>
  <c r="F98" i="8" s="1"/>
  <c r="E98" i="1"/>
  <c r="G98" i="8" s="1"/>
  <c r="F98" i="1"/>
  <c r="H98" i="8" s="1"/>
  <c r="B99" i="1"/>
  <c r="A99" i="5" s="1"/>
  <c r="C99" i="1"/>
  <c r="D99" i="8" s="1"/>
  <c r="D99" i="1"/>
  <c r="F99" i="8" s="1"/>
  <c r="E99" i="1"/>
  <c r="G99" i="8" s="1"/>
  <c r="F99" i="1"/>
  <c r="H99" i="8" s="1"/>
  <c r="B100" i="1"/>
  <c r="A100" i="5" s="1"/>
  <c r="C100" i="1"/>
  <c r="D100" i="8" s="1"/>
  <c r="D100" i="1"/>
  <c r="F100" i="8" s="1"/>
  <c r="E100" i="1"/>
  <c r="G100" i="8" s="1"/>
  <c r="F100" i="1"/>
  <c r="H100" i="8" s="1"/>
  <c r="B101" i="1"/>
  <c r="A101" i="5" s="1"/>
  <c r="C101" i="1"/>
  <c r="D101" i="8" s="1"/>
  <c r="D101" i="1"/>
  <c r="F101" i="8" s="1"/>
  <c r="E101" i="1"/>
  <c r="G101" i="8" s="1"/>
  <c r="F101" i="1"/>
  <c r="H101" i="8" s="1"/>
  <c r="B102" i="1"/>
  <c r="A102" i="5" s="1"/>
  <c r="C102" i="1"/>
  <c r="D102" i="8" s="1"/>
  <c r="D102" i="1"/>
  <c r="F102" i="8" s="1"/>
  <c r="E102" i="1"/>
  <c r="G102" i="8" s="1"/>
  <c r="F102" i="1"/>
  <c r="H102" i="8" s="1"/>
  <c r="B103" i="1"/>
  <c r="A103" i="5" s="1"/>
  <c r="C103" i="1"/>
  <c r="D103" i="8" s="1"/>
  <c r="D103" i="1"/>
  <c r="F103" i="8" s="1"/>
  <c r="E103" i="1"/>
  <c r="G103" i="8" s="1"/>
  <c r="F103" i="1"/>
  <c r="H103" i="8" s="1"/>
  <c r="B104" i="1"/>
  <c r="A104" i="5" s="1"/>
  <c r="C104" i="1"/>
  <c r="D104" i="8" s="1"/>
  <c r="D104" i="1"/>
  <c r="F104" i="8" s="1"/>
  <c r="E104" i="1"/>
  <c r="G104" i="8" s="1"/>
  <c r="F104" i="1"/>
  <c r="H104" i="8" s="1"/>
  <c r="B105" i="1"/>
  <c r="A105" i="5" s="1"/>
  <c r="C105" i="1"/>
  <c r="D105" i="8" s="1"/>
  <c r="D105" i="1"/>
  <c r="F105" i="8" s="1"/>
  <c r="E105" i="1"/>
  <c r="G105" i="8" s="1"/>
  <c r="F105" i="1"/>
  <c r="H105" i="8" s="1"/>
  <c r="B106" i="1"/>
  <c r="A106" i="5" s="1"/>
  <c r="C106" i="1"/>
  <c r="D106" i="8" s="1"/>
  <c r="D106" i="1"/>
  <c r="F106" i="8" s="1"/>
  <c r="E106" i="1"/>
  <c r="G106" i="8" s="1"/>
  <c r="F106" i="1"/>
  <c r="H106" i="8" s="1"/>
  <c r="B107" i="1"/>
  <c r="A107" i="5" s="1"/>
  <c r="C107" i="1"/>
  <c r="D107" i="8" s="1"/>
  <c r="D107" i="1"/>
  <c r="F107" i="8" s="1"/>
  <c r="E107" i="1"/>
  <c r="G107" i="8" s="1"/>
  <c r="F107" i="1"/>
  <c r="H107" i="8" s="1"/>
  <c r="B108" i="1"/>
  <c r="A108" i="5" s="1"/>
  <c r="C108" i="1"/>
  <c r="D108" i="8" s="1"/>
  <c r="D108" i="1"/>
  <c r="F108" i="8" s="1"/>
  <c r="E108" i="1"/>
  <c r="G108" i="8" s="1"/>
  <c r="F108" i="1"/>
  <c r="H108" i="8" s="1"/>
  <c r="B109" i="1"/>
  <c r="A109" i="5" s="1"/>
  <c r="C109" i="1"/>
  <c r="D109" i="8" s="1"/>
  <c r="D109" i="1"/>
  <c r="F109" i="8" s="1"/>
  <c r="E109" i="1"/>
  <c r="G109" i="8" s="1"/>
  <c r="F109" i="1"/>
  <c r="H109" i="8" s="1"/>
  <c r="B110" i="1"/>
  <c r="A110" i="5" s="1"/>
  <c r="C110" i="1"/>
  <c r="D110" i="8" s="1"/>
  <c r="D110" i="1"/>
  <c r="F110" i="8" s="1"/>
  <c r="E110" i="1"/>
  <c r="G110" i="8" s="1"/>
  <c r="F110" i="1"/>
  <c r="H110" i="8" s="1"/>
  <c r="B111" i="1"/>
  <c r="A111" i="5" s="1"/>
  <c r="C111" i="1"/>
  <c r="D111" i="8" s="1"/>
  <c r="D111" i="1"/>
  <c r="F111" i="8" s="1"/>
  <c r="E111" i="1"/>
  <c r="G111" i="8" s="1"/>
  <c r="F111" i="1"/>
  <c r="H111" i="8" s="1"/>
  <c r="B112" i="1"/>
  <c r="A112" i="5" s="1"/>
  <c r="C112" i="1"/>
  <c r="D112" i="8" s="1"/>
  <c r="D112" i="1"/>
  <c r="F112" i="8" s="1"/>
  <c r="E112" i="1"/>
  <c r="G112" i="8" s="1"/>
  <c r="F112" i="1"/>
  <c r="H112" i="8" s="1"/>
  <c r="B113" i="1"/>
  <c r="A113" i="5" s="1"/>
  <c r="C113" i="1"/>
  <c r="D113" i="8" s="1"/>
  <c r="D113" i="1"/>
  <c r="F113" i="8" s="1"/>
  <c r="E113" i="1"/>
  <c r="G113" i="8" s="1"/>
  <c r="F113" i="1"/>
  <c r="H113" i="8" s="1"/>
  <c r="B114" i="1"/>
  <c r="A114" i="5" s="1"/>
  <c r="C114" i="1"/>
  <c r="D114" i="8" s="1"/>
  <c r="D114" i="1"/>
  <c r="F114" i="8" s="1"/>
  <c r="E114" i="1"/>
  <c r="G114" i="8" s="1"/>
  <c r="F114" i="1"/>
  <c r="H114" i="8" s="1"/>
  <c r="B115" i="1"/>
  <c r="A115" i="5" s="1"/>
  <c r="C115" i="1"/>
  <c r="D115" i="8" s="1"/>
  <c r="D115" i="1"/>
  <c r="F115" i="8" s="1"/>
  <c r="E115" i="1"/>
  <c r="G115" i="8" s="1"/>
  <c r="F115" i="1"/>
  <c r="H115" i="8" s="1"/>
  <c r="B116" i="1"/>
  <c r="A116" i="5" s="1"/>
  <c r="C116" i="1"/>
  <c r="D116" i="8" s="1"/>
  <c r="D116" i="1"/>
  <c r="F116" i="8" s="1"/>
  <c r="E116" i="1"/>
  <c r="G116" i="8" s="1"/>
  <c r="F116" i="1"/>
  <c r="H116" i="8" s="1"/>
  <c r="B117" i="1"/>
  <c r="A117" i="5" s="1"/>
  <c r="C117" i="1"/>
  <c r="D117" i="8" s="1"/>
  <c r="D117" i="1"/>
  <c r="F117" i="8" s="1"/>
  <c r="E117" i="1"/>
  <c r="G117" i="8" s="1"/>
  <c r="F117" i="1"/>
  <c r="H117" i="8" s="1"/>
  <c r="B118" i="1"/>
  <c r="A118" i="5" s="1"/>
  <c r="C118" i="1"/>
  <c r="D118" i="8" s="1"/>
  <c r="D118" i="1"/>
  <c r="F118" i="8" s="1"/>
  <c r="E118" i="1"/>
  <c r="G118" i="8" s="1"/>
  <c r="F118" i="1"/>
  <c r="H118" i="8" s="1"/>
  <c r="B119" i="1"/>
  <c r="A119" i="5" s="1"/>
  <c r="C119" i="1"/>
  <c r="D119" i="8" s="1"/>
  <c r="D119" i="1"/>
  <c r="F119" i="8" s="1"/>
  <c r="E119" i="1"/>
  <c r="G119" i="8" s="1"/>
  <c r="F119" i="1"/>
  <c r="H119" i="8" s="1"/>
  <c r="B120" i="1"/>
  <c r="A120" i="5" s="1"/>
  <c r="C120" i="1"/>
  <c r="D120" i="8" s="1"/>
  <c r="D120" i="1"/>
  <c r="F120" i="8" s="1"/>
  <c r="E120" i="1"/>
  <c r="G120" i="8" s="1"/>
  <c r="F120" i="1"/>
  <c r="H120" i="8" s="1"/>
  <c r="B121" i="1"/>
  <c r="A121" i="5" s="1"/>
  <c r="C121" i="1"/>
  <c r="D121" i="8" s="1"/>
  <c r="D121" i="1"/>
  <c r="F121" i="8" s="1"/>
  <c r="E121" i="1"/>
  <c r="G121" i="8" s="1"/>
  <c r="F121" i="1"/>
  <c r="H121" i="8" s="1"/>
  <c r="B122" i="1"/>
  <c r="A122" i="5" s="1"/>
  <c r="C122" i="1"/>
  <c r="D122" i="8" s="1"/>
  <c r="D122" i="1"/>
  <c r="F122" i="8" s="1"/>
  <c r="E122" i="1"/>
  <c r="G122" i="8" s="1"/>
  <c r="F122" i="1"/>
  <c r="H122" i="8" s="1"/>
  <c r="B123" i="1"/>
  <c r="A123" i="5" s="1"/>
  <c r="C123" i="1"/>
  <c r="D123" i="8" s="1"/>
  <c r="D123" i="1"/>
  <c r="F123" i="8" s="1"/>
  <c r="E123" i="1"/>
  <c r="G123" i="8" s="1"/>
  <c r="F123" i="1"/>
  <c r="H123" i="8" s="1"/>
  <c r="B124" i="1"/>
  <c r="A124" i="5" s="1"/>
  <c r="C124" i="1"/>
  <c r="D124" i="8" s="1"/>
  <c r="D124" i="1"/>
  <c r="F124" i="8" s="1"/>
  <c r="E124" i="1"/>
  <c r="G124" i="8" s="1"/>
  <c r="F124" i="1"/>
  <c r="H124" i="8" s="1"/>
  <c r="B125" i="1"/>
  <c r="A125" i="5" s="1"/>
  <c r="C125" i="1"/>
  <c r="D125" i="8" s="1"/>
  <c r="D125" i="1"/>
  <c r="F125" i="8" s="1"/>
  <c r="E125" i="1"/>
  <c r="G125" i="8" s="1"/>
  <c r="F125" i="1"/>
  <c r="H125" i="8" s="1"/>
  <c r="B126" i="1"/>
  <c r="A126" i="5" s="1"/>
  <c r="C126" i="1"/>
  <c r="D126" i="8" s="1"/>
  <c r="D126" i="1"/>
  <c r="F126" i="8" s="1"/>
  <c r="E126" i="1"/>
  <c r="G126" i="8" s="1"/>
  <c r="F126" i="1"/>
  <c r="H126" i="8" s="1"/>
  <c r="B127" i="1"/>
  <c r="A127" i="5" s="1"/>
  <c r="C127" i="1"/>
  <c r="D127" i="8" s="1"/>
  <c r="D127" i="1"/>
  <c r="F127" i="8" s="1"/>
  <c r="E127" i="1"/>
  <c r="G127" i="8" s="1"/>
  <c r="F127" i="1"/>
  <c r="H127" i="8" s="1"/>
  <c r="B128" i="1"/>
  <c r="A128" i="5" s="1"/>
  <c r="C128" i="1"/>
  <c r="D128" i="8" s="1"/>
  <c r="D128" i="1"/>
  <c r="F128" i="8" s="1"/>
  <c r="E128" i="1"/>
  <c r="G128" i="8" s="1"/>
  <c r="F128" i="1"/>
  <c r="H128" i="8" s="1"/>
  <c r="B129" i="1"/>
  <c r="A129" i="5" s="1"/>
  <c r="C129" i="1"/>
  <c r="D129" i="8" s="1"/>
  <c r="D129" i="1"/>
  <c r="F129" i="8" s="1"/>
  <c r="E129" i="1"/>
  <c r="G129" i="8" s="1"/>
  <c r="F129" i="1"/>
  <c r="H129" i="8" s="1"/>
  <c r="B130" i="1"/>
  <c r="A130" i="5" s="1"/>
  <c r="C130" i="1"/>
  <c r="D130" i="8" s="1"/>
  <c r="D130" i="1"/>
  <c r="F130" i="8" s="1"/>
  <c r="E130" i="1"/>
  <c r="G130" i="8" s="1"/>
  <c r="F130" i="1"/>
  <c r="H130" i="8" s="1"/>
  <c r="B131" i="1"/>
  <c r="A131" i="5" s="1"/>
  <c r="C131" i="1"/>
  <c r="D131" i="8" s="1"/>
  <c r="D131" i="1"/>
  <c r="F131" i="8" s="1"/>
  <c r="E131" i="1"/>
  <c r="G131" i="8" s="1"/>
  <c r="F131" i="1"/>
  <c r="H131" i="8" s="1"/>
  <c r="B132" i="1"/>
  <c r="A132" i="5" s="1"/>
  <c r="C132" i="1"/>
  <c r="D132" i="8" s="1"/>
  <c r="D132" i="1"/>
  <c r="F132" i="8" s="1"/>
  <c r="E132" i="1"/>
  <c r="G132" i="8" s="1"/>
  <c r="F132" i="1"/>
  <c r="H132" i="8" s="1"/>
  <c r="B133" i="1"/>
  <c r="A133" i="5" s="1"/>
  <c r="C133" i="1"/>
  <c r="D133" i="8" s="1"/>
  <c r="D133" i="1"/>
  <c r="F133" i="8" s="1"/>
  <c r="E133" i="1"/>
  <c r="G133" i="8" s="1"/>
  <c r="F133" i="1"/>
  <c r="H133" i="8" s="1"/>
  <c r="B134" i="1"/>
  <c r="A134" i="5" s="1"/>
  <c r="C134" i="1"/>
  <c r="D134" i="8" s="1"/>
  <c r="D134" i="1"/>
  <c r="F134" i="8" s="1"/>
  <c r="E134" i="1"/>
  <c r="G134" i="8" s="1"/>
  <c r="F134" i="1"/>
  <c r="H134" i="8" s="1"/>
  <c r="B135" i="1"/>
  <c r="A135" i="5" s="1"/>
  <c r="C135" i="1"/>
  <c r="D135" i="8" s="1"/>
  <c r="D135" i="1"/>
  <c r="F135" i="8" s="1"/>
  <c r="E135" i="1"/>
  <c r="G135" i="8" s="1"/>
  <c r="F135" i="1"/>
  <c r="H135" i="8" s="1"/>
  <c r="B136" i="1"/>
  <c r="A136" i="5" s="1"/>
  <c r="C136" i="1"/>
  <c r="D136" i="8" s="1"/>
  <c r="D136" i="1"/>
  <c r="F136" i="8" s="1"/>
  <c r="E136" i="1"/>
  <c r="G136" i="8" s="1"/>
  <c r="F136" i="1"/>
  <c r="H136" i="8" s="1"/>
  <c r="B137" i="1"/>
  <c r="A137" i="5" s="1"/>
  <c r="C137" i="1"/>
  <c r="D137" i="8" s="1"/>
  <c r="D137" i="1"/>
  <c r="F137" i="8" s="1"/>
  <c r="E137" i="1"/>
  <c r="G137" i="8" s="1"/>
  <c r="F137" i="1"/>
  <c r="H137" i="8" s="1"/>
  <c r="B138" i="1"/>
  <c r="A138" i="5" s="1"/>
  <c r="C138" i="1"/>
  <c r="D138" i="8" s="1"/>
  <c r="D138" i="1"/>
  <c r="F138" i="8" s="1"/>
  <c r="E138" i="1"/>
  <c r="G138" i="8" s="1"/>
  <c r="F138" i="1"/>
  <c r="H138" i="8" s="1"/>
  <c r="B139" i="1"/>
  <c r="A139" i="5" s="1"/>
  <c r="C139" i="1"/>
  <c r="D139" i="8" s="1"/>
  <c r="D139" i="1"/>
  <c r="F139" i="8" s="1"/>
  <c r="E139" i="1"/>
  <c r="G139" i="8" s="1"/>
  <c r="F139" i="1"/>
  <c r="H139" i="8" s="1"/>
  <c r="B140" i="1"/>
  <c r="A140" i="5" s="1"/>
  <c r="C140" i="1"/>
  <c r="D140" i="8" s="1"/>
  <c r="D140" i="1"/>
  <c r="F140" i="8" s="1"/>
  <c r="E140" i="1"/>
  <c r="G140" i="8" s="1"/>
  <c r="F140" i="1"/>
  <c r="H140" i="8" s="1"/>
  <c r="B141" i="1"/>
  <c r="A141" i="5" s="1"/>
  <c r="C141" i="1"/>
  <c r="D141" i="8" s="1"/>
  <c r="D141" i="1"/>
  <c r="F141" i="8" s="1"/>
  <c r="E141" i="1"/>
  <c r="G141" i="8" s="1"/>
  <c r="F141" i="1"/>
  <c r="H141" i="8" s="1"/>
  <c r="B142" i="1"/>
  <c r="A142" i="5" s="1"/>
  <c r="C142" i="1"/>
  <c r="D142" i="8" s="1"/>
  <c r="D142" i="1"/>
  <c r="F142" i="8" s="1"/>
  <c r="E142" i="1"/>
  <c r="G142" i="8" s="1"/>
  <c r="F142" i="1"/>
  <c r="H142" i="8" s="1"/>
  <c r="B143" i="1"/>
  <c r="A143" i="5" s="1"/>
  <c r="C143" i="1"/>
  <c r="D143" i="8" s="1"/>
  <c r="D143" i="1"/>
  <c r="F143" i="8" s="1"/>
  <c r="E143" i="1"/>
  <c r="G143" i="8" s="1"/>
  <c r="F143" i="1"/>
  <c r="H143" i="8" s="1"/>
  <c r="B144" i="1"/>
  <c r="A144" i="5" s="1"/>
  <c r="C144" i="1"/>
  <c r="D144" i="8" s="1"/>
  <c r="D144" i="1"/>
  <c r="F144" i="8" s="1"/>
  <c r="E144" i="1"/>
  <c r="G144" i="8" s="1"/>
  <c r="F144" i="1"/>
  <c r="H144" i="8" s="1"/>
  <c r="B145" i="1"/>
  <c r="A145" i="5" s="1"/>
  <c r="C145" i="1"/>
  <c r="D145" i="8" s="1"/>
  <c r="D145" i="1"/>
  <c r="F145" i="8" s="1"/>
  <c r="E145" i="1"/>
  <c r="G145" i="8" s="1"/>
  <c r="F145" i="1"/>
  <c r="H145" i="8" s="1"/>
  <c r="B146" i="1"/>
  <c r="A146" i="5" s="1"/>
  <c r="C146" i="1"/>
  <c r="D146" i="8" s="1"/>
  <c r="D146" i="1"/>
  <c r="F146" i="8" s="1"/>
  <c r="E146" i="1"/>
  <c r="G146" i="8" s="1"/>
  <c r="F146" i="1"/>
  <c r="H146" i="8" s="1"/>
  <c r="B147" i="1"/>
  <c r="A147" i="5" s="1"/>
  <c r="C147" i="1"/>
  <c r="D147" i="8" s="1"/>
  <c r="D147" i="1"/>
  <c r="F147" i="8" s="1"/>
  <c r="E147" i="1"/>
  <c r="G147" i="8" s="1"/>
  <c r="F147" i="1"/>
  <c r="H147" i="8" s="1"/>
  <c r="B148" i="1"/>
  <c r="A148" i="5" s="1"/>
  <c r="C148" i="1"/>
  <c r="D148" i="8" s="1"/>
  <c r="D148" i="1"/>
  <c r="F148" i="8" s="1"/>
  <c r="E148" i="1"/>
  <c r="G148" i="8" s="1"/>
  <c r="F148" i="1"/>
  <c r="H148" i="8" s="1"/>
  <c r="B149" i="1"/>
  <c r="A149" i="5" s="1"/>
  <c r="C149" i="1"/>
  <c r="D149" i="8" s="1"/>
  <c r="D149" i="1"/>
  <c r="F149" i="8" s="1"/>
  <c r="E149" i="1"/>
  <c r="G149" i="8" s="1"/>
  <c r="F149" i="1"/>
  <c r="H149" i="8" s="1"/>
  <c r="B150" i="1"/>
  <c r="A150" i="5" s="1"/>
  <c r="C150" i="1"/>
  <c r="D150" i="8" s="1"/>
  <c r="D150" i="1"/>
  <c r="F150" i="8" s="1"/>
  <c r="E150" i="1"/>
  <c r="G150" i="8" s="1"/>
  <c r="F150" i="1"/>
  <c r="H150" i="8" s="1"/>
  <c r="B151" i="1"/>
  <c r="A151" i="5" s="1"/>
  <c r="C151" i="1"/>
  <c r="D151" i="8" s="1"/>
  <c r="D151" i="1"/>
  <c r="F151" i="8" s="1"/>
  <c r="E151" i="1"/>
  <c r="G151" i="8" s="1"/>
  <c r="F151" i="1"/>
  <c r="H151" i="8" s="1"/>
  <c r="B152" i="1"/>
  <c r="A152" i="5" s="1"/>
  <c r="C152" i="1"/>
  <c r="D152" i="8" s="1"/>
  <c r="D152" i="1"/>
  <c r="F152" i="8" s="1"/>
  <c r="E152" i="1"/>
  <c r="G152" i="8" s="1"/>
  <c r="F152" i="1"/>
  <c r="H152" i="8" s="1"/>
  <c r="B153" i="1"/>
  <c r="A153" i="5" s="1"/>
  <c r="C153" i="1"/>
  <c r="D153" i="8" s="1"/>
  <c r="D153" i="1"/>
  <c r="F153" i="8" s="1"/>
  <c r="E153" i="1"/>
  <c r="G153" i="8" s="1"/>
  <c r="F153" i="1"/>
  <c r="H153" i="8" s="1"/>
  <c r="B154" i="1"/>
  <c r="A154" i="5" s="1"/>
  <c r="C154" i="1"/>
  <c r="D154" i="8" s="1"/>
  <c r="D154" i="1"/>
  <c r="F154" i="8" s="1"/>
  <c r="E154" i="1"/>
  <c r="G154" i="8" s="1"/>
  <c r="F154" i="1"/>
  <c r="H154" i="8" s="1"/>
  <c r="B155" i="1"/>
  <c r="A155" i="5" s="1"/>
  <c r="C155" i="1"/>
  <c r="D155" i="8" s="1"/>
  <c r="D155" i="1"/>
  <c r="F155" i="8" s="1"/>
  <c r="E155" i="1"/>
  <c r="G155" i="8" s="1"/>
  <c r="F155" i="1"/>
  <c r="H155" i="8" s="1"/>
  <c r="B156" i="1"/>
  <c r="A156" i="5" s="1"/>
  <c r="C156" i="1"/>
  <c r="D156" i="8" s="1"/>
  <c r="D156" i="1"/>
  <c r="F156" i="8" s="1"/>
  <c r="E156" i="1"/>
  <c r="G156" i="8" s="1"/>
  <c r="F156" i="1"/>
  <c r="H156" i="8" s="1"/>
  <c r="B157" i="1"/>
  <c r="A157" i="5" s="1"/>
  <c r="C157" i="1"/>
  <c r="D157" i="8" s="1"/>
  <c r="D157" i="1"/>
  <c r="F157" i="8" s="1"/>
  <c r="E157" i="1"/>
  <c r="G157" i="8" s="1"/>
  <c r="F157" i="1"/>
  <c r="H157" i="8" s="1"/>
  <c r="B158" i="1"/>
  <c r="A158" i="5" s="1"/>
  <c r="C158" i="1"/>
  <c r="D158" i="8" s="1"/>
  <c r="D158" i="1"/>
  <c r="F158" i="8" s="1"/>
  <c r="E158" i="1"/>
  <c r="G158" i="8" s="1"/>
  <c r="F158" i="1"/>
  <c r="H158" i="8" s="1"/>
  <c r="B159" i="1"/>
  <c r="A159" i="5" s="1"/>
  <c r="C159" i="1"/>
  <c r="D159" i="8" s="1"/>
  <c r="D159" i="1"/>
  <c r="F159" i="8" s="1"/>
  <c r="E159" i="1"/>
  <c r="G159" i="8" s="1"/>
  <c r="F159" i="1"/>
  <c r="H159" i="8" s="1"/>
  <c r="B160" i="1"/>
  <c r="A160" i="5" s="1"/>
  <c r="C160" i="1"/>
  <c r="D160" i="8" s="1"/>
  <c r="D160" i="1"/>
  <c r="F160" i="8" s="1"/>
  <c r="E160" i="1"/>
  <c r="G160" i="8" s="1"/>
  <c r="F160" i="1"/>
  <c r="H160" i="8" s="1"/>
  <c r="B161" i="1"/>
  <c r="A161" i="5" s="1"/>
  <c r="C161" i="1"/>
  <c r="D161" i="8" s="1"/>
  <c r="D161" i="1"/>
  <c r="F161" i="8" s="1"/>
  <c r="E161" i="1"/>
  <c r="G161" i="8" s="1"/>
  <c r="F161" i="1"/>
  <c r="H161" i="8" s="1"/>
  <c r="B162" i="1"/>
  <c r="A162" i="5" s="1"/>
  <c r="C162" i="1"/>
  <c r="D162" i="8" s="1"/>
  <c r="D162" i="1"/>
  <c r="F162" i="8" s="1"/>
  <c r="E162" i="1"/>
  <c r="G162" i="8" s="1"/>
  <c r="F162" i="1"/>
  <c r="H162" i="8" s="1"/>
  <c r="B163" i="1"/>
  <c r="A163" i="5" s="1"/>
  <c r="C163" i="1"/>
  <c r="D163" i="8" s="1"/>
  <c r="D163" i="1"/>
  <c r="F163" i="8" s="1"/>
  <c r="E163" i="1"/>
  <c r="G163" i="8" s="1"/>
  <c r="F163" i="1"/>
  <c r="H163" i="8" s="1"/>
  <c r="B164" i="1"/>
  <c r="A164" i="5" s="1"/>
  <c r="C164" i="1"/>
  <c r="D164" i="8" s="1"/>
  <c r="D164" i="1"/>
  <c r="F164" i="8" s="1"/>
  <c r="E164" i="1"/>
  <c r="G164" i="8" s="1"/>
  <c r="F164" i="1"/>
  <c r="H164" i="8" s="1"/>
  <c r="B165" i="1"/>
  <c r="A165" i="5" s="1"/>
  <c r="C165" i="1"/>
  <c r="D165" i="8" s="1"/>
  <c r="D165" i="1"/>
  <c r="F165" i="8" s="1"/>
  <c r="E165" i="1"/>
  <c r="G165" i="8" s="1"/>
  <c r="F165" i="1"/>
  <c r="H165" i="8" s="1"/>
  <c r="B166" i="1"/>
  <c r="A166" i="5" s="1"/>
  <c r="C166" i="1"/>
  <c r="D166" i="8" s="1"/>
  <c r="D166" i="1"/>
  <c r="F166" i="8" s="1"/>
  <c r="E166" i="1"/>
  <c r="G166" i="8" s="1"/>
  <c r="F166" i="1"/>
  <c r="H166" i="8" s="1"/>
  <c r="B167" i="1"/>
  <c r="A167" i="5" s="1"/>
  <c r="C167" i="1"/>
  <c r="D167" i="8" s="1"/>
  <c r="D167" i="1"/>
  <c r="F167" i="8" s="1"/>
  <c r="E167" i="1"/>
  <c r="G167" i="8" s="1"/>
  <c r="F167" i="1"/>
  <c r="H167" i="8" s="1"/>
  <c r="B168" i="1"/>
  <c r="A168" i="5" s="1"/>
  <c r="C168" i="1"/>
  <c r="D168" i="8" s="1"/>
  <c r="D168" i="1"/>
  <c r="F168" i="8" s="1"/>
  <c r="E168" i="1"/>
  <c r="G168" i="8" s="1"/>
  <c r="F168" i="1"/>
  <c r="H168" i="8" s="1"/>
  <c r="B169" i="1"/>
  <c r="A169" i="5" s="1"/>
  <c r="C169" i="1"/>
  <c r="D169" i="8" s="1"/>
  <c r="D169" i="1"/>
  <c r="F169" i="8" s="1"/>
  <c r="E169" i="1"/>
  <c r="G169" i="8" s="1"/>
  <c r="F169" i="1"/>
  <c r="H169" i="8" s="1"/>
  <c r="B170" i="1"/>
  <c r="A170" i="5" s="1"/>
  <c r="C170" i="1"/>
  <c r="D170" i="8" s="1"/>
  <c r="D170" i="1"/>
  <c r="F170" i="8" s="1"/>
  <c r="E170" i="1"/>
  <c r="G170" i="8" s="1"/>
  <c r="F170" i="1"/>
  <c r="H170" i="8" s="1"/>
  <c r="B171" i="1"/>
  <c r="A171" i="5" s="1"/>
  <c r="C171" i="1"/>
  <c r="D171" i="8" s="1"/>
  <c r="D171" i="1"/>
  <c r="F171" i="8" s="1"/>
  <c r="E171" i="1"/>
  <c r="G171" i="8" s="1"/>
  <c r="F171" i="1"/>
  <c r="H171" i="8" s="1"/>
  <c r="B172" i="1"/>
  <c r="A172" i="5" s="1"/>
  <c r="C172" i="1"/>
  <c r="D172" i="8" s="1"/>
  <c r="D172" i="1"/>
  <c r="F172" i="8" s="1"/>
  <c r="E172" i="1"/>
  <c r="G172" i="8" s="1"/>
  <c r="F172" i="1"/>
  <c r="H172" i="8" s="1"/>
  <c r="B173" i="1"/>
  <c r="A173" i="5" s="1"/>
  <c r="C173" i="1"/>
  <c r="D173" i="8" s="1"/>
  <c r="D173" i="1"/>
  <c r="F173" i="8" s="1"/>
  <c r="E173" i="1"/>
  <c r="G173" i="8" s="1"/>
  <c r="F173" i="1"/>
  <c r="H173" i="8" s="1"/>
  <c r="B174" i="1"/>
  <c r="A174" i="5" s="1"/>
  <c r="C174" i="1"/>
  <c r="D174" i="8" s="1"/>
  <c r="D174" i="1"/>
  <c r="F174" i="8" s="1"/>
  <c r="E174" i="1"/>
  <c r="G174" i="8" s="1"/>
  <c r="F174" i="1"/>
  <c r="H174" i="8" s="1"/>
  <c r="B175" i="1"/>
  <c r="A175" i="5" s="1"/>
  <c r="C175" i="1"/>
  <c r="D175" i="8" s="1"/>
  <c r="D175" i="1"/>
  <c r="F175" i="8" s="1"/>
  <c r="E175" i="1"/>
  <c r="G175" i="8" s="1"/>
  <c r="F175" i="1"/>
  <c r="H175" i="8" s="1"/>
  <c r="B176" i="1"/>
  <c r="A176" i="5" s="1"/>
  <c r="C176" i="1"/>
  <c r="D176" i="8" s="1"/>
  <c r="D176" i="1"/>
  <c r="F176" i="8" s="1"/>
  <c r="E176" i="1"/>
  <c r="G176" i="8" s="1"/>
  <c r="F176" i="1"/>
  <c r="H176" i="8" s="1"/>
  <c r="B177" i="1"/>
  <c r="A177" i="5" s="1"/>
  <c r="C177" i="1"/>
  <c r="D177" i="8" s="1"/>
  <c r="D177" i="1"/>
  <c r="F177" i="8" s="1"/>
  <c r="E177" i="1"/>
  <c r="G177" i="8" s="1"/>
  <c r="F177" i="1"/>
  <c r="H177" i="8" s="1"/>
  <c r="B178" i="1"/>
  <c r="A178" i="5" s="1"/>
  <c r="C178" i="1"/>
  <c r="D178" i="8" s="1"/>
  <c r="D178" i="1"/>
  <c r="F178" i="8" s="1"/>
  <c r="E178" i="1"/>
  <c r="G178" i="8" s="1"/>
  <c r="F178" i="1"/>
  <c r="H178" i="8" s="1"/>
  <c r="B179" i="1"/>
  <c r="A179" i="5" s="1"/>
  <c r="C179" i="1"/>
  <c r="D179" i="8" s="1"/>
  <c r="D179" i="1"/>
  <c r="F179" i="8" s="1"/>
  <c r="E179" i="1"/>
  <c r="G179" i="8" s="1"/>
  <c r="F179" i="1"/>
  <c r="H179" i="8" s="1"/>
  <c r="B180" i="1"/>
  <c r="A180" i="5" s="1"/>
  <c r="C180" i="1"/>
  <c r="D180" i="8" s="1"/>
  <c r="D180" i="1"/>
  <c r="F180" i="8" s="1"/>
  <c r="E180" i="1"/>
  <c r="G180" i="8" s="1"/>
  <c r="F180" i="1"/>
  <c r="H180" i="8" s="1"/>
  <c r="B181" i="1"/>
  <c r="A181" i="5" s="1"/>
  <c r="C181" i="1"/>
  <c r="D181" i="8" s="1"/>
  <c r="D181" i="1"/>
  <c r="F181" i="8" s="1"/>
  <c r="E181" i="1"/>
  <c r="G181" i="8" s="1"/>
  <c r="F181" i="1"/>
  <c r="H181" i="8" s="1"/>
  <c r="B182" i="1"/>
  <c r="A182" i="5" s="1"/>
  <c r="C182" i="1"/>
  <c r="D182" i="8" s="1"/>
  <c r="D182" i="1"/>
  <c r="F182" i="8" s="1"/>
  <c r="E182" i="1"/>
  <c r="G182" i="8" s="1"/>
  <c r="F182" i="1"/>
  <c r="H182" i="8" s="1"/>
  <c r="B183" i="1"/>
  <c r="A183" i="5" s="1"/>
  <c r="C183" i="1"/>
  <c r="D183" i="8" s="1"/>
  <c r="D183" i="1"/>
  <c r="F183" i="8" s="1"/>
  <c r="E183" i="1"/>
  <c r="G183" i="8" s="1"/>
  <c r="F183" i="1"/>
  <c r="H183" i="8" s="1"/>
  <c r="B184" i="1"/>
  <c r="A184" i="5" s="1"/>
  <c r="C184" i="1"/>
  <c r="D184" i="8" s="1"/>
  <c r="D184" i="1"/>
  <c r="F184" i="8" s="1"/>
  <c r="E184" i="1"/>
  <c r="G184" i="8" s="1"/>
  <c r="F184" i="1"/>
  <c r="H184" i="8" s="1"/>
  <c r="B185" i="1"/>
  <c r="A185" i="5" s="1"/>
  <c r="C185" i="1"/>
  <c r="D185" i="8" s="1"/>
  <c r="D185" i="1"/>
  <c r="F185" i="8" s="1"/>
  <c r="E185" i="1"/>
  <c r="G185" i="8" s="1"/>
  <c r="F185" i="1"/>
  <c r="H185" i="8" s="1"/>
  <c r="B186" i="1"/>
  <c r="A186" i="5" s="1"/>
  <c r="C186" i="1"/>
  <c r="D186" i="8" s="1"/>
  <c r="D186" i="1"/>
  <c r="F186" i="8" s="1"/>
  <c r="E186" i="1"/>
  <c r="G186" i="8" s="1"/>
  <c r="F186" i="1"/>
  <c r="H186" i="8" s="1"/>
  <c r="B187" i="1"/>
  <c r="A187" i="5" s="1"/>
  <c r="C187" i="1"/>
  <c r="D187" i="8" s="1"/>
  <c r="D187" i="1"/>
  <c r="F187" i="8" s="1"/>
  <c r="E187" i="1"/>
  <c r="G187" i="8" s="1"/>
  <c r="F187" i="1"/>
  <c r="H187" i="8" s="1"/>
  <c r="B188" i="1"/>
  <c r="A188" i="5" s="1"/>
  <c r="C188" i="1"/>
  <c r="D188" i="8" s="1"/>
  <c r="D188" i="1"/>
  <c r="F188" i="8" s="1"/>
  <c r="E188" i="1"/>
  <c r="G188" i="8" s="1"/>
  <c r="F188" i="1"/>
  <c r="H188" i="8" s="1"/>
  <c r="B189" i="1"/>
  <c r="A189" i="5" s="1"/>
  <c r="C189" i="1"/>
  <c r="D189" i="8" s="1"/>
  <c r="D189" i="1"/>
  <c r="F189" i="8" s="1"/>
  <c r="E189" i="1"/>
  <c r="G189" i="8" s="1"/>
  <c r="F189" i="1"/>
  <c r="H189" i="8" s="1"/>
  <c r="B190" i="1"/>
  <c r="A190" i="5" s="1"/>
  <c r="C190" i="1"/>
  <c r="D190" i="8" s="1"/>
  <c r="D190" i="1"/>
  <c r="F190" i="8" s="1"/>
  <c r="E190" i="1"/>
  <c r="G190" i="8" s="1"/>
  <c r="F190" i="1"/>
  <c r="H190" i="8" s="1"/>
  <c r="B191" i="1"/>
  <c r="A191" i="5" s="1"/>
  <c r="C191" i="1"/>
  <c r="D191" i="8" s="1"/>
  <c r="D191" i="1"/>
  <c r="F191" i="8" s="1"/>
  <c r="E191" i="1"/>
  <c r="G191" i="8" s="1"/>
  <c r="F191" i="1"/>
  <c r="H191" i="8" s="1"/>
  <c r="B192" i="1"/>
  <c r="A192" i="5" s="1"/>
  <c r="C192" i="1"/>
  <c r="D192" i="8" s="1"/>
  <c r="D192" i="1"/>
  <c r="F192" i="8" s="1"/>
  <c r="E192" i="1"/>
  <c r="G192" i="8" s="1"/>
  <c r="F192" i="1"/>
  <c r="H192" i="8" s="1"/>
  <c r="B193" i="1"/>
  <c r="A193" i="5" s="1"/>
  <c r="C193" i="1"/>
  <c r="D193" i="8" s="1"/>
  <c r="D193" i="1"/>
  <c r="F193" i="8" s="1"/>
  <c r="E193" i="1"/>
  <c r="G193" i="8" s="1"/>
  <c r="F193" i="1"/>
  <c r="H193" i="8" s="1"/>
  <c r="B194" i="1"/>
  <c r="A194" i="5" s="1"/>
  <c r="C194" i="1"/>
  <c r="D194" i="8" s="1"/>
  <c r="D194" i="1"/>
  <c r="F194" i="8" s="1"/>
  <c r="E194" i="1"/>
  <c r="G194" i="8" s="1"/>
  <c r="F194" i="1"/>
  <c r="H194" i="8" s="1"/>
  <c r="B195" i="1"/>
  <c r="A195" i="5" s="1"/>
  <c r="C195" i="1"/>
  <c r="D195" i="8" s="1"/>
  <c r="D195" i="1"/>
  <c r="F195" i="8" s="1"/>
  <c r="E195" i="1"/>
  <c r="G195" i="8" s="1"/>
  <c r="F195" i="1"/>
  <c r="H195" i="8" s="1"/>
  <c r="B196" i="1"/>
  <c r="A196" i="5" s="1"/>
  <c r="C196" i="1"/>
  <c r="D196" i="8" s="1"/>
  <c r="D196" i="1"/>
  <c r="F196" i="8" s="1"/>
  <c r="E196" i="1"/>
  <c r="G196" i="8" s="1"/>
  <c r="F196" i="1"/>
  <c r="H196" i="8" s="1"/>
  <c r="B197" i="1"/>
  <c r="A197" i="5" s="1"/>
  <c r="C197" i="1"/>
  <c r="D197" i="8" s="1"/>
  <c r="D197" i="1"/>
  <c r="F197" i="8" s="1"/>
  <c r="E197" i="1"/>
  <c r="G197" i="8" s="1"/>
  <c r="F197" i="1"/>
  <c r="H197" i="8" s="1"/>
  <c r="B198" i="1"/>
  <c r="A198" i="5" s="1"/>
  <c r="C198" i="1"/>
  <c r="D198" i="8" s="1"/>
  <c r="D198" i="1"/>
  <c r="F198" i="8" s="1"/>
  <c r="E198" i="1"/>
  <c r="G198" i="8" s="1"/>
  <c r="F198" i="1"/>
  <c r="H198" i="8" s="1"/>
  <c r="B199" i="1"/>
  <c r="A199" i="5" s="1"/>
  <c r="C199" i="1"/>
  <c r="D199" i="8" s="1"/>
  <c r="D199" i="1"/>
  <c r="F199" i="8" s="1"/>
  <c r="E199" i="1"/>
  <c r="G199" i="8" s="1"/>
  <c r="F199" i="1"/>
  <c r="H199" i="8" s="1"/>
  <c r="B200" i="1"/>
  <c r="A200" i="5" s="1"/>
  <c r="C200" i="1"/>
  <c r="D200" i="8" s="1"/>
  <c r="D200" i="1"/>
  <c r="F200" i="8" s="1"/>
  <c r="E200" i="1"/>
  <c r="G200" i="8" s="1"/>
  <c r="F200" i="1"/>
  <c r="H200" i="8" s="1"/>
  <c r="B201" i="1"/>
  <c r="A201" i="5" s="1"/>
  <c r="C201" i="1"/>
  <c r="D201" i="8" s="1"/>
  <c r="D201" i="1"/>
  <c r="F201" i="8" s="1"/>
  <c r="E201" i="1"/>
  <c r="G201" i="8" s="1"/>
  <c r="F201" i="1"/>
  <c r="H201" i="8" s="1"/>
  <c r="B202" i="1"/>
  <c r="A202" i="5" s="1"/>
  <c r="C202" i="1"/>
  <c r="D202" i="8" s="1"/>
  <c r="D202" i="1"/>
  <c r="F202" i="8" s="1"/>
  <c r="E202" i="1"/>
  <c r="G202" i="8" s="1"/>
  <c r="F202" i="1"/>
  <c r="H202" i="8" s="1"/>
  <c r="B203" i="1"/>
  <c r="A203" i="5" s="1"/>
  <c r="C203" i="1"/>
  <c r="D203" i="8" s="1"/>
  <c r="D203" i="1"/>
  <c r="F203" i="8" s="1"/>
  <c r="E203" i="1"/>
  <c r="G203" i="8" s="1"/>
  <c r="F203" i="1"/>
  <c r="H203" i="8" s="1"/>
  <c r="B204" i="1"/>
  <c r="A204" i="5" s="1"/>
  <c r="C204" i="1"/>
  <c r="D204" i="8" s="1"/>
  <c r="D204" i="1"/>
  <c r="F204" i="8" s="1"/>
  <c r="E204" i="1"/>
  <c r="G204" i="8" s="1"/>
  <c r="F204" i="1"/>
  <c r="H204" i="8" s="1"/>
  <c r="B205" i="1"/>
  <c r="A205" i="5" s="1"/>
  <c r="C205" i="1"/>
  <c r="D205" i="8" s="1"/>
  <c r="D205" i="1"/>
  <c r="F205" i="8" s="1"/>
  <c r="E205" i="1"/>
  <c r="G205" i="8" s="1"/>
  <c r="F205" i="1"/>
  <c r="H205" i="8" s="1"/>
  <c r="B206" i="1"/>
  <c r="A206" i="5" s="1"/>
  <c r="C206" i="1"/>
  <c r="D206" i="8" s="1"/>
  <c r="D206" i="1"/>
  <c r="F206" i="8" s="1"/>
  <c r="E206" i="1"/>
  <c r="G206" i="8" s="1"/>
  <c r="F206" i="1"/>
  <c r="H206" i="8" s="1"/>
  <c r="B207" i="1"/>
  <c r="A207" i="5" s="1"/>
  <c r="C207" i="1"/>
  <c r="D207" i="8" s="1"/>
  <c r="D207" i="1"/>
  <c r="F207" i="8" s="1"/>
  <c r="E207" i="1"/>
  <c r="G207" i="8" s="1"/>
  <c r="F207" i="1"/>
  <c r="H207" i="8" s="1"/>
  <c r="B208" i="1"/>
  <c r="A208" i="5" s="1"/>
  <c r="C208" i="1"/>
  <c r="D208" i="8" s="1"/>
  <c r="D208" i="1"/>
  <c r="F208" i="8" s="1"/>
  <c r="E208" i="1"/>
  <c r="G208" i="8" s="1"/>
  <c r="F208" i="1"/>
  <c r="H208" i="8" s="1"/>
  <c r="B209" i="1"/>
  <c r="A209" i="5" s="1"/>
  <c r="C209" i="1"/>
  <c r="D209" i="8" s="1"/>
  <c r="D209" i="1"/>
  <c r="F209" i="8" s="1"/>
  <c r="E209" i="1"/>
  <c r="G209" i="8" s="1"/>
  <c r="F209" i="1"/>
  <c r="H209" i="8" s="1"/>
  <c r="B210" i="1"/>
  <c r="A210" i="5" s="1"/>
  <c r="C210" i="1"/>
  <c r="D210" i="8" s="1"/>
  <c r="D210" i="1"/>
  <c r="F210" i="8" s="1"/>
  <c r="E210" i="1"/>
  <c r="G210" i="8" s="1"/>
  <c r="F210" i="1"/>
  <c r="H210" i="8" s="1"/>
  <c r="B211" i="1"/>
  <c r="A211" i="5" s="1"/>
  <c r="C211" i="1"/>
  <c r="D211" i="8" s="1"/>
  <c r="D211" i="1"/>
  <c r="F211" i="8" s="1"/>
  <c r="E211" i="1"/>
  <c r="G211" i="8" s="1"/>
  <c r="F211" i="1"/>
  <c r="H211" i="8" s="1"/>
  <c r="B212" i="1"/>
  <c r="A212" i="5" s="1"/>
  <c r="C212" i="1"/>
  <c r="D212" i="8" s="1"/>
  <c r="D212" i="1"/>
  <c r="F212" i="8" s="1"/>
  <c r="E212" i="1"/>
  <c r="G212" i="8" s="1"/>
  <c r="F212" i="1"/>
  <c r="H212" i="8" s="1"/>
  <c r="B213" i="1"/>
  <c r="A213" i="5" s="1"/>
  <c r="C213" i="1"/>
  <c r="D213" i="8" s="1"/>
  <c r="D213" i="1"/>
  <c r="F213" i="8" s="1"/>
  <c r="E213" i="1"/>
  <c r="G213" i="8" s="1"/>
  <c r="F213" i="1"/>
  <c r="H213" i="8" s="1"/>
  <c r="B214" i="1"/>
  <c r="A214" i="5" s="1"/>
  <c r="C214" i="1"/>
  <c r="D214" i="8" s="1"/>
  <c r="D214" i="1"/>
  <c r="F214" i="8" s="1"/>
  <c r="E214" i="1"/>
  <c r="G214" i="8" s="1"/>
  <c r="F214" i="1"/>
  <c r="H214" i="8" s="1"/>
  <c r="B215" i="1"/>
  <c r="A215" i="5" s="1"/>
  <c r="C215" i="1"/>
  <c r="D215" i="8" s="1"/>
  <c r="D215" i="1"/>
  <c r="F215" i="8" s="1"/>
  <c r="E215" i="1"/>
  <c r="G215" i="8" s="1"/>
  <c r="F215" i="1"/>
  <c r="H215" i="8" s="1"/>
  <c r="B216" i="1"/>
  <c r="A216" i="5" s="1"/>
  <c r="C216" i="1"/>
  <c r="D216" i="8" s="1"/>
  <c r="D216" i="1"/>
  <c r="F216" i="8" s="1"/>
  <c r="E216" i="1"/>
  <c r="G216" i="8" s="1"/>
  <c r="F216" i="1"/>
  <c r="H216" i="8" s="1"/>
  <c r="B217" i="1"/>
  <c r="A217" i="5" s="1"/>
  <c r="C217" i="1"/>
  <c r="D217" i="8" s="1"/>
  <c r="D217" i="1"/>
  <c r="F217" i="8" s="1"/>
  <c r="E217" i="1"/>
  <c r="G217" i="8" s="1"/>
  <c r="F217" i="1"/>
  <c r="H217" i="8" s="1"/>
  <c r="B218" i="1"/>
  <c r="A218" i="5" s="1"/>
  <c r="C218" i="1"/>
  <c r="D218" i="8" s="1"/>
  <c r="D218" i="1"/>
  <c r="F218" i="8" s="1"/>
  <c r="E218" i="1"/>
  <c r="G218" i="8" s="1"/>
  <c r="F218" i="1"/>
  <c r="H218" i="8" s="1"/>
  <c r="B219" i="1"/>
  <c r="A219" i="5" s="1"/>
  <c r="C219" i="1"/>
  <c r="D219" i="8" s="1"/>
  <c r="D219" i="1"/>
  <c r="F219" i="8" s="1"/>
  <c r="E219" i="1"/>
  <c r="G219" i="8" s="1"/>
  <c r="F219" i="1"/>
  <c r="H219" i="8" s="1"/>
  <c r="B220" i="1"/>
  <c r="A220" i="5" s="1"/>
  <c r="C220" i="1"/>
  <c r="D220" i="8" s="1"/>
  <c r="D220" i="1"/>
  <c r="F220" i="8" s="1"/>
  <c r="E220" i="1"/>
  <c r="G220" i="8" s="1"/>
  <c r="F220" i="1"/>
  <c r="H220" i="8" s="1"/>
  <c r="B221" i="1"/>
  <c r="A221" i="5" s="1"/>
  <c r="C221" i="1"/>
  <c r="D221" i="8" s="1"/>
  <c r="D221" i="1"/>
  <c r="F221" i="8" s="1"/>
  <c r="E221" i="1"/>
  <c r="G221" i="8" s="1"/>
  <c r="F221" i="1"/>
  <c r="H221" i="8" s="1"/>
  <c r="B222" i="1"/>
  <c r="A222" i="5" s="1"/>
  <c r="C222" i="1"/>
  <c r="D222" i="8" s="1"/>
  <c r="D222" i="1"/>
  <c r="F222" i="8" s="1"/>
  <c r="E222" i="1"/>
  <c r="G222" i="8" s="1"/>
  <c r="F222" i="1"/>
  <c r="H222" i="8" s="1"/>
  <c r="B223" i="1"/>
  <c r="A223" i="5" s="1"/>
  <c r="C223" i="1"/>
  <c r="D223" i="8" s="1"/>
  <c r="D223" i="1"/>
  <c r="F223" i="8" s="1"/>
  <c r="E223" i="1"/>
  <c r="G223" i="8" s="1"/>
  <c r="F223" i="1"/>
  <c r="H223" i="8" s="1"/>
  <c r="B224" i="1"/>
  <c r="A224" i="5" s="1"/>
  <c r="C224" i="1"/>
  <c r="D224" i="8" s="1"/>
  <c r="D224" i="1"/>
  <c r="F224" i="8" s="1"/>
  <c r="E224" i="1"/>
  <c r="G224" i="8" s="1"/>
  <c r="F224" i="1"/>
  <c r="H224" i="8" s="1"/>
  <c r="B225" i="1"/>
  <c r="A225" i="5" s="1"/>
  <c r="C225" i="1"/>
  <c r="D225" i="8" s="1"/>
  <c r="D225" i="1"/>
  <c r="F225" i="8" s="1"/>
  <c r="E225" i="1"/>
  <c r="G225" i="8" s="1"/>
  <c r="F225" i="1"/>
  <c r="H225" i="8" s="1"/>
  <c r="B226" i="1"/>
  <c r="A226" i="5" s="1"/>
  <c r="C226" i="1"/>
  <c r="D226" i="8" s="1"/>
  <c r="D226" i="1"/>
  <c r="F226" i="8" s="1"/>
  <c r="E226" i="1"/>
  <c r="G226" i="8" s="1"/>
  <c r="F226" i="1"/>
  <c r="H226" i="8" s="1"/>
  <c r="B227" i="1"/>
  <c r="A227" i="5" s="1"/>
  <c r="C227" i="1"/>
  <c r="D227" i="8" s="1"/>
  <c r="D227" i="1"/>
  <c r="F227" i="8" s="1"/>
  <c r="E227" i="1"/>
  <c r="G227" i="8" s="1"/>
  <c r="F227" i="1"/>
  <c r="H227" i="8" s="1"/>
  <c r="B228" i="1"/>
  <c r="A228" i="5" s="1"/>
  <c r="C228" i="1"/>
  <c r="D228" i="8" s="1"/>
  <c r="D228" i="1"/>
  <c r="F228" i="8" s="1"/>
  <c r="E228" i="1"/>
  <c r="G228" i="8" s="1"/>
  <c r="F228" i="1"/>
  <c r="H228" i="8" s="1"/>
  <c r="B229" i="1"/>
  <c r="A229" i="5" s="1"/>
  <c r="C229" i="1"/>
  <c r="D229" i="8" s="1"/>
  <c r="D229" i="1"/>
  <c r="F229" i="8" s="1"/>
  <c r="E229" i="1"/>
  <c r="G229" i="8" s="1"/>
  <c r="F229" i="1"/>
  <c r="H229" i="8" s="1"/>
  <c r="B230" i="1"/>
  <c r="A230" i="5" s="1"/>
  <c r="C230" i="1"/>
  <c r="D230" i="8" s="1"/>
  <c r="D230" i="1"/>
  <c r="F230" i="8" s="1"/>
  <c r="E230" i="1"/>
  <c r="G230" i="8" s="1"/>
  <c r="F230" i="1"/>
  <c r="H230" i="8" s="1"/>
  <c r="B231" i="1"/>
  <c r="A231" i="5" s="1"/>
  <c r="C231" i="1"/>
  <c r="D231" i="8" s="1"/>
  <c r="D231" i="1"/>
  <c r="F231" i="8" s="1"/>
  <c r="E231" i="1"/>
  <c r="G231" i="8" s="1"/>
  <c r="F231" i="1"/>
  <c r="H231" i="8" s="1"/>
  <c r="B232" i="1"/>
  <c r="A232" i="5" s="1"/>
  <c r="C232" i="1"/>
  <c r="D232" i="8" s="1"/>
  <c r="D232" i="1"/>
  <c r="F232" i="8" s="1"/>
  <c r="E232" i="1"/>
  <c r="G232" i="8" s="1"/>
  <c r="F232" i="1"/>
  <c r="H232" i="8" s="1"/>
  <c r="B233" i="1"/>
  <c r="A233" i="5" s="1"/>
  <c r="C233" i="1"/>
  <c r="D233" i="8" s="1"/>
  <c r="D233" i="1"/>
  <c r="F233" i="8" s="1"/>
  <c r="E233" i="1"/>
  <c r="G233" i="8" s="1"/>
  <c r="F233" i="1"/>
  <c r="H233" i="8" s="1"/>
  <c r="B234" i="1"/>
  <c r="A234" i="5" s="1"/>
  <c r="C234" i="1"/>
  <c r="D234" i="8" s="1"/>
  <c r="D234" i="1"/>
  <c r="F234" i="8" s="1"/>
  <c r="E234" i="1"/>
  <c r="G234" i="8" s="1"/>
  <c r="F234" i="1"/>
  <c r="H234" i="8" s="1"/>
  <c r="B235" i="1"/>
  <c r="A235" i="5" s="1"/>
  <c r="C235" i="1"/>
  <c r="D235" i="8" s="1"/>
  <c r="D235" i="1"/>
  <c r="F235" i="8" s="1"/>
  <c r="E235" i="1"/>
  <c r="G235" i="8" s="1"/>
  <c r="F235" i="1"/>
  <c r="H235" i="8" s="1"/>
  <c r="B236" i="1"/>
  <c r="A236" i="5" s="1"/>
  <c r="C236" i="1"/>
  <c r="D236" i="8" s="1"/>
  <c r="D236" i="1"/>
  <c r="F236" i="8" s="1"/>
  <c r="E236" i="1"/>
  <c r="G236" i="8" s="1"/>
  <c r="F236" i="1"/>
  <c r="H236" i="8" s="1"/>
  <c r="B237" i="1"/>
  <c r="A237" i="5" s="1"/>
  <c r="C237" i="1"/>
  <c r="D237" i="8" s="1"/>
  <c r="D237" i="1"/>
  <c r="F237" i="8" s="1"/>
  <c r="E237" i="1"/>
  <c r="G237" i="8" s="1"/>
  <c r="F237" i="1"/>
  <c r="H237" i="8" s="1"/>
  <c r="B238" i="1"/>
  <c r="A238" i="5" s="1"/>
  <c r="C238" i="1"/>
  <c r="D238" i="8" s="1"/>
  <c r="D238" i="1"/>
  <c r="F238" i="8" s="1"/>
  <c r="E238" i="1"/>
  <c r="G238" i="8" s="1"/>
  <c r="F238" i="1"/>
  <c r="H238" i="8" s="1"/>
  <c r="B239" i="1"/>
  <c r="A239" i="5" s="1"/>
  <c r="C239" i="1"/>
  <c r="D239" i="8" s="1"/>
  <c r="D239" i="1"/>
  <c r="F239" i="8" s="1"/>
  <c r="E239" i="1"/>
  <c r="G239" i="8" s="1"/>
  <c r="F239" i="1"/>
  <c r="H239" i="8" s="1"/>
  <c r="B240" i="1"/>
  <c r="A240" i="5" s="1"/>
  <c r="C240" i="1"/>
  <c r="D240" i="8" s="1"/>
  <c r="D240" i="1"/>
  <c r="F240" i="8" s="1"/>
  <c r="E240" i="1"/>
  <c r="G240" i="8" s="1"/>
  <c r="F240" i="1"/>
  <c r="H240" i="8" s="1"/>
  <c r="B241" i="1"/>
  <c r="A241" i="5" s="1"/>
  <c r="C241" i="1"/>
  <c r="D241" i="8" s="1"/>
  <c r="D241" i="1"/>
  <c r="F241" i="8" s="1"/>
  <c r="E241" i="1"/>
  <c r="G241" i="8" s="1"/>
  <c r="F241" i="1"/>
  <c r="H241" i="8" s="1"/>
  <c r="B242" i="1"/>
  <c r="A242" i="5" s="1"/>
  <c r="C242" i="1"/>
  <c r="D242" i="8" s="1"/>
  <c r="D242" i="1"/>
  <c r="F242" i="8" s="1"/>
  <c r="E242" i="1"/>
  <c r="G242" i="8" s="1"/>
  <c r="F242" i="1"/>
  <c r="H242" i="8" s="1"/>
  <c r="B243" i="1"/>
  <c r="A243" i="5" s="1"/>
  <c r="C243" i="1"/>
  <c r="D243" i="8" s="1"/>
  <c r="D243" i="1"/>
  <c r="F243" i="8" s="1"/>
  <c r="E243" i="1"/>
  <c r="G243" i="8" s="1"/>
  <c r="F243" i="1"/>
  <c r="H243" i="8" s="1"/>
  <c r="B244" i="1"/>
  <c r="A244" i="5" s="1"/>
  <c r="C244" i="1"/>
  <c r="D244" i="8" s="1"/>
  <c r="D244" i="1"/>
  <c r="F244" i="8" s="1"/>
  <c r="E244" i="1"/>
  <c r="G244" i="8" s="1"/>
  <c r="F244" i="1"/>
  <c r="H244" i="8" s="1"/>
  <c r="B245" i="1"/>
  <c r="A245" i="5" s="1"/>
  <c r="C245" i="1"/>
  <c r="D245" i="8" s="1"/>
  <c r="D245" i="1"/>
  <c r="F245" i="8" s="1"/>
  <c r="E245" i="1"/>
  <c r="G245" i="8" s="1"/>
  <c r="F245" i="1"/>
  <c r="H245" i="8" s="1"/>
  <c r="B246" i="1"/>
  <c r="A246" i="5" s="1"/>
  <c r="C246" i="1"/>
  <c r="D246" i="8" s="1"/>
  <c r="D246" i="1"/>
  <c r="F246" i="8" s="1"/>
  <c r="E246" i="1"/>
  <c r="G246" i="8" s="1"/>
  <c r="F246" i="1"/>
  <c r="H246" i="8" s="1"/>
  <c r="B247" i="1"/>
  <c r="A247" i="5" s="1"/>
  <c r="C247" i="1"/>
  <c r="D247" i="8" s="1"/>
  <c r="D247" i="1"/>
  <c r="F247" i="8" s="1"/>
  <c r="E247" i="1"/>
  <c r="G247" i="8" s="1"/>
  <c r="F247" i="1"/>
  <c r="H247" i="8" s="1"/>
  <c r="B248" i="1"/>
  <c r="A248" i="5" s="1"/>
  <c r="C248" i="1"/>
  <c r="D248" i="8" s="1"/>
  <c r="D248" i="1"/>
  <c r="F248" i="8" s="1"/>
  <c r="E248" i="1"/>
  <c r="G248" i="8" s="1"/>
  <c r="F248" i="1"/>
  <c r="H248" i="8" s="1"/>
  <c r="B249" i="1"/>
  <c r="A249" i="5" s="1"/>
  <c r="C249" i="1"/>
  <c r="D249" i="8" s="1"/>
  <c r="D249" i="1"/>
  <c r="F249" i="8" s="1"/>
  <c r="E249" i="1"/>
  <c r="G249" i="8" s="1"/>
  <c r="F249" i="1"/>
  <c r="H249" i="8" s="1"/>
  <c r="B250" i="1"/>
  <c r="A250" i="5" s="1"/>
  <c r="C250" i="1"/>
  <c r="D250" i="8" s="1"/>
  <c r="D250" i="1"/>
  <c r="F250" i="8" s="1"/>
  <c r="E250" i="1"/>
  <c r="G250" i="8" s="1"/>
  <c r="F250" i="1"/>
  <c r="H250" i="8" s="1"/>
  <c r="B251" i="1"/>
  <c r="A251" i="5" s="1"/>
  <c r="C251" i="1"/>
  <c r="D251" i="8" s="1"/>
  <c r="D251" i="1"/>
  <c r="F251" i="8" s="1"/>
  <c r="E251" i="1"/>
  <c r="G251" i="8" s="1"/>
  <c r="F251" i="1"/>
  <c r="H251" i="8" s="1"/>
  <c r="B252" i="1"/>
  <c r="A252" i="5" s="1"/>
  <c r="C252" i="1"/>
  <c r="D252" i="8" s="1"/>
  <c r="D252" i="1"/>
  <c r="F252" i="8" s="1"/>
  <c r="E252" i="1"/>
  <c r="G252" i="8" s="1"/>
  <c r="F252" i="1"/>
  <c r="H252" i="8" s="1"/>
  <c r="B253" i="1"/>
  <c r="A253" i="5" s="1"/>
  <c r="C253" i="1"/>
  <c r="D253" i="8" s="1"/>
  <c r="D253" i="1"/>
  <c r="F253" i="8" s="1"/>
  <c r="E253" i="1"/>
  <c r="G253" i="8" s="1"/>
  <c r="F253" i="1"/>
  <c r="H253" i="8" s="1"/>
  <c r="B254" i="1"/>
  <c r="A254" i="5" s="1"/>
  <c r="C254" i="1"/>
  <c r="D254" i="8" s="1"/>
  <c r="D254" i="1"/>
  <c r="F254" i="8" s="1"/>
  <c r="E254" i="1"/>
  <c r="G254" i="8" s="1"/>
  <c r="F254" i="1"/>
  <c r="H254" i="8" s="1"/>
  <c r="B255" i="1"/>
  <c r="A255" i="5" s="1"/>
  <c r="C255" i="1"/>
  <c r="D255" i="8" s="1"/>
  <c r="D255" i="1"/>
  <c r="F255" i="8" s="1"/>
  <c r="E255" i="1"/>
  <c r="G255" i="8" s="1"/>
  <c r="F255" i="1"/>
  <c r="H255" i="8" s="1"/>
  <c r="B256" i="1"/>
  <c r="A256" i="5" s="1"/>
  <c r="C256" i="1"/>
  <c r="D256" i="8" s="1"/>
  <c r="D256" i="1"/>
  <c r="F256" i="8" s="1"/>
  <c r="E256" i="1"/>
  <c r="G256" i="8" s="1"/>
  <c r="F256" i="1"/>
  <c r="H256" i="8" s="1"/>
  <c r="B257" i="1"/>
  <c r="A257" i="5" s="1"/>
  <c r="C257" i="1"/>
  <c r="D257" i="8" s="1"/>
  <c r="D257" i="1"/>
  <c r="F257" i="8" s="1"/>
  <c r="E257" i="1"/>
  <c r="G257" i="8" s="1"/>
  <c r="F257" i="1"/>
  <c r="H257" i="8" s="1"/>
  <c r="B258" i="1"/>
  <c r="A258" i="5" s="1"/>
  <c r="C258" i="1"/>
  <c r="D258" i="8" s="1"/>
  <c r="D258" i="1"/>
  <c r="F258" i="8" s="1"/>
  <c r="E258" i="1"/>
  <c r="G258" i="8" s="1"/>
  <c r="F258" i="1"/>
  <c r="H258" i="8" s="1"/>
  <c r="B259" i="1"/>
  <c r="A259" i="5" s="1"/>
  <c r="C259" i="1"/>
  <c r="D259" i="8" s="1"/>
  <c r="D259" i="1"/>
  <c r="F259" i="8" s="1"/>
  <c r="E259" i="1"/>
  <c r="G259" i="8" s="1"/>
  <c r="F259" i="1"/>
  <c r="H259" i="8" s="1"/>
  <c r="B260" i="1"/>
  <c r="A260" i="5" s="1"/>
  <c r="C260" i="1"/>
  <c r="D260" i="8" s="1"/>
  <c r="D260" i="1"/>
  <c r="F260" i="8" s="1"/>
  <c r="E260" i="1"/>
  <c r="G260" i="8" s="1"/>
  <c r="F260" i="1"/>
  <c r="H260" i="8" s="1"/>
  <c r="B261" i="1"/>
  <c r="A261" i="5" s="1"/>
  <c r="C261" i="1"/>
  <c r="D261" i="8" s="1"/>
  <c r="D261" i="1"/>
  <c r="F261" i="8" s="1"/>
  <c r="E261" i="1"/>
  <c r="G261" i="8" s="1"/>
  <c r="F261" i="1"/>
  <c r="H261" i="8" s="1"/>
  <c r="B262" i="1"/>
  <c r="A262" i="5" s="1"/>
  <c r="C262" i="1"/>
  <c r="D262" i="8" s="1"/>
  <c r="D262" i="1"/>
  <c r="F262" i="8" s="1"/>
  <c r="E262" i="1"/>
  <c r="G262" i="8" s="1"/>
  <c r="F262" i="1"/>
  <c r="H262" i="8" s="1"/>
  <c r="B263" i="1"/>
  <c r="A263" i="5" s="1"/>
  <c r="C263" i="1"/>
  <c r="D263" i="8" s="1"/>
  <c r="D263" i="1"/>
  <c r="F263" i="8" s="1"/>
  <c r="E263" i="1"/>
  <c r="G263" i="8" s="1"/>
  <c r="F263" i="1"/>
  <c r="H263" i="8" s="1"/>
  <c r="B264" i="1"/>
  <c r="A264" i="5" s="1"/>
  <c r="C264" i="1"/>
  <c r="D264" i="8" s="1"/>
  <c r="D264" i="1"/>
  <c r="F264" i="8" s="1"/>
  <c r="E264" i="1"/>
  <c r="G264" i="8" s="1"/>
  <c r="F264" i="1"/>
  <c r="H264" i="8" s="1"/>
  <c r="B265" i="1"/>
  <c r="A265" i="5" s="1"/>
  <c r="C265" i="1"/>
  <c r="D265" i="8" s="1"/>
  <c r="D265" i="1"/>
  <c r="F265" i="8" s="1"/>
  <c r="E265" i="1"/>
  <c r="G265" i="8" s="1"/>
  <c r="F265" i="1"/>
  <c r="H265" i="8" s="1"/>
  <c r="B266" i="1"/>
  <c r="A266" i="5" s="1"/>
  <c r="C266" i="1"/>
  <c r="D266" i="8" s="1"/>
  <c r="D266" i="1"/>
  <c r="F266" i="8" s="1"/>
  <c r="E266" i="1"/>
  <c r="G266" i="8" s="1"/>
  <c r="F266" i="1"/>
  <c r="H266" i="8" s="1"/>
  <c r="B267" i="1"/>
  <c r="A267" i="5" s="1"/>
  <c r="C267" i="1"/>
  <c r="D267" i="8" s="1"/>
  <c r="D267" i="1"/>
  <c r="F267" i="8" s="1"/>
  <c r="E267" i="1"/>
  <c r="G267" i="8" s="1"/>
  <c r="F267" i="1"/>
  <c r="H267" i="8" s="1"/>
  <c r="B268" i="1"/>
  <c r="A268" i="5" s="1"/>
  <c r="C268" i="1"/>
  <c r="D268" i="8" s="1"/>
  <c r="D268" i="1"/>
  <c r="F268" i="8" s="1"/>
  <c r="E268" i="1"/>
  <c r="G268" i="8" s="1"/>
  <c r="F268" i="1"/>
  <c r="H268" i="8" s="1"/>
  <c r="B269" i="1"/>
  <c r="A269" i="5" s="1"/>
  <c r="C269" i="1"/>
  <c r="D269" i="8" s="1"/>
  <c r="D269" i="1"/>
  <c r="F269" i="8" s="1"/>
  <c r="E269" i="1"/>
  <c r="G269" i="8" s="1"/>
  <c r="F269" i="1"/>
  <c r="H269" i="8" s="1"/>
  <c r="B270" i="1"/>
  <c r="A270" i="5" s="1"/>
  <c r="C270" i="1"/>
  <c r="D270" i="8" s="1"/>
  <c r="D270" i="1"/>
  <c r="F270" i="8" s="1"/>
  <c r="E270" i="1"/>
  <c r="G270" i="8" s="1"/>
  <c r="F270" i="1"/>
  <c r="H270" i="8" s="1"/>
  <c r="B271" i="1"/>
  <c r="A271" i="5" s="1"/>
  <c r="C271" i="1"/>
  <c r="D271" i="8" s="1"/>
  <c r="D271" i="1"/>
  <c r="F271" i="8" s="1"/>
  <c r="E271" i="1"/>
  <c r="G271" i="8" s="1"/>
  <c r="F271" i="1"/>
  <c r="H271" i="8" s="1"/>
  <c r="B272" i="1"/>
  <c r="A272" i="5" s="1"/>
  <c r="C272" i="1"/>
  <c r="D272" i="8" s="1"/>
  <c r="D272" i="1"/>
  <c r="F272" i="8" s="1"/>
  <c r="E272" i="1"/>
  <c r="G272" i="8" s="1"/>
  <c r="F272" i="1"/>
  <c r="H272" i="8" s="1"/>
  <c r="B273" i="1"/>
  <c r="A273" i="5" s="1"/>
  <c r="C273" i="1"/>
  <c r="D273" i="8" s="1"/>
  <c r="D273" i="1"/>
  <c r="F273" i="8" s="1"/>
  <c r="E273" i="1"/>
  <c r="G273" i="8" s="1"/>
  <c r="F273" i="1"/>
  <c r="H273" i="8" s="1"/>
  <c r="B274" i="1"/>
  <c r="A274" i="5" s="1"/>
  <c r="C274" i="1"/>
  <c r="D274" i="8" s="1"/>
  <c r="D274" i="1"/>
  <c r="F274" i="8" s="1"/>
  <c r="E274" i="1"/>
  <c r="G274" i="8" s="1"/>
  <c r="F274" i="1"/>
  <c r="H274" i="8" s="1"/>
  <c r="B275" i="1"/>
  <c r="A275" i="5" s="1"/>
  <c r="C275" i="1"/>
  <c r="D275" i="8" s="1"/>
  <c r="D275" i="1"/>
  <c r="F275" i="8" s="1"/>
  <c r="E275" i="1"/>
  <c r="G275" i="8" s="1"/>
  <c r="F275" i="1"/>
  <c r="H275" i="8" s="1"/>
  <c r="B276" i="1"/>
  <c r="A276" i="5" s="1"/>
  <c r="C276" i="1"/>
  <c r="D276" i="8" s="1"/>
  <c r="D276" i="1"/>
  <c r="F276" i="8" s="1"/>
  <c r="E276" i="1"/>
  <c r="G276" i="8" s="1"/>
  <c r="F276" i="1"/>
  <c r="H276" i="8" s="1"/>
  <c r="B277" i="1"/>
  <c r="A277" i="5" s="1"/>
  <c r="C277" i="1"/>
  <c r="D277" i="8" s="1"/>
  <c r="D277" i="1"/>
  <c r="F277" i="8" s="1"/>
  <c r="E277" i="1"/>
  <c r="G277" i="8" s="1"/>
  <c r="F277" i="1"/>
  <c r="H277" i="8" s="1"/>
  <c r="B278" i="1"/>
  <c r="A278" i="5" s="1"/>
  <c r="C278" i="1"/>
  <c r="D278" i="8" s="1"/>
  <c r="D278" i="1"/>
  <c r="F278" i="8" s="1"/>
  <c r="E278" i="1"/>
  <c r="G278" i="8" s="1"/>
  <c r="F278" i="1"/>
  <c r="H278" i="8" s="1"/>
  <c r="B279" i="1"/>
  <c r="A279" i="5" s="1"/>
  <c r="C279" i="1"/>
  <c r="D279" i="8" s="1"/>
  <c r="D279" i="1"/>
  <c r="F279" i="8" s="1"/>
  <c r="E279" i="1"/>
  <c r="G279" i="8" s="1"/>
  <c r="F279" i="1"/>
  <c r="H279" i="8" s="1"/>
  <c r="B280" i="1"/>
  <c r="A280" i="5" s="1"/>
  <c r="C280" i="1"/>
  <c r="D280" i="8" s="1"/>
  <c r="D280" i="1"/>
  <c r="F280" i="8" s="1"/>
  <c r="E280" i="1"/>
  <c r="G280" i="8" s="1"/>
  <c r="F280" i="1"/>
  <c r="H280" i="8" s="1"/>
  <c r="B281" i="1"/>
  <c r="A281" i="5" s="1"/>
  <c r="C281" i="1"/>
  <c r="D281" i="8" s="1"/>
  <c r="D281" i="1"/>
  <c r="F281" i="8" s="1"/>
  <c r="E281" i="1"/>
  <c r="G281" i="8" s="1"/>
  <c r="F281" i="1"/>
  <c r="H281" i="8" s="1"/>
  <c r="B282" i="1"/>
  <c r="A282" i="5" s="1"/>
  <c r="C282" i="1"/>
  <c r="D282" i="8" s="1"/>
  <c r="D282" i="1"/>
  <c r="F282" i="8" s="1"/>
  <c r="E282" i="1"/>
  <c r="G282" i="8" s="1"/>
  <c r="F282" i="1"/>
  <c r="H282" i="8" s="1"/>
  <c r="B283" i="1"/>
  <c r="A283" i="5" s="1"/>
  <c r="C283" i="1"/>
  <c r="D283" i="8" s="1"/>
  <c r="D283" i="1"/>
  <c r="F283" i="8" s="1"/>
  <c r="E283" i="1"/>
  <c r="G283" i="8" s="1"/>
  <c r="F283" i="1"/>
  <c r="H283" i="8" s="1"/>
  <c r="B284" i="1"/>
  <c r="A284" i="5" s="1"/>
  <c r="C284" i="1"/>
  <c r="D284" i="8" s="1"/>
  <c r="D284" i="1"/>
  <c r="F284" i="8" s="1"/>
  <c r="E284" i="1"/>
  <c r="G284" i="8" s="1"/>
  <c r="F284" i="1"/>
  <c r="H284" i="8" s="1"/>
  <c r="B285" i="1"/>
  <c r="A285" i="5" s="1"/>
  <c r="C285" i="1"/>
  <c r="D285" i="8" s="1"/>
  <c r="D285" i="1"/>
  <c r="F285" i="8" s="1"/>
  <c r="E285" i="1"/>
  <c r="G285" i="8" s="1"/>
  <c r="F285" i="1"/>
  <c r="H285" i="8" s="1"/>
  <c r="B286" i="1"/>
  <c r="A286" i="5" s="1"/>
  <c r="C286" i="1"/>
  <c r="D286" i="8" s="1"/>
  <c r="D286" i="1"/>
  <c r="F286" i="8" s="1"/>
  <c r="E286" i="1"/>
  <c r="G286" i="8" s="1"/>
  <c r="F286" i="1"/>
  <c r="H286" i="8" s="1"/>
  <c r="B287" i="1"/>
  <c r="A287" i="5" s="1"/>
  <c r="C287" i="1"/>
  <c r="D287" i="8" s="1"/>
  <c r="D287" i="1"/>
  <c r="F287" i="8" s="1"/>
  <c r="E287" i="1"/>
  <c r="G287" i="8" s="1"/>
  <c r="F287" i="1"/>
  <c r="H287" i="8" s="1"/>
  <c r="B288" i="1"/>
  <c r="A288" i="5" s="1"/>
  <c r="C288" i="1"/>
  <c r="D288" i="8" s="1"/>
  <c r="D288" i="1"/>
  <c r="F288" i="8" s="1"/>
  <c r="E288" i="1"/>
  <c r="G288" i="8" s="1"/>
  <c r="F288" i="1"/>
  <c r="H288" i="8" s="1"/>
  <c r="B289" i="1"/>
  <c r="A289" i="5" s="1"/>
  <c r="C289" i="1"/>
  <c r="D289" i="8" s="1"/>
  <c r="D289" i="1"/>
  <c r="F289" i="8" s="1"/>
  <c r="E289" i="1"/>
  <c r="G289" i="8" s="1"/>
  <c r="F289" i="1"/>
  <c r="H289" i="8" s="1"/>
  <c r="B290" i="1"/>
  <c r="A290" i="5" s="1"/>
  <c r="C290" i="1"/>
  <c r="D290" i="8" s="1"/>
  <c r="D290" i="1"/>
  <c r="F290" i="8" s="1"/>
  <c r="E290" i="1"/>
  <c r="G290" i="8" s="1"/>
  <c r="F290" i="1"/>
  <c r="H290" i="8" s="1"/>
  <c r="B291" i="1"/>
  <c r="A291" i="5" s="1"/>
  <c r="C291" i="1"/>
  <c r="D291" i="8" s="1"/>
  <c r="D291" i="1"/>
  <c r="F291" i="8" s="1"/>
  <c r="E291" i="1"/>
  <c r="G291" i="8" s="1"/>
  <c r="F291" i="1"/>
  <c r="H291" i="8" s="1"/>
  <c r="B292" i="1"/>
  <c r="A292" i="5" s="1"/>
  <c r="C292" i="1"/>
  <c r="D292" i="8" s="1"/>
  <c r="D292" i="1"/>
  <c r="F292" i="8" s="1"/>
  <c r="E292" i="1"/>
  <c r="G292" i="8" s="1"/>
  <c r="F292" i="1"/>
  <c r="H292" i="8" s="1"/>
  <c r="B293" i="1"/>
  <c r="A293" i="5" s="1"/>
  <c r="C293" i="1"/>
  <c r="D293" i="8" s="1"/>
  <c r="D293" i="1"/>
  <c r="F293" i="8" s="1"/>
  <c r="E293" i="1"/>
  <c r="G293" i="8" s="1"/>
  <c r="F293" i="1"/>
  <c r="H293" i="8" s="1"/>
  <c r="B294" i="1"/>
  <c r="A294" i="5" s="1"/>
  <c r="C294" i="1"/>
  <c r="D294" i="8" s="1"/>
  <c r="D294" i="1"/>
  <c r="F294" i="8" s="1"/>
  <c r="E294" i="1"/>
  <c r="G294" i="8" s="1"/>
  <c r="F294" i="1"/>
  <c r="H294" i="8" s="1"/>
  <c r="B295" i="1"/>
  <c r="A295" i="5" s="1"/>
  <c r="C295" i="1"/>
  <c r="D295" i="8" s="1"/>
  <c r="D295" i="1"/>
  <c r="F295" i="8" s="1"/>
  <c r="E295" i="1"/>
  <c r="G295" i="8" s="1"/>
  <c r="F295" i="1"/>
  <c r="H295" i="8" s="1"/>
  <c r="B296" i="1"/>
  <c r="A296" i="5" s="1"/>
  <c r="C296" i="1"/>
  <c r="D296" i="8" s="1"/>
  <c r="D296" i="1"/>
  <c r="F296" i="8" s="1"/>
  <c r="E296" i="1"/>
  <c r="G296" i="8" s="1"/>
  <c r="F296" i="1"/>
  <c r="H296" i="8" s="1"/>
  <c r="B297" i="1"/>
  <c r="A297" i="5" s="1"/>
  <c r="C297" i="1"/>
  <c r="D297" i="8" s="1"/>
  <c r="D297" i="1"/>
  <c r="F297" i="8" s="1"/>
  <c r="E297" i="1"/>
  <c r="G297" i="8" s="1"/>
  <c r="F297" i="1"/>
  <c r="H297" i="8" s="1"/>
  <c r="B298" i="1"/>
  <c r="A298" i="5" s="1"/>
  <c r="C298" i="1"/>
  <c r="D298" i="8" s="1"/>
  <c r="D298" i="1"/>
  <c r="F298" i="8" s="1"/>
  <c r="E298" i="1"/>
  <c r="G298" i="8" s="1"/>
  <c r="F298" i="1"/>
  <c r="H298" i="8" s="1"/>
  <c r="B299" i="1"/>
  <c r="A299" i="5" s="1"/>
  <c r="C299" i="1"/>
  <c r="D299" i="8" s="1"/>
  <c r="D299" i="1"/>
  <c r="F299" i="8" s="1"/>
  <c r="E299" i="1"/>
  <c r="G299" i="8" s="1"/>
  <c r="F299" i="1"/>
  <c r="H299" i="8" s="1"/>
  <c r="B300" i="1"/>
  <c r="A300" i="5" s="1"/>
  <c r="C300" i="1"/>
  <c r="D300" i="8" s="1"/>
  <c r="D300" i="1"/>
  <c r="F300" i="8" s="1"/>
  <c r="E300" i="1"/>
  <c r="G300" i="8" s="1"/>
  <c r="F300" i="1"/>
  <c r="H300" i="8" s="1"/>
  <c r="B301" i="1"/>
  <c r="A301" i="5" s="1"/>
  <c r="C301" i="1"/>
  <c r="D301" i="8" s="1"/>
  <c r="D301" i="1"/>
  <c r="F301" i="8" s="1"/>
  <c r="E301" i="1"/>
  <c r="G301" i="8" s="1"/>
  <c r="F301" i="1"/>
  <c r="H301" i="8" s="1"/>
  <c r="B302" i="1"/>
  <c r="A302" i="5" s="1"/>
  <c r="C302" i="1"/>
  <c r="D302" i="8" s="1"/>
  <c r="D302" i="1"/>
  <c r="F302" i="8" s="1"/>
  <c r="E302" i="1"/>
  <c r="G302" i="8" s="1"/>
  <c r="F302" i="1"/>
  <c r="H302" i="8" s="1"/>
  <c r="B303" i="1"/>
  <c r="A303" i="5" s="1"/>
  <c r="C303" i="1"/>
  <c r="D303" i="8" s="1"/>
  <c r="D303" i="1"/>
  <c r="F303" i="8" s="1"/>
  <c r="E303" i="1"/>
  <c r="G303" i="8" s="1"/>
  <c r="F303" i="1"/>
  <c r="H303" i="8" s="1"/>
  <c r="B304" i="1"/>
  <c r="A304" i="5" s="1"/>
  <c r="C304" i="1"/>
  <c r="D304" i="8" s="1"/>
  <c r="D304" i="1"/>
  <c r="F304" i="8" s="1"/>
  <c r="E304" i="1"/>
  <c r="G304" i="8" s="1"/>
  <c r="F304" i="1"/>
  <c r="H304" i="8" s="1"/>
  <c r="B305" i="1"/>
  <c r="A305" i="5" s="1"/>
  <c r="C305" i="1"/>
  <c r="D305" i="8" s="1"/>
  <c r="D305" i="1"/>
  <c r="F305" i="8" s="1"/>
  <c r="E305" i="1"/>
  <c r="G305" i="8" s="1"/>
  <c r="F305" i="1"/>
  <c r="H305" i="8" s="1"/>
  <c r="B306" i="1"/>
  <c r="A306" i="5" s="1"/>
  <c r="C306" i="1"/>
  <c r="D306" i="8" s="1"/>
  <c r="D306" i="1"/>
  <c r="F306" i="8" s="1"/>
  <c r="E306" i="1"/>
  <c r="G306" i="8" s="1"/>
  <c r="F306" i="1"/>
  <c r="H306" i="8" s="1"/>
  <c r="B307" i="1"/>
  <c r="A307" i="5" s="1"/>
  <c r="C307" i="1"/>
  <c r="D307" i="8" s="1"/>
  <c r="D307" i="1"/>
  <c r="F307" i="8" s="1"/>
  <c r="E307" i="1"/>
  <c r="G307" i="8" s="1"/>
  <c r="F307" i="1"/>
  <c r="H307" i="8" s="1"/>
  <c r="B308" i="1"/>
  <c r="A308" i="5" s="1"/>
  <c r="C308" i="1"/>
  <c r="D308" i="8" s="1"/>
  <c r="D308" i="1"/>
  <c r="F308" i="8" s="1"/>
  <c r="E308" i="1"/>
  <c r="G308" i="8" s="1"/>
  <c r="F308" i="1"/>
  <c r="H308" i="8" s="1"/>
  <c r="B309" i="1"/>
  <c r="A309" i="5" s="1"/>
  <c r="C309" i="1"/>
  <c r="D309" i="8" s="1"/>
  <c r="D309" i="1"/>
  <c r="F309" i="8" s="1"/>
  <c r="E309" i="1"/>
  <c r="G309" i="8" s="1"/>
  <c r="F309" i="1"/>
  <c r="H309" i="8" s="1"/>
  <c r="B310" i="1"/>
  <c r="A310" i="5" s="1"/>
  <c r="C310" i="1"/>
  <c r="D310" i="8" s="1"/>
  <c r="D310" i="1"/>
  <c r="F310" i="8" s="1"/>
  <c r="E310" i="1"/>
  <c r="G310" i="8" s="1"/>
  <c r="F310" i="1"/>
  <c r="H310" i="8" s="1"/>
  <c r="B311" i="1"/>
  <c r="A311" i="5" s="1"/>
  <c r="C311" i="1"/>
  <c r="D311" i="8" s="1"/>
  <c r="D311" i="1"/>
  <c r="F311" i="8" s="1"/>
  <c r="E311" i="1"/>
  <c r="G311" i="8" s="1"/>
  <c r="F311" i="1"/>
  <c r="H311" i="8" s="1"/>
  <c r="B312" i="1"/>
  <c r="A312" i="5" s="1"/>
  <c r="C312" i="1"/>
  <c r="D312" i="8" s="1"/>
  <c r="D312" i="1"/>
  <c r="F312" i="8" s="1"/>
  <c r="E312" i="1"/>
  <c r="G312" i="8" s="1"/>
  <c r="F312" i="1"/>
  <c r="H312" i="8" s="1"/>
  <c r="B313" i="1"/>
  <c r="A313" i="5" s="1"/>
  <c r="C313" i="1"/>
  <c r="D313" i="8" s="1"/>
  <c r="D313" i="1"/>
  <c r="F313" i="8" s="1"/>
  <c r="E313" i="1"/>
  <c r="G313" i="8" s="1"/>
  <c r="F313" i="1"/>
  <c r="H313" i="8" s="1"/>
  <c r="B314" i="1"/>
  <c r="A314" i="5" s="1"/>
  <c r="C314" i="1"/>
  <c r="D314" i="8" s="1"/>
  <c r="D314" i="1"/>
  <c r="F314" i="8" s="1"/>
  <c r="E314" i="1"/>
  <c r="G314" i="8" s="1"/>
  <c r="F314" i="1"/>
  <c r="H314" i="8" s="1"/>
  <c r="B315" i="1"/>
  <c r="A315" i="5" s="1"/>
  <c r="C315" i="1"/>
  <c r="D315" i="8" s="1"/>
  <c r="D315" i="1"/>
  <c r="F315" i="8" s="1"/>
  <c r="E315" i="1"/>
  <c r="G315" i="8" s="1"/>
  <c r="F315" i="1"/>
  <c r="H315" i="8" s="1"/>
  <c r="B316" i="1"/>
  <c r="A316" i="5" s="1"/>
  <c r="C316" i="1"/>
  <c r="D316" i="8" s="1"/>
  <c r="D316" i="1"/>
  <c r="F316" i="8" s="1"/>
  <c r="E316" i="1"/>
  <c r="G316" i="8" s="1"/>
  <c r="F316" i="1"/>
  <c r="H316" i="8" s="1"/>
  <c r="B317" i="1"/>
  <c r="A317" i="5" s="1"/>
  <c r="C317" i="1"/>
  <c r="D317" i="8" s="1"/>
  <c r="D317" i="1"/>
  <c r="F317" i="8" s="1"/>
  <c r="E317" i="1"/>
  <c r="G317" i="8" s="1"/>
  <c r="F317" i="1"/>
  <c r="H317" i="8" s="1"/>
  <c r="B318" i="1"/>
  <c r="A318" i="5" s="1"/>
  <c r="C318" i="1"/>
  <c r="D318" i="8" s="1"/>
  <c r="D318" i="1"/>
  <c r="F318" i="8" s="1"/>
  <c r="E318" i="1"/>
  <c r="G318" i="8" s="1"/>
  <c r="F318" i="1"/>
  <c r="H318" i="8" s="1"/>
  <c r="B319" i="1"/>
  <c r="A319" i="5" s="1"/>
  <c r="C319" i="1"/>
  <c r="D319" i="8" s="1"/>
  <c r="D319" i="1"/>
  <c r="F319" i="8" s="1"/>
  <c r="E319" i="1"/>
  <c r="G319" i="8" s="1"/>
  <c r="F319" i="1"/>
  <c r="H319" i="8" s="1"/>
  <c r="B320" i="1"/>
  <c r="A320" i="5" s="1"/>
  <c r="C320" i="1"/>
  <c r="D320" i="8" s="1"/>
  <c r="D320" i="1"/>
  <c r="F320" i="8" s="1"/>
  <c r="E320" i="1"/>
  <c r="G320" i="8" s="1"/>
  <c r="F320" i="1"/>
  <c r="H320" i="8" s="1"/>
  <c r="B321" i="1"/>
  <c r="A321" i="5" s="1"/>
  <c r="C321" i="1"/>
  <c r="D321" i="8" s="1"/>
  <c r="D321" i="1"/>
  <c r="F321" i="8" s="1"/>
  <c r="E321" i="1"/>
  <c r="G321" i="8" s="1"/>
  <c r="F321" i="1"/>
  <c r="H321" i="8" s="1"/>
  <c r="B322" i="1"/>
  <c r="A322" i="5" s="1"/>
  <c r="C322" i="1"/>
  <c r="D322" i="8" s="1"/>
  <c r="D322" i="1"/>
  <c r="F322" i="8" s="1"/>
  <c r="E322" i="1"/>
  <c r="G322" i="8" s="1"/>
  <c r="F322" i="1"/>
  <c r="H322" i="8" s="1"/>
  <c r="B323" i="1"/>
  <c r="A323" i="5" s="1"/>
  <c r="C323" i="1"/>
  <c r="D323" i="8" s="1"/>
  <c r="D323" i="1"/>
  <c r="F323" i="8" s="1"/>
  <c r="E323" i="1"/>
  <c r="G323" i="8" s="1"/>
  <c r="F323" i="1"/>
  <c r="H323" i="8" s="1"/>
  <c r="B324" i="1"/>
  <c r="A324" i="5" s="1"/>
  <c r="C324" i="1"/>
  <c r="D324" i="8" s="1"/>
  <c r="D324" i="1"/>
  <c r="F324" i="8" s="1"/>
  <c r="E324" i="1"/>
  <c r="G324" i="8" s="1"/>
  <c r="F324" i="1"/>
  <c r="H324" i="8" s="1"/>
  <c r="B325" i="1"/>
  <c r="A325" i="5" s="1"/>
  <c r="C325" i="1"/>
  <c r="D325" i="8" s="1"/>
  <c r="D325" i="1"/>
  <c r="F325" i="8" s="1"/>
  <c r="E325" i="1"/>
  <c r="G325" i="8" s="1"/>
  <c r="F325" i="1"/>
  <c r="H325" i="8" s="1"/>
  <c r="B326" i="1"/>
  <c r="A326" i="5" s="1"/>
  <c r="C326" i="1"/>
  <c r="D326" i="8" s="1"/>
  <c r="D326" i="1"/>
  <c r="F326" i="8" s="1"/>
  <c r="E326" i="1"/>
  <c r="G326" i="8" s="1"/>
  <c r="F326" i="1"/>
  <c r="H326" i="8" s="1"/>
  <c r="B327" i="1"/>
  <c r="A327" i="5" s="1"/>
  <c r="C327" i="1"/>
  <c r="D327" i="8" s="1"/>
  <c r="D327" i="1"/>
  <c r="F327" i="8" s="1"/>
  <c r="E327" i="1"/>
  <c r="G327" i="8" s="1"/>
  <c r="F327" i="1"/>
  <c r="H327" i="8" s="1"/>
  <c r="B328" i="1"/>
  <c r="A328" i="5" s="1"/>
  <c r="C328" i="1"/>
  <c r="D328" i="8" s="1"/>
  <c r="D328" i="1"/>
  <c r="F328" i="8" s="1"/>
  <c r="E328" i="1"/>
  <c r="G328" i="8" s="1"/>
  <c r="F328" i="1"/>
  <c r="H328" i="8" s="1"/>
  <c r="B329" i="1"/>
  <c r="A329" i="5" s="1"/>
  <c r="C329" i="1"/>
  <c r="D329" i="8" s="1"/>
  <c r="D329" i="1"/>
  <c r="F329" i="8" s="1"/>
  <c r="E329" i="1"/>
  <c r="G329" i="8" s="1"/>
  <c r="F329" i="1"/>
  <c r="H329" i="8" s="1"/>
  <c r="B330" i="1"/>
  <c r="A330" i="5" s="1"/>
  <c r="C330" i="1"/>
  <c r="D330" i="8" s="1"/>
  <c r="D330" i="1"/>
  <c r="F330" i="8" s="1"/>
  <c r="E330" i="1"/>
  <c r="G330" i="8" s="1"/>
  <c r="F330" i="1"/>
  <c r="H330" i="8" s="1"/>
  <c r="B331" i="1"/>
  <c r="A331" i="5" s="1"/>
  <c r="C331" i="1"/>
  <c r="D331" i="8" s="1"/>
  <c r="D331" i="1"/>
  <c r="F331" i="8" s="1"/>
  <c r="E331" i="1"/>
  <c r="G331" i="8" s="1"/>
  <c r="F331" i="1"/>
  <c r="H331" i="8" s="1"/>
  <c r="B332" i="1"/>
  <c r="A332" i="5" s="1"/>
  <c r="C332" i="1"/>
  <c r="D332" i="8" s="1"/>
  <c r="D332" i="1"/>
  <c r="F332" i="8" s="1"/>
  <c r="E332" i="1"/>
  <c r="G332" i="8" s="1"/>
  <c r="F332" i="1"/>
  <c r="H332" i="8" s="1"/>
  <c r="B333" i="1"/>
  <c r="A333" i="5" s="1"/>
  <c r="C333" i="1"/>
  <c r="D333" i="8" s="1"/>
  <c r="D333" i="1"/>
  <c r="F333" i="8" s="1"/>
  <c r="E333" i="1"/>
  <c r="G333" i="8" s="1"/>
  <c r="F333" i="1"/>
  <c r="H333" i="8" s="1"/>
  <c r="B334" i="1"/>
  <c r="A334" i="5" s="1"/>
  <c r="C334" i="1"/>
  <c r="D334" i="8" s="1"/>
  <c r="D334" i="1"/>
  <c r="F334" i="8" s="1"/>
  <c r="E334" i="1"/>
  <c r="G334" i="8" s="1"/>
  <c r="F334" i="1"/>
  <c r="H334" i="8" s="1"/>
  <c r="B335" i="1"/>
  <c r="A335" i="5" s="1"/>
  <c r="C335" i="1"/>
  <c r="D335" i="8" s="1"/>
  <c r="D335" i="1"/>
  <c r="F335" i="8" s="1"/>
  <c r="E335" i="1"/>
  <c r="G335" i="8" s="1"/>
  <c r="F335" i="1"/>
  <c r="H335" i="8" s="1"/>
  <c r="B336" i="1"/>
  <c r="A336" i="5" s="1"/>
  <c r="C336" i="1"/>
  <c r="D336" i="8" s="1"/>
  <c r="D336" i="1"/>
  <c r="F336" i="8" s="1"/>
  <c r="E336" i="1"/>
  <c r="G336" i="8" s="1"/>
  <c r="F336" i="1"/>
  <c r="H336" i="8" s="1"/>
  <c r="B337" i="1"/>
  <c r="A337" i="5" s="1"/>
  <c r="C337" i="1"/>
  <c r="D337" i="8" s="1"/>
  <c r="D337" i="1"/>
  <c r="F337" i="8" s="1"/>
  <c r="E337" i="1"/>
  <c r="G337" i="8" s="1"/>
  <c r="F337" i="1"/>
  <c r="H337" i="8" s="1"/>
  <c r="B338" i="1"/>
  <c r="A338" i="5" s="1"/>
  <c r="C338" i="1"/>
  <c r="D338" i="8" s="1"/>
  <c r="D338" i="1"/>
  <c r="F338" i="8" s="1"/>
  <c r="E338" i="1"/>
  <c r="G338" i="8" s="1"/>
  <c r="F338" i="1"/>
  <c r="H338" i="8" s="1"/>
  <c r="B339" i="1"/>
  <c r="A339" i="5" s="1"/>
  <c r="C339" i="1"/>
  <c r="D339" i="8" s="1"/>
  <c r="D339" i="1"/>
  <c r="F339" i="8" s="1"/>
  <c r="E339" i="1"/>
  <c r="G339" i="8" s="1"/>
  <c r="F339" i="1"/>
  <c r="H339" i="8" s="1"/>
  <c r="B340" i="1"/>
  <c r="A340" i="5" s="1"/>
  <c r="C340" i="1"/>
  <c r="D340" i="8" s="1"/>
  <c r="D340" i="1"/>
  <c r="F340" i="8" s="1"/>
  <c r="E340" i="1"/>
  <c r="G340" i="8" s="1"/>
  <c r="F340" i="1"/>
  <c r="H340" i="8" s="1"/>
  <c r="B341" i="1"/>
  <c r="A341" i="5" s="1"/>
  <c r="C341" i="1"/>
  <c r="D341" i="8" s="1"/>
  <c r="D341" i="1"/>
  <c r="F341" i="8" s="1"/>
  <c r="E341" i="1"/>
  <c r="G341" i="8" s="1"/>
  <c r="F341" i="1"/>
  <c r="H341" i="8" s="1"/>
  <c r="B342" i="1"/>
  <c r="A342" i="5" s="1"/>
  <c r="C342" i="1"/>
  <c r="D342" i="8" s="1"/>
  <c r="D342" i="1"/>
  <c r="F342" i="8" s="1"/>
  <c r="E342" i="1"/>
  <c r="G342" i="8" s="1"/>
  <c r="F342" i="1"/>
  <c r="H342" i="8" s="1"/>
  <c r="B343" i="1"/>
  <c r="A343" i="5" s="1"/>
  <c r="C343" i="1"/>
  <c r="D343" i="8" s="1"/>
  <c r="D343" i="1"/>
  <c r="F343" i="8" s="1"/>
  <c r="E343" i="1"/>
  <c r="G343" i="8" s="1"/>
  <c r="F343" i="1"/>
  <c r="H343" i="8" s="1"/>
  <c r="B344" i="1"/>
  <c r="A344" i="5" s="1"/>
  <c r="C344" i="1"/>
  <c r="D344" i="8" s="1"/>
  <c r="D344" i="1"/>
  <c r="F344" i="8" s="1"/>
  <c r="E344" i="1"/>
  <c r="G344" i="8" s="1"/>
  <c r="F344" i="1"/>
  <c r="H344" i="8" s="1"/>
  <c r="B345" i="1"/>
  <c r="A345" i="5" s="1"/>
  <c r="C345" i="1"/>
  <c r="D345" i="8" s="1"/>
  <c r="D345" i="1"/>
  <c r="F345" i="8" s="1"/>
  <c r="E345" i="1"/>
  <c r="G345" i="8" s="1"/>
  <c r="F345" i="1"/>
  <c r="H345" i="8" s="1"/>
  <c r="B346" i="1"/>
  <c r="A346" i="5" s="1"/>
  <c r="C346" i="1"/>
  <c r="D346" i="8" s="1"/>
  <c r="D346" i="1"/>
  <c r="F346" i="8" s="1"/>
  <c r="E346" i="1"/>
  <c r="G346" i="8" s="1"/>
  <c r="F346" i="1"/>
  <c r="H346" i="8" s="1"/>
  <c r="B347" i="1"/>
  <c r="A347" i="5" s="1"/>
  <c r="C347" i="1"/>
  <c r="D347" i="8" s="1"/>
  <c r="D347" i="1"/>
  <c r="F347" i="8" s="1"/>
  <c r="E347" i="1"/>
  <c r="G347" i="8" s="1"/>
  <c r="F347" i="1"/>
  <c r="H347" i="8" s="1"/>
  <c r="B348" i="1"/>
  <c r="A348" i="5" s="1"/>
  <c r="C348" i="1"/>
  <c r="D348" i="8" s="1"/>
  <c r="D348" i="1"/>
  <c r="F348" i="8" s="1"/>
  <c r="E348" i="1"/>
  <c r="G348" i="8" s="1"/>
  <c r="F348" i="1"/>
  <c r="H348" i="8" s="1"/>
  <c r="B349" i="1"/>
  <c r="A349" i="5" s="1"/>
  <c r="C349" i="1"/>
  <c r="D349" i="8" s="1"/>
  <c r="D349" i="1"/>
  <c r="F349" i="8" s="1"/>
  <c r="E349" i="1"/>
  <c r="G349" i="8" s="1"/>
  <c r="F349" i="1"/>
  <c r="H349" i="8" s="1"/>
  <c r="B350" i="1"/>
  <c r="A350" i="5" s="1"/>
  <c r="C350" i="1"/>
  <c r="D350" i="8" s="1"/>
  <c r="D350" i="1"/>
  <c r="F350" i="8" s="1"/>
  <c r="E350" i="1"/>
  <c r="G350" i="8" s="1"/>
  <c r="F350" i="1"/>
  <c r="H350" i="8" s="1"/>
  <c r="B351" i="1"/>
  <c r="A351" i="5" s="1"/>
  <c r="C351" i="1"/>
  <c r="D351" i="8" s="1"/>
  <c r="D351" i="1"/>
  <c r="F351" i="8" s="1"/>
  <c r="E351" i="1"/>
  <c r="G351" i="8" s="1"/>
  <c r="F351" i="1"/>
  <c r="H351" i="8" s="1"/>
  <c r="B352" i="1"/>
  <c r="A352" i="5" s="1"/>
  <c r="C352" i="1"/>
  <c r="D352" i="8" s="1"/>
  <c r="D352" i="1"/>
  <c r="F352" i="8" s="1"/>
  <c r="E352" i="1"/>
  <c r="G352" i="8" s="1"/>
  <c r="F352" i="1"/>
  <c r="H352" i="8" s="1"/>
  <c r="B353" i="1"/>
  <c r="A353" i="5" s="1"/>
  <c r="C353" i="1"/>
  <c r="D353" i="8" s="1"/>
  <c r="D353" i="1"/>
  <c r="F353" i="8" s="1"/>
  <c r="E353" i="1"/>
  <c r="G353" i="8" s="1"/>
  <c r="F353" i="1"/>
  <c r="H353" i="8" s="1"/>
  <c r="B354" i="1"/>
  <c r="A354" i="5" s="1"/>
  <c r="C354" i="1"/>
  <c r="D354" i="8" s="1"/>
  <c r="D354" i="1"/>
  <c r="F354" i="8" s="1"/>
  <c r="E354" i="1"/>
  <c r="G354" i="8" s="1"/>
  <c r="F354" i="1"/>
  <c r="H354" i="8" s="1"/>
  <c r="B355" i="1"/>
  <c r="A355" i="5" s="1"/>
  <c r="C355" i="1"/>
  <c r="D355" i="8" s="1"/>
  <c r="D355" i="1"/>
  <c r="F355" i="8" s="1"/>
  <c r="E355" i="1"/>
  <c r="G355" i="8" s="1"/>
  <c r="F355" i="1"/>
  <c r="H355" i="8" s="1"/>
  <c r="B356" i="1"/>
  <c r="A356" i="5" s="1"/>
  <c r="C356" i="1"/>
  <c r="D356" i="8" s="1"/>
  <c r="D356" i="1"/>
  <c r="F356" i="8" s="1"/>
  <c r="E356" i="1"/>
  <c r="G356" i="8" s="1"/>
  <c r="F356" i="1"/>
  <c r="H356" i="8" s="1"/>
  <c r="B357" i="1"/>
  <c r="A357" i="5" s="1"/>
  <c r="C357" i="1"/>
  <c r="D357" i="8" s="1"/>
  <c r="D357" i="1"/>
  <c r="F357" i="8" s="1"/>
  <c r="E357" i="1"/>
  <c r="G357" i="8" s="1"/>
  <c r="F357" i="1"/>
  <c r="H357" i="8" s="1"/>
  <c r="B358" i="1"/>
  <c r="A358" i="5" s="1"/>
  <c r="C358" i="1"/>
  <c r="D358" i="8" s="1"/>
  <c r="D358" i="1"/>
  <c r="F358" i="8" s="1"/>
  <c r="E358" i="1"/>
  <c r="G358" i="8" s="1"/>
  <c r="F358" i="1"/>
  <c r="H358" i="8" s="1"/>
  <c r="B359" i="1"/>
  <c r="A359" i="5" s="1"/>
  <c r="C359" i="1"/>
  <c r="D359" i="8" s="1"/>
  <c r="D359" i="1"/>
  <c r="F359" i="8" s="1"/>
  <c r="E359" i="1"/>
  <c r="G359" i="8" s="1"/>
  <c r="F359" i="1"/>
  <c r="H359" i="8" s="1"/>
  <c r="B360" i="1"/>
  <c r="A360" i="5" s="1"/>
  <c r="C360" i="1"/>
  <c r="D360" i="8" s="1"/>
  <c r="D360" i="1"/>
  <c r="F360" i="8" s="1"/>
  <c r="E360" i="1"/>
  <c r="G360" i="8" s="1"/>
  <c r="F360" i="1"/>
  <c r="H360" i="8" s="1"/>
  <c r="B361" i="1"/>
  <c r="A361" i="5" s="1"/>
  <c r="C361" i="1"/>
  <c r="D361" i="8" s="1"/>
  <c r="D361" i="1"/>
  <c r="F361" i="8" s="1"/>
  <c r="E361" i="1"/>
  <c r="G361" i="8" s="1"/>
  <c r="F361" i="1"/>
  <c r="H361" i="8" s="1"/>
  <c r="B362" i="1"/>
  <c r="A362" i="5" s="1"/>
  <c r="C362" i="1"/>
  <c r="D362" i="8" s="1"/>
  <c r="D362" i="1"/>
  <c r="F362" i="8" s="1"/>
  <c r="E362" i="1"/>
  <c r="G362" i="8" s="1"/>
  <c r="F362" i="1"/>
  <c r="H362" i="8" s="1"/>
  <c r="B363" i="1"/>
  <c r="A363" i="5" s="1"/>
  <c r="C363" i="1"/>
  <c r="D363" i="8" s="1"/>
  <c r="D363" i="1"/>
  <c r="F363" i="8" s="1"/>
  <c r="E363" i="1"/>
  <c r="G363" i="8" s="1"/>
  <c r="F363" i="1"/>
  <c r="H363" i="8" s="1"/>
  <c r="B364" i="1"/>
  <c r="A364" i="5" s="1"/>
  <c r="C364" i="1"/>
  <c r="D364" i="8" s="1"/>
  <c r="D364" i="1"/>
  <c r="F364" i="8" s="1"/>
  <c r="E364" i="1"/>
  <c r="G364" i="8" s="1"/>
  <c r="F364" i="1"/>
  <c r="H364" i="8" s="1"/>
  <c r="B365" i="1"/>
  <c r="A365" i="5" s="1"/>
  <c r="C365" i="1"/>
  <c r="D365" i="8" s="1"/>
  <c r="D365" i="1"/>
  <c r="F365" i="8" s="1"/>
  <c r="E365" i="1"/>
  <c r="G365" i="8" s="1"/>
  <c r="F365" i="1"/>
  <c r="H365" i="8" s="1"/>
  <c r="B366" i="1"/>
  <c r="A366" i="5" s="1"/>
  <c r="C366" i="1"/>
  <c r="D366" i="8" s="1"/>
  <c r="D366" i="1"/>
  <c r="F366" i="8" s="1"/>
  <c r="E366" i="1"/>
  <c r="G366" i="8" s="1"/>
  <c r="F366" i="1"/>
  <c r="H366" i="8" s="1"/>
  <c r="B367" i="1"/>
  <c r="A367" i="5" s="1"/>
  <c r="C367" i="1"/>
  <c r="D367" i="8" s="1"/>
  <c r="D367" i="1"/>
  <c r="F367" i="8" s="1"/>
  <c r="E367" i="1"/>
  <c r="G367" i="8" s="1"/>
  <c r="F367" i="1"/>
  <c r="H367" i="8" s="1"/>
  <c r="B368" i="1"/>
  <c r="A368" i="5" s="1"/>
  <c r="C368" i="1"/>
  <c r="D368" i="8" s="1"/>
  <c r="D368" i="1"/>
  <c r="F368" i="8" s="1"/>
  <c r="E368" i="1"/>
  <c r="G368" i="8" s="1"/>
  <c r="F368" i="1"/>
  <c r="H368" i="8" s="1"/>
  <c r="B369" i="1"/>
  <c r="A369" i="5" s="1"/>
  <c r="C369" i="1"/>
  <c r="D369" i="8" s="1"/>
  <c r="D369" i="1"/>
  <c r="F369" i="8" s="1"/>
  <c r="E369" i="1"/>
  <c r="G369" i="8" s="1"/>
  <c r="F369" i="1"/>
  <c r="H369" i="8" s="1"/>
  <c r="B370" i="1"/>
  <c r="A370" i="5" s="1"/>
  <c r="C370" i="1"/>
  <c r="D370" i="8" s="1"/>
  <c r="D370" i="1"/>
  <c r="F370" i="8" s="1"/>
  <c r="E370" i="1"/>
  <c r="G370" i="8" s="1"/>
  <c r="F370" i="1"/>
  <c r="H370" i="8" s="1"/>
  <c r="B371" i="1"/>
  <c r="A371" i="5" s="1"/>
  <c r="C371" i="1"/>
  <c r="D371" i="8" s="1"/>
  <c r="D371" i="1"/>
  <c r="F371" i="8" s="1"/>
  <c r="E371" i="1"/>
  <c r="G371" i="8" s="1"/>
  <c r="F371" i="1"/>
  <c r="H371" i="8" s="1"/>
  <c r="B372" i="1"/>
  <c r="A372" i="5" s="1"/>
  <c r="C372" i="1"/>
  <c r="D372" i="8" s="1"/>
  <c r="D372" i="1"/>
  <c r="F372" i="8" s="1"/>
  <c r="E372" i="1"/>
  <c r="G372" i="8" s="1"/>
  <c r="F372" i="1"/>
  <c r="H372" i="8" s="1"/>
  <c r="B373" i="1"/>
  <c r="A373" i="5" s="1"/>
  <c r="C373" i="1"/>
  <c r="D373" i="8" s="1"/>
  <c r="D373" i="1"/>
  <c r="F373" i="8" s="1"/>
  <c r="E373" i="1"/>
  <c r="G373" i="8" s="1"/>
  <c r="F373" i="1"/>
  <c r="H373" i="8" s="1"/>
  <c r="B374" i="1"/>
  <c r="A374" i="5" s="1"/>
  <c r="C374" i="1"/>
  <c r="D374" i="8" s="1"/>
  <c r="D374" i="1"/>
  <c r="F374" i="8" s="1"/>
  <c r="E374" i="1"/>
  <c r="G374" i="8" s="1"/>
  <c r="F374" i="1"/>
  <c r="H374" i="8" s="1"/>
  <c r="B375" i="1"/>
  <c r="A375" i="5" s="1"/>
  <c r="C375" i="1"/>
  <c r="D375" i="8" s="1"/>
  <c r="D375" i="1"/>
  <c r="F375" i="8" s="1"/>
  <c r="E375" i="1"/>
  <c r="G375" i="8" s="1"/>
  <c r="F375" i="1"/>
  <c r="H375" i="8" s="1"/>
  <c r="B376" i="1"/>
  <c r="A376" i="5" s="1"/>
  <c r="C376" i="1"/>
  <c r="D376" i="8" s="1"/>
  <c r="D376" i="1"/>
  <c r="F376" i="8" s="1"/>
  <c r="E376" i="1"/>
  <c r="G376" i="8" s="1"/>
  <c r="F376" i="1"/>
  <c r="H376" i="8" s="1"/>
  <c r="B377" i="1"/>
  <c r="A377" i="5" s="1"/>
  <c r="C377" i="1"/>
  <c r="D377" i="8" s="1"/>
  <c r="D377" i="1"/>
  <c r="F377" i="8" s="1"/>
  <c r="E377" i="1"/>
  <c r="G377" i="8" s="1"/>
  <c r="F377" i="1"/>
  <c r="H377" i="8" s="1"/>
  <c r="B378" i="1"/>
  <c r="A378" i="5" s="1"/>
  <c r="C378" i="1"/>
  <c r="D378" i="8" s="1"/>
  <c r="D378" i="1"/>
  <c r="F378" i="8" s="1"/>
  <c r="E378" i="1"/>
  <c r="G378" i="8" s="1"/>
  <c r="F378" i="1"/>
  <c r="H378" i="8" s="1"/>
  <c r="B379" i="1"/>
  <c r="A379" i="5" s="1"/>
  <c r="C379" i="1"/>
  <c r="D379" i="8" s="1"/>
  <c r="D379" i="1"/>
  <c r="F379" i="8" s="1"/>
  <c r="E379" i="1"/>
  <c r="G379" i="8" s="1"/>
  <c r="F379" i="1"/>
  <c r="H379" i="8" s="1"/>
  <c r="B380" i="1"/>
  <c r="A380" i="5" s="1"/>
  <c r="C380" i="1"/>
  <c r="D380" i="8" s="1"/>
  <c r="D380" i="1"/>
  <c r="F380" i="8" s="1"/>
  <c r="E380" i="1"/>
  <c r="G380" i="8" s="1"/>
  <c r="F380" i="1"/>
  <c r="H380" i="8" s="1"/>
  <c r="B381" i="1"/>
  <c r="A381" i="5" s="1"/>
  <c r="C381" i="1"/>
  <c r="D381" i="8" s="1"/>
  <c r="D381" i="1"/>
  <c r="F381" i="8" s="1"/>
  <c r="E381" i="1"/>
  <c r="G381" i="8" s="1"/>
  <c r="F381" i="1"/>
  <c r="H381" i="8" s="1"/>
  <c r="B382" i="1"/>
  <c r="A382" i="5" s="1"/>
  <c r="C382" i="1"/>
  <c r="D382" i="8" s="1"/>
  <c r="D382" i="1"/>
  <c r="F382" i="8" s="1"/>
  <c r="E382" i="1"/>
  <c r="G382" i="8" s="1"/>
  <c r="F382" i="1"/>
  <c r="H382" i="8" s="1"/>
  <c r="B383" i="1"/>
  <c r="A383" i="5" s="1"/>
  <c r="C383" i="1"/>
  <c r="D383" i="8" s="1"/>
  <c r="D383" i="1"/>
  <c r="F383" i="8" s="1"/>
  <c r="E383" i="1"/>
  <c r="G383" i="8" s="1"/>
  <c r="F383" i="1"/>
  <c r="H383" i="8" s="1"/>
  <c r="B384" i="1"/>
  <c r="A384" i="5" s="1"/>
  <c r="C384" i="1"/>
  <c r="D384" i="8" s="1"/>
  <c r="D384" i="1"/>
  <c r="F384" i="8" s="1"/>
  <c r="E384" i="1"/>
  <c r="G384" i="8" s="1"/>
  <c r="F384" i="1"/>
  <c r="H384" i="8" s="1"/>
  <c r="B385" i="1"/>
  <c r="A385" i="5" s="1"/>
  <c r="C385" i="1"/>
  <c r="D385" i="8" s="1"/>
  <c r="D385" i="1"/>
  <c r="F385" i="8" s="1"/>
  <c r="E385" i="1"/>
  <c r="G385" i="8" s="1"/>
  <c r="F385" i="1"/>
  <c r="H385" i="8" s="1"/>
  <c r="B386" i="1"/>
  <c r="A386" i="5" s="1"/>
  <c r="C386" i="1"/>
  <c r="D386" i="8" s="1"/>
  <c r="D386" i="1"/>
  <c r="F386" i="8" s="1"/>
  <c r="E386" i="1"/>
  <c r="G386" i="8" s="1"/>
  <c r="F386" i="1"/>
  <c r="H386" i="8" s="1"/>
  <c r="B387" i="1"/>
  <c r="A387" i="5" s="1"/>
  <c r="C387" i="1"/>
  <c r="D387" i="8" s="1"/>
  <c r="D387" i="1"/>
  <c r="F387" i="8" s="1"/>
  <c r="E387" i="1"/>
  <c r="G387" i="8" s="1"/>
  <c r="F387" i="1"/>
  <c r="H387" i="8" s="1"/>
  <c r="B388" i="1"/>
  <c r="A388" i="5" s="1"/>
  <c r="C388" i="1"/>
  <c r="D388" i="8" s="1"/>
  <c r="D388" i="1"/>
  <c r="F388" i="8" s="1"/>
  <c r="E388" i="1"/>
  <c r="G388" i="8" s="1"/>
  <c r="F388" i="1"/>
  <c r="H388" i="8" s="1"/>
  <c r="B389" i="1"/>
  <c r="A389" i="5" s="1"/>
  <c r="C389" i="1"/>
  <c r="D389" i="8" s="1"/>
  <c r="D389" i="1"/>
  <c r="F389" i="8" s="1"/>
  <c r="E389" i="1"/>
  <c r="G389" i="8" s="1"/>
  <c r="F389" i="1"/>
  <c r="H389" i="8" s="1"/>
  <c r="B390" i="1"/>
  <c r="A390" i="5" s="1"/>
  <c r="C390" i="1"/>
  <c r="D390" i="8" s="1"/>
  <c r="D390" i="1"/>
  <c r="F390" i="8" s="1"/>
  <c r="E390" i="1"/>
  <c r="G390" i="8" s="1"/>
  <c r="F390" i="1"/>
  <c r="H390" i="8" s="1"/>
  <c r="B391" i="1"/>
  <c r="A391" i="5" s="1"/>
  <c r="C391" i="1"/>
  <c r="D391" i="8" s="1"/>
  <c r="D391" i="1"/>
  <c r="F391" i="8" s="1"/>
  <c r="E391" i="1"/>
  <c r="G391" i="8" s="1"/>
  <c r="F391" i="1"/>
  <c r="H391" i="8" s="1"/>
  <c r="B392" i="1"/>
  <c r="A392" i="5" s="1"/>
  <c r="C392" i="1"/>
  <c r="D392" i="8" s="1"/>
  <c r="D392" i="1"/>
  <c r="F392" i="8" s="1"/>
  <c r="E392" i="1"/>
  <c r="G392" i="8" s="1"/>
  <c r="F392" i="1"/>
  <c r="H392" i="8" s="1"/>
  <c r="B393" i="1"/>
  <c r="A393" i="5" s="1"/>
  <c r="C393" i="1"/>
  <c r="D393" i="8" s="1"/>
  <c r="D393" i="1"/>
  <c r="F393" i="8" s="1"/>
  <c r="E393" i="1"/>
  <c r="G393" i="8" s="1"/>
  <c r="F393" i="1"/>
  <c r="H393" i="8" s="1"/>
  <c r="B394" i="1"/>
  <c r="A394" i="5" s="1"/>
  <c r="C394" i="1"/>
  <c r="D394" i="8" s="1"/>
  <c r="D394" i="1"/>
  <c r="F394" i="8" s="1"/>
  <c r="E394" i="1"/>
  <c r="G394" i="8" s="1"/>
  <c r="F394" i="1"/>
  <c r="H394" i="8" s="1"/>
  <c r="B395" i="1"/>
  <c r="A395" i="5" s="1"/>
  <c r="C395" i="1"/>
  <c r="D395" i="8" s="1"/>
  <c r="D395" i="1"/>
  <c r="F395" i="8" s="1"/>
  <c r="E395" i="1"/>
  <c r="G395" i="8" s="1"/>
  <c r="F395" i="1"/>
  <c r="H395" i="8" s="1"/>
  <c r="B396" i="1"/>
  <c r="A396" i="5" s="1"/>
  <c r="C396" i="1"/>
  <c r="D396" i="8" s="1"/>
  <c r="D396" i="1"/>
  <c r="F396" i="8" s="1"/>
  <c r="E396" i="1"/>
  <c r="G396" i="8" s="1"/>
  <c r="F396" i="1"/>
  <c r="H396" i="8" s="1"/>
  <c r="B397" i="1"/>
  <c r="A397" i="5" s="1"/>
  <c r="C397" i="1"/>
  <c r="D397" i="8" s="1"/>
  <c r="D397" i="1"/>
  <c r="F397" i="8" s="1"/>
  <c r="E397" i="1"/>
  <c r="G397" i="8" s="1"/>
  <c r="F397" i="1"/>
  <c r="H397" i="8" s="1"/>
  <c r="B398" i="1"/>
  <c r="A398" i="5" s="1"/>
  <c r="C398" i="1"/>
  <c r="D398" i="8" s="1"/>
  <c r="D398" i="1"/>
  <c r="F398" i="8" s="1"/>
  <c r="E398" i="1"/>
  <c r="G398" i="8" s="1"/>
  <c r="F398" i="1"/>
  <c r="H398" i="8" s="1"/>
  <c r="B399" i="1"/>
  <c r="A399" i="5" s="1"/>
  <c r="C399" i="1"/>
  <c r="D399" i="8" s="1"/>
  <c r="D399" i="1"/>
  <c r="F399" i="8" s="1"/>
  <c r="E399" i="1"/>
  <c r="G399" i="8" s="1"/>
  <c r="F399" i="1"/>
  <c r="H399" i="8" s="1"/>
  <c r="B400" i="1"/>
  <c r="A400" i="5" s="1"/>
  <c r="C400" i="1"/>
  <c r="D400" i="8" s="1"/>
  <c r="D400" i="1"/>
  <c r="F400" i="8" s="1"/>
  <c r="E400" i="1"/>
  <c r="G400" i="8" s="1"/>
  <c r="F400" i="1"/>
  <c r="H400" i="8" s="1"/>
  <c r="B401" i="1"/>
  <c r="A401" i="5" s="1"/>
  <c r="C401" i="1"/>
  <c r="D401" i="8" s="1"/>
  <c r="D401" i="1"/>
  <c r="F401" i="8" s="1"/>
  <c r="E401" i="1"/>
  <c r="G401" i="8" s="1"/>
  <c r="F401" i="1"/>
  <c r="H401" i="8" s="1"/>
  <c r="B402" i="1"/>
  <c r="A402" i="5" s="1"/>
  <c r="C402" i="1"/>
  <c r="D402" i="8" s="1"/>
  <c r="D402" i="1"/>
  <c r="F402" i="8" s="1"/>
  <c r="E402" i="1"/>
  <c r="G402" i="8" s="1"/>
  <c r="F402" i="1"/>
  <c r="H402" i="8" s="1"/>
  <c r="B403" i="1"/>
  <c r="A403" i="5" s="1"/>
  <c r="C403" i="1"/>
  <c r="D403" i="8" s="1"/>
  <c r="D403" i="1"/>
  <c r="F403" i="8" s="1"/>
  <c r="E403" i="1"/>
  <c r="G403" i="8" s="1"/>
  <c r="F403" i="1"/>
  <c r="H403" i="8" s="1"/>
  <c r="B404" i="1"/>
  <c r="A404" i="5" s="1"/>
  <c r="C404" i="1"/>
  <c r="D404" i="8" s="1"/>
  <c r="D404" i="1"/>
  <c r="F404" i="8" s="1"/>
  <c r="E404" i="1"/>
  <c r="G404" i="8" s="1"/>
  <c r="F404" i="1"/>
  <c r="H404" i="8" s="1"/>
  <c r="A3" i="1"/>
  <c r="B3" i="8" s="1"/>
  <c r="A4" i="1"/>
  <c r="B4" i="8" s="1"/>
  <c r="A5" i="1"/>
  <c r="B5" i="8" s="1"/>
  <c r="A6" i="1"/>
  <c r="B6" i="8" s="1"/>
  <c r="A7" i="1"/>
  <c r="B7" i="8" s="1"/>
  <c r="A8" i="1"/>
  <c r="B8" i="8" s="1"/>
  <c r="A9" i="1"/>
  <c r="B9" i="8" s="1"/>
  <c r="A10" i="1"/>
  <c r="B10" i="8" s="1"/>
  <c r="A11" i="1"/>
  <c r="B11" i="8" s="1"/>
  <c r="A12" i="1"/>
  <c r="B12" i="8" s="1"/>
  <c r="A13" i="1"/>
  <c r="B13" i="8" s="1"/>
  <c r="A14" i="1"/>
  <c r="B14" i="8" s="1"/>
  <c r="A15" i="1"/>
  <c r="B15" i="8" s="1"/>
  <c r="A16" i="1"/>
  <c r="B16" i="8" s="1"/>
  <c r="A17" i="1"/>
  <c r="B17" i="8" s="1"/>
  <c r="A18" i="1"/>
  <c r="B18" i="8" s="1"/>
  <c r="A19" i="1"/>
  <c r="B19" i="8" s="1"/>
  <c r="A20" i="1"/>
  <c r="B20" i="8" s="1"/>
  <c r="A21" i="1"/>
  <c r="B21" i="8" s="1"/>
  <c r="A22" i="1"/>
  <c r="B22" i="8" s="1"/>
  <c r="A23" i="1"/>
  <c r="B23" i="8" s="1"/>
  <c r="A24" i="1"/>
  <c r="B24" i="8" s="1"/>
  <c r="A25" i="1"/>
  <c r="B25" i="8" s="1"/>
  <c r="A26" i="1"/>
  <c r="B26" i="8" s="1"/>
  <c r="A27" i="1"/>
  <c r="B27" i="8" s="1"/>
  <c r="A28" i="1"/>
  <c r="B28" i="8" s="1"/>
  <c r="A29" i="1"/>
  <c r="B29" i="8" s="1"/>
  <c r="A30" i="1"/>
  <c r="B30" i="8" s="1"/>
  <c r="A31" i="1"/>
  <c r="B31" i="8" s="1"/>
  <c r="A32" i="1"/>
  <c r="B32" i="8" s="1"/>
  <c r="A33" i="1"/>
  <c r="B33" i="8" s="1"/>
  <c r="A34" i="1"/>
  <c r="B34" i="8" s="1"/>
  <c r="A35" i="1"/>
  <c r="B35" i="8" s="1"/>
  <c r="A36" i="1"/>
  <c r="B36" i="8" s="1"/>
  <c r="A37" i="1"/>
  <c r="B37" i="8" s="1"/>
  <c r="A38" i="1"/>
  <c r="B38" i="8" s="1"/>
  <c r="A39" i="1"/>
  <c r="B39" i="8" s="1"/>
  <c r="A40" i="1"/>
  <c r="B40" i="8" s="1"/>
  <c r="A41" i="1"/>
  <c r="B41" i="8" s="1"/>
  <c r="A42" i="1"/>
  <c r="B42" i="8" s="1"/>
  <c r="A43" i="1"/>
  <c r="B43" i="8" s="1"/>
  <c r="A44" i="1"/>
  <c r="B44" i="8" s="1"/>
  <c r="A45" i="1"/>
  <c r="B45" i="8" s="1"/>
  <c r="A46" i="1"/>
  <c r="B46" i="8" s="1"/>
  <c r="A47" i="1"/>
  <c r="B47" i="8" s="1"/>
  <c r="A48" i="1"/>
  <c r="B48" i="8" s="1"/>
  <c r="A49" i="1"/>
  <c r="B49" i="8" s="1"/>
  <c r="A50" i="1"/>
  <c r="B50" i="8" s="1"/>
  <c r="A51" i="1"/>
  <c r="B51" i="8" s="1"/>
  <c r="A52" i="1"/>
  <c r="B52" i="8" s="1"/>
  <c r="A53" i="1"/>
  <c r="B53" i="8" s="1"/>
  <c r="A54" i="1"/>
  <c r="B54" i="8" s="1"/>
  <c r="A55" i="1"/>
  <c r="B55" i="8" s="1"/>
  <c r="A56" i="1"/>
  <c r="B56" i="8" s="1"/>
  <c r="A57" i="1"/>
  <c r="B57" i="8" s="1"/>
  <c r="A58" i="1"/>
  <c r="B58" i="8" s="1"/>
  <c r="A59" i="1"/>
  <c r="B59" i="8" s="1"/>
  <c r="A60" i="1"/>
  <c r="B60" i="8" s="1"/>
  <c r="A61" i="1"/>
  <c r="B61" i="8" s="1"/>
  <c r="A62" i="1"/>
  <c r="B62" i="8" s="1"/>
  <c r="A63" i="1"/>
  <c r="B63" i="8" s="1"/>
  <c r="A64" i="1"/>
  <c r="B64" i="8" s="1"/>
  <c r="A65" i="1"/>
  <c r="B65" i="8" s="1"/>
  <c r="A66" i="1"/>
  <c r="B66" i="8" s="1"/>
  <c r="A67" i="1"/>
  <c r="B67" i="8" s="1"/>
  <c r="A68" i="1"/>
  <c r="B68" i="8" s="1"/>
  <c r="A69" i="1"/>
  <c r="B69" i="8" s="1"/>
  <c r="A70" i="1"/>
  <c r="B70" i="8" s="1"/>
  <c r="A71" i="1"/>
  <c r="B71" i="8" s="1"/>
  <c r="A72" i="1"/>
  <c r="B72" i="8" s="1"/>
  <c r="A73" i="1"/>
  <c r="B73" i="8" s="1"/>
  <c r="A74" i="1"/>
  <c r="B74" i="8" s="1"/>
  <c r="A75" i="1"/>
  <c r="B75" i="8" s="1"/>
  <c r="A76" i="1"/>
  <c r="B76" i="8" s="1"/>
  <c r="A77" i="1"/>
  <c r="B77" i="8" s="1"/>
  <c r="A78" i="1"/>
  <c r="B78" i="8" s="1"/>
  <c r="A79" i="1"/>
  <c r="B79" i="8" s="1"/>
  <c r="A80" i="1"/>
  <c r="B80" i="8" s="1"/>
  <c r="A81" i="1"/>
  <c r="B81" i="8" s="1"/>
  <c r="A82" i="1"/>
  <c r="B82" i="8" s="1"/>
  <c r="A83" i="1"/>
  <c r="B83" i="8" s="1"/>
  <c r="A84" i="1"/>
  <c r="B84" i="8" s="1"/>
  <c r="A85" i="1"/>
  <c r="B85" i="8" s="1"/>
  <c r="A86" i="1"/>
  <c r="B86" i="8" s="1"/>
  <c r="A87" i="1"/>
  <c r="B87" i="8" s="1"/>
  <c r="A88" i="1"/>
  <c r="B88" i="8" s="1"/>
  <c r="A89" i="1"/>
  <c r="B89" i="8" s="1"/>
  <c r="A90" i="1"/>
  <c r="B90" i="8" s="1"/>
  <c r="A91" i="1"/>
  <c r="B91" i="8" s="1"/>
  <c r="A92" i="1"/>
  <c r="B92" i="8" s="1"/>
  <c r="A93" i="1"/>
  <c r="B93" i="8" s="1"/>
  <c r="A94" i="1"/>
  <c r="B94" i="8" s="1"/>
  <c r="A95" i="1"/>
  <c r="B95" i="8" s="1"/>
  <c r="A96" i="1"/>
  <c r="B96" i="8" s="1"/>
  <c r="A97" i="1"/>
  <c r="B97" i="8" s="1"/>
  <c r="A98" i="1"/>
  <c r="B98" i="8" s="1"/>
  <c r="A99" i="1"/>
  <c r="B99" i="8" s="1"/>
  <c r="A100" i="1"/>
  <c r="B100" i="8" s="1"/>
  <c r="A101" i="1"/>
  <c r="B101" i="8" s="1"/>
  <c r="A102" i="1"/>
  <c r="B102" i="8" s="1"/>
  <c r="A103" i="1"/>
  <c r="B103" i="8" s="1"/>
  <c r="A104" i="1"/>
  <c r="B104" i="8" s="1"/>
  <c r="A105" i="1"/>
  <c r="B105" i="8" s="1"/>
  <c r="A106" i="1"/>
  <c r="B106" i="8" s="1"/>
  <c r="A107" i="1"/>
  <c r="B107" i="8" s="1"/>
  <c r="A108" i="1"/>
  <c r="B108" i="8" s="1"/>
  <c r="A109" i="1"/>
  <c r="B109" i="8" s="1"/>
  <c r="A110" i="1"/>
  <c r="B110" i="8" s="1"/>
  <c r="A111" i="1"/>
  <c r="B111" i="8" s="1"/>
  <c r="A112" i="1"/>
  <c r="B112" i="8" s="1"/>
  <c r="A113" i="1"/>
  <c r="B113" i="8" s="1"/>
  <c r="A114" i="1"/>
  <c r="B114" i="8" s="1"/>
  <c r="A115" i="1"/>
  <c r="B115" i="8" s="1"/>
  <c r="A116" i="1"/>
  <c r="B116" i="8" s="1"/>
  <c r="A117" i="1"/>
  <c r="B117" i="8" s="1"/>
  <c r="A118" i="1"/>
  <c r="B118" i="8" s="1"/>
  <c r="A119" i="1"/>
  <c r="B119" i="8" s="1"/>
  <c r="A120" i="1"/>
  <c r="B120" i="8" s="1"/>
  <c r="A121" i="1"/>
  <c r="B121" i="8" s="1"/>
  <c r="A122" i="1"/>
  <c r="B122" i="8" s="1"/>
  <c r="A123" i="1"/>
  <c r="B123" i="8" s="1"/>
  <c r="A124" i="1"/>
  <c r="B124" i="8" s="1"/>
  <c r="A125" i="1"/>
  <c r="B125" i="8" s="1"/>
  <c r="A126" i="1"/>
  <c r="B126" i="8" s="1"/>
  <c r="A127" i="1"/>
  <c r="B127" i="8" s="1"/>
  <c r="A128" i="1"/>
  <c r="B128" i="8" s="1"/>
  <c r="A129" i="1"/>
  <c r="B129" i="8" s="1"/>
  <c r="A130" i="1"/>
  <c r="B130" i="8" s="1"/>
  <c r="A131" i="1"/>
  <c r="B131" i="8" s="1"/>
  <c r="A132" i="1"/>
  <c r="B132" i="8" s="1"/>
  <c r="A133" i="1"/>
  <c r="B133" i="8" s="1"/>
  <c r="A134" i="1"/>
  <c r="B134" i="8" s="1"/>
  <c r="A135" i="1"/>
  <c r="B135" i="8" s="1"/>
  <c r="A136" i="1"/>
  <c r="B136" i="8" s="1"/>
  <c r="A137" i="1"/>
  <c r="B137" i="8" s="1"/>
  <c r="A138" i="1"/>
  <c r="B138" i="8" s="1"/>
  <c r="A139" i="1"/>
  <c r="B139" i="8" s="1"/>
  <c r="A140" i="1"/>
  <c r="B140" i="8" s="1"/>
  <c r="A141" i="1"/>
  <c r="B141" i="8" s="1"/>
  <c r="A142" i="1"/>
  <c r="B142" i="8" s="1"/>
  <c r="A143" i="1"/>
  <c r="B143" i="8" s="1"/>
  <c r="A144" i="1"/>
  <c r="B144" i="8" s="1"/>
  <c r="A145" i="1"/>
  <c r="B145" i="8" s="1"/>
  <c r="A146" i="1"/>
  <c r="B146" i="8" s="1"/>
  <c r="A147" i="1"/>
  <c r="B147" i="8" s="1"/>
  <c r="A148" i="1"/>
  <c r="B148" i="8" s="1"/>
  <c r="A149" i="1"/>
  <c r="B149" i="8" s="1"/>
  <c r="A150" i="1"/>
  <c r="B150" i="8" s="1"/>
  <c r="A151" i="1"/>
  <c r="B151" i="8" s="1"/>
  <c r="A152" i="1"/>
  <c r="B152" i="8" s="1"/>
  <c r="A153" i="1"/>
  <c r="B153" i="8" s="1"/>
  <c r="A154" i="1"/>
  <c r="B154" i="8" s="1"/>
  <c r="A155" i="1"/>
  <c r="B155" i="8" s="1"/>
  <c r="A156" i="1"/>
  <c r="B156" i="8" s="1"/>
  <c r="A157" i="1"/>
  <c r="B157" i="8" s="1"/>
  <c r="A158" i="1"/>
  <c r="B158" i="8" s="1"/>
  <c r="A159" i="1"/>
  <c r="B159" i="8" s="1"/>
  <c r="A160" i="1"/>
  <c r="B160" i="8" s="1"/>
  <c r="A161" i="1"/>
  <c r="B161" i="8" s="1"/>
  <c r="A162" i="1"/>
  <c r="B162" i="8" s="1"/>
  <c r="A163" i="1"/>
  <c r="B163" i="8" s="1"/>
  <c r="A164" i="1"/>
  <c r="B164" i="8" s="1"/>
  <c r="A165" i="1"/>
  <c r="B165" i="8" s="1"/>
  <c r="A166" i="1"/>
  <c r="B166" i="8" s="1"/>
  <c r="A167" i="1"/>
  <c r="B167" i="8" s="1"/>
  <c r="A168" i="1"/>
  <c r="B168" i="8" s="1"/>
  <c r="A169" i="1"/>
  <c r="B169" i="8" s="1"/>
  <c r="A170" i="1"/>
  <c r="B170" i="8" s="1"/>
  <c r="A171" i="1"/>
  <c r="B171" i="8" s="1"/>
  <c r="A172" i="1"/>
  <c r="B172" i="8" s="1"/>
  <c r="A173" i="1"/>
  <c r="B173" i="8" s="1"/>
  <c r="A174" i="1"/>
  <c r="B174" i="8" s="1"/>
  <c r="A175" i="1"/>
  <c r="B175" i="8" s="1"/>
  <c r="A176" i="1"/>
  <c r="B176" i="8" s="1"/>
  <c r="A177" i="1"/>
  <c r="B177" i="8" s="1"/>
  <c r="A178" i="1"/>
  <c r="B178" i="8" s="1"/>
  <c r="A179" i="1"/>
  <c r="B179" i="8" s="1"/>
  <c r="A180" i="1"/>
  <c r="B180" i="8" s="1"/>
  <c r="A181" i="1"/>
  <c r="B181" i="8" s="1"/>
  <c r="A182" i="1"/>
  <c r="B182" i="8" s="1"/>
  <c r="A183" i="1"/>
  <c r="B183" i="8" s="1"/>
  <c r="A184" i="1"/>
  <c r="B184" i="8" s="1"/>
  <c r="A185" i="1"/>
  <c r="B185" i="8" s="1"/>
  <c r="A186" i="1"/>
  <c r="B186" i="8" s="1"/>
  <c r="A187" i="1"/>
  <c r="B187" i="8" s="1"/>
  <c r="A188" i="1"/>
  <c r="B188" i="8" s="1"/>
  <c r="A189" i="1"/>
  <c r="B189" i="8" s="1"/>
  <c r="A190" i="1"/>
  <c r="B190" i="8" s="1"/>
  <c r="A191" i="1"/>
  <c r="B191" i="8" s="1"/>
  <c r="A192" i="1"/>
  <c r="B192" i="8" s="1"/>
  <c r="A193" i="1"/>
  <c r="B193" i="8" s="1"/>
  <c r="A194" i="1"/>
  <c r="B194" i="8" s="1"/>
  <c r="A195" i="1"/>
  <c r="B195" i="8" s="1"/>
  <c r="A196" i="1"/>
  <c r="B196" i="8" s="1"/>
  <c r="A197" i="1"/>
  <c r="B197" i="8" s="1"/>
  <c r="A198" i="1"/>
  <c r="B198" i="8" s="1"/>
  <c r="A199" i="1"/>
  <c r="B199" i="8" s="1"/>
  <c r="A200" i="1"/>
  <c r="B200" i="8" s="1"/>
  <c r="A201" i="1"/>
  <c r="B201" i="8" s="1"/>
  <c r="A202" i="1"/>
  <c r="B202" i="8" s="1"/>
  <c r="A203" i="1"/>
  <c r="B203" i="8" s="1"/>
  <c r="A204" i="1"/>
  <c r="B204" i="8" s="1"/>
  <c r="A205" i="1"/>
  <c r="B205" i="8" s="1"/>
  <c r="A206" i="1"/>
  <c r="B206" i="8" s="1"/>
  <c r="A207" i="1"/>
  <c r="B207" i="8" s="1"/>
  <c r="A208" i="1"/>
  <c r="B208" i="8" s="1"/>
  <c r="A209" i="1"/>
  <c r="B209" i="8" s="1"/>
  <c r="A210" i="1"/>
  <c r="B210" i="8" s="1"/>
  <c r="A211" i="1"/>
  <c r="B211" i="8" s="1"/>
  <c r="A212" i="1"/>
  <c r="B212" i="8" s="1"/>
  <c r="A213" i="1"/>
  <c r="B213" i="8" s="1"/>
  <c r="A214" i="1"/>
  <c r="B214" i="8" s="1"/>
  <c r="A215" i="1"/>
  <c r="B215" i="8" s="1"/>
  <c r="A216" i="1"/>
  <c r="B216" i="8" s="1"/>
  <c r="A217" i="1"/>
  <c r="B217" i="8" s="1"/>
  <c r="A218" i="1"/>
  <c r="B218" i="8" s="1"/>
  <c r="A219" i="1"/>
  <c r="B219" i="8" s="1"/>
  <c r="A220" i="1"/>
  <c r="B220" i="8" s="1"/>
  <c r="A221" i="1"/>
  <c r="B221" i="8" s="1"/>
  <c r="A222" i="1"/>
  <c r="B222" i="8" s="1"/>
  <c r="A223" i="1"/>
  <c r="B223" i="8" s="1"/>
  <c r="A224" i="1"/>
  <c r="B224" i="8" s="1"/>
  <c r="A225" i="1"/>
  <c r="B225" i="8" s="1"/>
  <c r="A226" i="1"/>
  <c r="B226" i="8" s="1"/>
  <c r="A227" i="1"/>
  <c r="B227" i="8" s="1"/>
  <c r="A228" i="1"/>
  <c r="B228" i="8" s="1"/>
  <c r="A229" i="1"/>
  <c r="B229" i="8" s="1"/>
  <c r="A230" i="1"/>
  <c r="B230" i="8" s="1"/>
  <c r="A231" i="1"/>
  <c r="B231" i="8" s="1"/>
  <c r="A232" i="1"/>
  <c r="B232" i="8" s="1"/>
  <c r="A233" i="1"/>
  <c r="B233" i="8" s="1"/>
  <c r="A234" i="1"/>
  <c r="B234" i="8" s="1"/>
  <c r="A235" i="1"/>
  <c r="B235" i="8" s="1"/>
  <c r="A236" i="1"/>
  <c r="B236" i="8" s="1"/>
  <c r="A237" i="1"/>
  <c r="B237" i="8" s="1"/>
  <c r="A238" i="1"/>
  <c r="B238" i="8" s="1"/>
  <c r="A239" i="1"/>
  <c r="B239" i="8" s="1"/>
  <c r="A240" i="1"/>
  <c r="B240" i="8" s="1"/>
  <c r="A241" i="1"/>
  <c r="B241" i="8" s="1"/>
  <c r="A242" i="1"/>
  <c r="B242" i="8" s="1"/>
  <c r="A243" i="1"/>
  <c r="B243" i="8" s="1"/>
  <c r="A244" i="1"/>
  <c r="B244" i="8" s="1"/>
  <c r="A245" i="1"/>
  <c r="B245" i="8" s="1"/>
  <c r="A246" i="1"/>
  <c r="B246" i="8" s="1"/>
  <c r="A247" i="1"/>
  <c r="B247" i="8" s="1"/>
  <c r="A248" i="1"/>
  <c r="B248" i="8" s="1"/>
  <c r="A249" i="1"/>
  <c r="B249" i="8" s="1"/>
  <c r="A250" i="1"/>
  <c r="B250" i="8" s="1"/>
  <c r="A251" i="1"/>
  <c r="B251" i="8" s="1"/>
  <c r="A252" i="1"/>
  <c r="B252" i="8" s="1"/>
  <c r="A253" i="1"/>
  <c r="B253" i="8" s="1"/>
  <c r="A254" i="1"/>
  <c r="B254" i="8" s="1"/>
  <c r="A255" i="1"/>
  <c r="B255" i="8" s="1"/>
  <c r="A256" i="1"/>
  <c r="B256" i="8" s="1"/>
  <c r="A257" i="1"/>
  <c r="B257" i="8" s="1"/>
  <c r="A258" i="1"/>
  <c r="B258" i="8" s="1"/>
  <c r="A259" i="1"/>
  <c r="B259" i="8" s="1"/>
  <c r="A260" i="1"/>
  <c r="B260" i="8" s="1"/>
  <c r="A261" i="1"/>
  <c r="B261" i="8" s="1"/>
  <c r="A262" i="1"/>
  <c r="B262" i="8" s="1"/>
  <c r="A263" i="1"/>
  <c r="B263" i="8" s="1"/>
  <c r="A264" i="1"/>
  <c r="B264" i="8" s="1"/>
  <c r="A265" i="1"/>
  <c r="B265" i="8" s="1"/>
  <c r="A266" i="1"/>
  <c r="B266" i="8" s="1"/>
  <c r="A267" i="1"/>
  <c r="B267" i="8" s="1"/>
  <c r="A268" i="1"/>
  <c r="B268" i="8" s="1"/>
  <c r="A269" i="1"/>
  <c r="B269" i="8" s="1"/>
  <c r="A270" i="1"/>
  <c r="B270" i="8" s="1"/>
  <c r="A271" i="1"/>
  <c r="B271" i="8" s="1"/>
  <c r="A272" i="1"/>
  <c r="B272" i="8" s="1"/>
  <c r="A273" i="1"/>
  <c r="B273" i="8" s="1"/>
  <c r="A274" i="1"/>
  <c r="B274" i="8" s="1"/>
  <c r="A275" i="1"/>
  <c r="B275" i="8" s="1"/>
  <c r="A276" i="1"/>
  <c r="B276" i="8" s="1"/>
  <c r="A277" i="1"/>
  <c r="B277" i="8" s="1"/>
  <c r="A278" i="1"/>
  <c r="B278" i="8" s="1"/>
  <c r="A279" i="1"/>
  <c r="B279" i="8" s="1"/>
  <c r="A280" i="1"/>
  <c r="B280" i="8" s="1"/>
  <c r="A281" i="1"/>
  <c r="B281" i="8" s="1"/>
  <c r="A282" i="1"/>
  <c r="B282" i="8" s="1"/>
  <c r="A283" i="1"/>
  <c r="B283" i="8" s="1"/>
  <c r="A284" i="1"/>
  <c r="B284" i="8" s="1"/>
  <c r="A285" i="1"/>
  <c r="B285" i="8" s="1"/>
  <c r="A286" i="1"/>
  <c r="B286" i="8" s="1"/>
  <c r="A287" i="1"/>
  <c r="B287" i="8" s="1"/>
  <c r="A288" i="1"/>
  <c r="B288" i="8" s="1"/>
  <c r="A289" i="1"/>
  <c r="B289" i="8" s="1"/>
  <c r="A290" i="1"/>
  <c r="B290" i="8" s="1"/>
  <c r="A291" i="1"/>
  <c r="B291" i="8" s="1"/>
  <c r="A292" i="1"/>
  <c r="B292" i="8" s="1"/>
  <c r="A293" i="1"/>
  <c r="B293" i="8" s="1"/>
  <c r="A294" i="1"/>
  <c r="B294" i="8" s="1"/>
  <c r="A295" i="1"/>
  <c r="B295" i="8" s="1"/>
  <c r="A296" i="1"/>
  <c r="B296" i="8" s="1"/>
  <c r="A297" i="1"/>
  <c r="B297" i="8" s="1"/>
  <c r="A298" i="1"/>
  <c r="B298" i="8" s="1"/>
  <c r="A299" i="1"/>
  <c r="B299" i="8" s="1"/>
  <c r="A300" i="1"/>
  <c r="B300" i="8" s="1"/>
  <c r="A301" i="1"/>
  <c r="B301" i="8" s="1"/>
  <c r="A302" i="1"/>
  <c r="B302" i="8" s="1"/>
  <c r="A303" i="1"/>
  <c r="B303" i="8" s="1"/>
  <c r="A304" i="1"/>
  <c r="B304" i="8" s="1"/>
  <c r="A305" i="1"/>
  <c r="B305" i="8" s="1"/>
  <c r="A306" i="1"/>
  <c r="B306" i="8" s="1"/>
  <c r="A307" i="1"/>
  <c r="B307" i="8" s="1"/>
  <c r="A308" i="1"/>
  <c r="B308" i="8" s="1"/>
  <c r="A309" i="1"/>
  <c r="B309" i="8" s="1"/>
  <c r="A310" i="1"/>
  <c r="B310" i="8" s="1"/>
  <c r="A311" i="1"/>
  <c r="B311" i="8" s="1"/>
  <c r="A312" i="1"/>
  <c r="B312" i="8" s="1"/>
  <c r="A313" i="1"/>
  <c r="B313" i="8" s="1"/>
  <c r="A314" i="1"/>
  <c r="B314" i="8" s="1"/>
  <c r="A315" i="1"/>
  <c r="B315" i="8" s="1"/>
  <c r="A316" i="1"/>
  <c r="B316" i="8" s="1"/>
  <c r="A317" i="1"/>
  <c r="B317" i="8" s="1"/>
  <c r="A318" i="1"/>
  <c r="B318" i="8" s="1"/>
  <c r="A319" i="1"/>
  <c r="B319" i="8" s="1"/>
  <c r="A320" i="1"/>
  <c r="B320" i="8" s="1"/>
  <c r="A321" i="1"/>
  <c r="B321" i="8" s="1"/>
  <c r="A322" i="1"/>
  <c r="B322" i="8" s="1"/>
  <c r="A323" i="1"/>
  <c r="B323" i="8" s="1"/>
  <c r="A324" i="1"/>
  <c r="B324" i="8" s="1"/>
  <c r="A325" i="1"/>
  <c r="B325" i="8" s="1"/>
  <c r="A326" i="1"/>
  <c r="B326" i="8" s="1"/>
  <c r="A327" i="1"/>
  <c r="B327" i="8" s="1"/>
  <c r="A328" i="1"/>
  <c r="B328" i="8" s="1"/>
  <c r="A329" i="1"/>
  <c r="B329" i="8" s="1"/>
  <c r="A330" i="1"/>
  <c r="B330" i="8" s="1"/>
  <c r="A331" i="1"/>
  <c r="B331" i="8" s="1"/>
  <c r="A332" i="1"/>
  <c r="B332" i="8" s="1"/>
  <c r="A333" i="1"/>
  <c r="B333" i="8" s="1"/>
  <c r="A334" i="1"/>
  <c r="B334" i="8" s="1"/>
  <c r="A335" i="1"/>
  <c r="B335" i="8" s="1"/>
  <c r="A336" i="1"/>
  <c r="B336" i="8" s="1"/>
  <c r="A337" i="1"/>
  <c r="B337" i="8" s="1"/>
  <c r="A338" i="1"/>
  <c r="B338" i="8" s="1"/>
  <c r="A339" i="1"/>
  <c r="B339" i="8" s="1"/>
  <c r="A340" i="1"/>
  <c r="B340" i="8" s="1"/>
  <c r="A341" i="1"/>
  <c r="B341" i="8" s="1"/>
  <c r="A342" i="1"/>
  <c r="B342" i="8" s="1"/>
  <c r="A343" i="1"/>
  <c r="B343" i="8" s="1"/>
  <c r="A344" i="1"/>
  <c r="B344" i="8" s="1"/>
  <c r="A345" i="1"/>
  <c r="B345" i="8" s="1"/>
  <c r="A346" i="1"/>
  <c r="B346" i="8" s="1"/>
  <c r="A347" i="1"/>
  <c r="B347" i="8" s="1"/>
  <c r="A348" i="1"/>
  <c r="B348" i="8" s="1"/>
  <c r="A349" i="1"/>
  <c r="B349" i="8" s="1"/>
  <c r="A350" i="1"/>
  <c r="B350" i="8" s="1"/>
  <c r="A351" i="1"/>
  <c r="B351" i="8" s="1"/>
  <c r="A352" i="1"/>
  <c r="B352" i="8" s="1"/>
  <c r="A353" i="1"/>
  <c r="B353" i="8" s="1"/>
  <c r="A354" i="1"/>
  <c r="B354" i="8" s="1"/>
  <c r="A355" i="1"/>
  <c r="B355" i="8" s="1"/>
  <c r="A356" i="1"/>
  <c r="B356" i="8" s="1"/>
  <c r="A357" i="1"/>
  <c r="B357" i="8" s="1"/>
  <c r="A358" i="1"/>
  <c r="B358" i="8" s="1"/>
  <c r="A359" i="1"/>
  <c r="B359" i="8" s="1"/>
  <c r="A360" i="1"/>
  <c r="B360" i="8" s="1"/>
  <c r="A361" i="1"/>
  <c r="B361" i="8" s="1"/>
  <c r="A362" i="1"/>
  <c r="B362" i="8" s="1"/>
  <c r="A363" i="1"/>
  <c r="B363" i="8" s="1"/>
  <c r="A364" i="1"/>
  <c r="B364" i="8" s="1"/>
  <c r="A365" i="1"/>
  <c r="B365" i="8" s="1"/>
  <c r="A366" i="1"/>
  <c r="B366" i="8" s="1"/>
  <c r="A367" i="1"/>
  <c r="B367" i="8" s="1"/>
  <c r="A368" i="1"/>
  <c r="B368" i="8" s="1"/>
  <c r="A369" i="1"/>
  <c r="B369" i="8" s="1"/>
  <c r="A370" i="1"/>
  <c r="B370" i="8" s="1"/>
  <c r="A371" i="1"/>
  <c r="B371" i="8" s="1"/>
  <c r="A372" i="1"/>
  <c r="B372" i="8" s="1"/>
  <c r="A373" i="1"/>
  <c r="B373" i="8" s="1"/>
  <c r="A374" i="1"/>
  <c r="B374" i="8" s="1"/>
  <c r="A375" i="1"/>
  <c r="B375" i="8" s="1"/>
  <c r="A376" i="1"/>
  <c r="B376" i="8" s="1"/>
  <c r="A377" i="1"/>
  <c r="B377" i="8" s="1"/>
  <c r="A378" i="1"/>
  <c r="B378" i="8" s="1"/>
  <c r="A379" i="1"/>
  <c r="B379" i="8" s="1"/>
  <c r="A380" i="1"/>
  <c r="B380" i="8" s="1"/>
  <c r="A381" i="1"/>
  <c r="B381" i="8" s="1"/>
  <c r="A382" i="1"/>
  <c r="B382" i="8" s="1"/>
  <c r="A383" i="1"/>
  <c r="B383" i="8" s="1"/>
  <c r="A384" i="1"/>
  <c r="B384" i="8" s="1"/>
  <c r="A385" i="1"/>
  <c r="B385" i="8" s="1"/>
  <c r="A386" i="1"/>
  <c r="B386" i="8" s="1"/>
  <c r="A387" i="1"/>
  <c r="B387" i="8" s="1"/>
  <c r="A388" i="1"/>
  <c r="B388" i="8" s="1"/>
  <c r="A389" i="1"/>
  <c r="B389" i="8" s="1"/>
  <c r="A390" i="1"/>
  <c r="B390" i="8" s="1"/>
  <c r="A391" i="1"/>
  <c r="B391" i="8" s="1"/>
  <c r="A392" i="1"/>
  <c r="B392" i="8" s="1"/>
  <c r="A393" i="1"/>
  <c r="B393" i="8" s="1"/>
  <c r="A394" i="1"/>
  <c r="B394" i="8" s="1"/>
  <c r="A395" i="1"/>
  <c r="B395" i="8" s="1"/>
  <c r="A396" i="1"/>
  <c r="B396" i="8" s="1"/>
  <c r="A397" i="1"/>
  <c r="B397" i="8" s="1"/>
  <c r="A398" i="1"/>
  <c r="B398" i="8" s="1"/>
  <c r="A399" i="1"/>
  <c r="B399" i="8" s="1"/>
  <c r="A400" i="1"/>
  <c r="B400" i="8" s="1"/>
  <c r="A401" i="1"/>
  <c r="B401" i="8" s="1"/>
  <c r="A402" i="1"/>
  <c r="B402" i="8" s="1"/>
  <c r="A403" i="1"/>
  <c r="B403" i="8" s="1"/>
  <c r="A404" i="1"/>
  <c r="B404" i="8" s="1"/>
  <c r="A2" i="1"/>
  <c r="B2" i="8" s="1"/>
  <c r="I507" i="5" l="1"/>
  <c r="J507" i="5"/>
  <c r="I506" i="5"/>
  <c r="J506" i="5"/>
  <c r="I397" i="5"/>
  <c r="J397" i="5"/>
  <c r="I389" i="5"/>
  <c r="J389" i="5"/>
  <c r="I381" i="5"/>
  <c r="J381" i="5"/>
  <c r="I373" i="5"/>
  <c r="J373" i="5"/>
  <c r="I365" i="5"/>
  <c r="J365" i="5"/>
  <c r="I357" i="5"/>
  <c r="J357" i="5"/>
  <c r="I349" i="5"/>
  <c r="J349" i="5"/>
  <c r="I341" i="5"/>
  <c r="J341" i="5"/>
  <c r="I333" i="5"/>
  <c r="J333" i="5"/>
  <c r="I325" i="5"/>
  <c r="J325" i="5"/>
  <c r="I317" i="5"/>
  <c r="J317" i="5"/>
  <c r="I309" i="5"/>
  <c r="J309" i="5"/>
  <c r="I301" i="5"/>
  <c r="J301" i="5"/>
  <c r="I293" i="5"/>
  <c r="J293" i="5"/>
  <c r="I285" i="5"/>
  <c r="J285" i="5"/>
  <c r="I277" i="5"/>
  <c r="J277" i="5"/>
  <c r="I269" i="5"/>
  <c r="J269" i="5"/>
  <c r="I261" i="5"/>
  <c r="J261" i="5"/>
  <c r="I253" i="5"/>
  <c r="J253" i="5"/>
  <c r="I245" i="5"/>
  <c r="J245" i="5"/>
  <c r="I237" i="5"/>
  <c r="J237" i="5"/>
  <c r="I229" i="5"/>
  <c r="J229" i="5"/>
  <c r="I221" i="5"/>
  <c r="J221" i="5"/>
  <c r="I213" i="5"/>
  <c r="J213" i="5"/>
  <c r="I205" i="5"/>
  <c r="J205" i="5"/>
  <c r="I197" i="5"/>
  <c r="J197" i="5"/>
  <c r="I189" i="5"/>
  <c r="J189" i="5"/>
  <c r="I181" i="5"/>
  <c r="J181" i="5"/>
  <c r="I173" i="5"/>
  <c r="J173" i="5"/>
  <c r="I165" i="5"/>
  <c r="J165" i="5"/>
  <c r="I157" i="5"/>
  <c r="J157" i="5"/>
  <c r="I149" i="5"/>
  <c r="J149" i="5"/>
  <c r="I141" i="5"/>
  <c r="J141" i="5"/>
  <c r="I133" i="5"/>
  <c r="J133" i="5"/>
  <c r="I125" i="5"/>
  <c r="J125" i="5"/>
  <c r="I117" i="5"/>
  <c r="J117" i="5"/>
  <c r="I109" i="5"/>
  <c r="J109" i="5"/>
  <c r="I101" i="5"/>
  <c r="J101" i="5"/>
  <c r="I93" i="5"/>
  <c r="J93" i="5"/>
  <c r="I85" i="5"/>
  <c r="J85" i="5"/>
  <c r="I77" i="5"/>
  <c r="J77" i="5"/>
  <c r="I69" i="5"/>
  <c r="J69" i="5"/>
  <c r="I61" i="5"/>
  <c r="J61" i="5"/>
  <c r="I53" i="5"/>
  <c r="J53" i="5"/>
  <c r="I45" i="5"/>
  <c r="J45" i="5"/>
  <c r="I37" i="5"/>
  <c r="J37" i="5"/>
  <c r="I29" i="5"/>
  <c r="J29" i="5"/>
  <c r="I21" i="5"/>
  <c r="J21" i="5"/>
  <c r="I13" i="5"/>
  <c r="J13" i="5"/>
  <c r="I5" i="5"/>
  <c r="J5" i="5"/>
  <c r="I500" i="5"/>
  <c r="J500" i="5"/>
  <c r="I492" i="5"/>
  <c r="J492" i="5"/>
  <c r="I484" i="5"/>
  <c r="J484" i="5"/>
  <c r="I480" i="5"/>
  <c r="J480" i="5"/>
  <c r="I476" i="5"/>
  <c r="J476" i="5"/>
  <c r="I472" i="5"/>
  <c r="J472" i="5"/>
  <c r="I468" i="5"/>
  <c r="J468" i="5"/>
  <c r="I464" i="5"/>
  <c r="J464" i="5"/>
  <c r="I460" i="5"/>
  <c r="J460" i="5"/>
  <c r="I456" i="5"/>
  <c r="J456" i="5"/>
  <c r="I452" i="5"/>
  <c r="J452" i="5"/>
  <c r="I448" i="5"/>
  <c r="J448" i="5"/>
  <c r="I444" i="5"/>
  <c r="J444" i="5"/>
  <c r="I440" i="5"/>
  <c r="J440" i="5"/>
  <c r="I436" i="5"/>
  <c r="J436" i="5"/>
  <c r="I432" i="5"/>
  <c r="J432" i="5"/>
  <c r="I428" i="5"/>
  <c r="J428" i="5"/>
  <c r="I424" i="5"/>
  <c r="J424" i="5"/>
  <c r="I420" i="5"/>
  <c r="J420" i="5"/>
  <c r="I416" i="5"/>
  <c r="J416" i="5"/>
  <c r="I412" i="5"/>
  <c r="J412" i="5"/>
  <c r="I408" i="5"/>
  <c r="J408" i="5"/>
  <c r="I400" i="5"/>
  <c r="J400" i="5"/>
  <c r="I392" i="5"/>
  <c r="J392" i="5"/>
  <c r="I384" i="5"/>
  <c r="J384" i="5"/>
  <c r="I376" i="5"/>
  <c r="J376" i="5"/>
  <c r="I368" i="5"/>
  <c r="J368" i="5"/>
  <c r="I360" i="5"/>
  <c r="J360" i="5"/>
  <c r="I352" i="5"/>
  <c r="J352" i="5"/>
  <c r="I344" i="5"/>
  <c r="J344" i="5"/>
  <c r="I336" i="5"/>
  <c r="J336" i="5"/>
  <c r="I328" i="5"/>
  <c r="J328" i="5"/>
  <c r="I320" i="5"/>
  <c r="J320" i="5"/>
  <c r="I312" i="5"/>
  <c r="J312" i="5"/>
  <c r="I304" i="5"/>
  <c r="J304" i="5"/>
  <c r="I296" i="5"/>
  <c r="J296" i="5"/>
  <c r="I288" i="5"/>
  <c r="J288" i="5"/>
  <c r="I280" i="5"/>
  <c r="J280" i="5"/>
  <c r="I272" i="5"/>
  <c r="J272" i="5"/>
  <c r="I264" i="5"/>
  <c r="J264" i="5"/>
  <c r="I256" i="5"/>
  <c r="J256" i="5"/>
  <c r="I248" i="5"/>
  <c r="J248" i="5"/>
  <c r="I240" i="5"/>
  <c r="J240" i="5"/>
  <c r="I232" i="5"/>
  <c r="J232" i="5"/>
  <c r="I224" i="5"/>
  <c r="J224" i="5"/>
  <c r="I216" i="5"/>
  <c r="J216" i="5"/>
  <c r="I208" i="5"/>
  <c r="J208" i="5"/>
  <c r="I200" i="5"/>
  <c r="J200" i="5"/>
  <c r="I192" i="5"/>
  <c r="J192" i="5"/>
  <c r="I184" i="5"/>
  <c r="J184" i="5"/>
  <c r="I176" i="5"/>
  <c r="J176" i="5"/>
  <c r="I168" i="5"/>
  <c r="J168" i="5"/>
  <c r="I160" i="5"/>
  <c r="J160" i="5"/>
  <c r="I152" i="5"/>
  <c r="J152" i="5"/>
  <c r="I144" i="5"/>
  <c r="J144" i="5"/>
  <c r="I136" i="5"/>
  <c r="J136" i="5"/>
  <c r="I128" i="5"/>
  <c r="J128" i="5"/>
  <c r="I120" i="5"/>
  <c r="J120" i="5"/>
  <c r="I112" i="5"/>
  <c r="J112" i="5"/>
  <c r="I104" i="5"/>
  <c r="J104" i="5"/>
  <c r="I96" i="5"/>
  <c r="J96" i="5"/>
  <c r="I88" i="5"/>
  <c r="J88" i="5"/>
  <c r="I80" i="5"/>
  <c r="J80" i="5"/>
  <c r="I72" i="5"/>
  <c r="J72" i="5"/>
  <c r="I64" i="5"/>
  <c r="J64" i="5"/>
  <c r="I56" i="5"/>
  <c r="J56" i="5"/>
  <c r="I48" i="5"/>
  <c r="J48" i="5"/>
  <c r="I40" i="5"/>
  <c r="J40" i="5"/>
  <c r="I32" i="5"/>
  <c r="J32" i="5"/>
  <c r="I24" i="5"/>
  <c r="J24" i="5"/>
  <c r="I16" i="5"/>
  <c r="J16" i="5"/>
  <c r="I8" i="5"/>
  <c r="J8" i="5"/>
  <c r="I499" i="5"/>
  <c r="J499" i="5"/>
  <c r="I491" i="5"/>
  <c r="J491" i="5"/>
  <c r="I483" i="5"/>
  <c r="J483" i="5"/>
  <c r="I403" i="5"/>
  <c r="J403" i="5"/>
  <c r="I395" i="5"/>
  <c r="J395" i="5"/>
  <c r="I387" i="5"/>
  <c r="J387" i="5"/>
  <c r="I379" i="5"/>
  <c r="J379" i="5"/>
  <c r="I371" i="5"/>
  <c r="J371" i="5"/>
  <c r="I363" i="5"/>
  <c r="J363" i="5"/>
  <c r="I355" i="5"/>
  <c r="J355" i="5"/>
  <c r="I347" i="5"/>
  <c r="J347" i="5"/>
  <c r="I339" i="5"/>
  <c r="J339" i="5"/>
  <c r="I331" i="5"/>
  <c r="J331" i="5"/>
  <c r="I323" i="5"/>
  <c r="J323" i="5"/>
  <c r="I315" i="5"/>
  <c r="J315" i="5"/>
  <c r="I307" i="5"/>
  <c r="J307" i="5"/>
  <c r="I299" i="5"/>
  <c r="J299" i="5"/>
  <c r="I291" i="5"/>
  <c r="J291" i="5"/>
  <c r="I283" i="5"/>
  <c r="J283" i="5"/>
  <c r="I275" i="5"/>
  <c r="J275" i="5"/>
  <c r="I267" i="5"/>
  <c r="J267" i="5"/>
  <c r="I259" i="5"/>
  <c r="J259" i="5"/>
  <c r="I251" i="5"/>
  <c r="J251" i="5"/>
  <c r="I243" i="5"/>
  <c r="J243" i="5"/>
  <c r="I235" i="5"/>
  <c r="J235" i="5"/>
  <c r="I227" i="5"/>
  <c r="J227" i="5"/>
  <c r="I219" i="5"/>
  <c r="J219" i="5"/>
  <c r="I211" i="5"/>
  <c r="J211" i="5"/>
  <c r="I203" i="5"/>
  <c r="J203" i="5"/>
  <c r="I195" i="5"/>
  <c r="J195" i="5"/>
  <c r="I187" i="5"/>
  <c r="J187" i="5"/>
  <c r="I179" i="5"/>
  <c r="J179" i="5"/>
  <c r="I171" i="5"/>
  <c r="J171" i="5"/>
  <c r="I163" i="5"/>
  <c r="J163" i="5"/>
  <c r="I155" i="5"/>
  <c r="J155" i="5"/>
  <c r="I147" i="5"/>
  <c r="J147" i="5"/>
  <c r="I139" i="5"/>
  <c r="J139" i="5"/>
  <c r="I131" i="5"/>
  <c r="J131" i="5"/>
  <c r="I123" i="5"/>
  <c r="J123" i="5"/>
  <c r="I115" i="5"/>
  <c r="J115" i="5"/>
  <c r="I107" i="5"/>
  <c r="J107" i="5"/>
  <c r="I99" i="5"/>
  <c r="J99" i="5"/>
  <c r="I91" i="5"/>
  <c r="J91" i="5"/>
  <c r="I83" i="5"/>
  <c r="J83" i="5"/>
  <c r="I75" i="5"/>
  <c r="J75" i="5"/>
  <c r="I67" i="5"/>
  <c r="J67" i="5"/>
  <c r="I59" i="5"/>
  <c r="J59" i="5"/>
  <c r="I51" i="5"/>
  <c r="J51" i="5"/>
  <c r="I43" i="5"/>
  <c r="J43" i="5"/>
  <c r="I35" i="5"/>
  <c r="J35" i="5"/>
  <c r="I27" i="5"/>
  <c r="J27" i="5"/>
  <c r="I19" i="5"/>
  <c r="J19" i="5"/>
  <c r="I11" i="5"/>
  <c r="J11" i="5"/>
  <c r="I3" i="5"/>
  <c r="J3" i="5"/>
  <c r="I505" i="5"/>
  <c r="J505" i="5"/>
  <c r="I498" i="5"/>
  <c r="J498" i="5"/>
  <c r="I490" i="5"/>
  <c r="J490" i="5"/>
  <c r="I482" i="5"/>
  <c r="J482" i="5"/>
  <c r="I477" i="5"/>
  <c r="J477" i="5"/>
  <c r="I473" i="5"/>
  <c r="J473" i="5"/>
  <c r="I469" i="5"/>
  <c r="J469" i="5"/>
  <c r="I465" i="5"/>
  <c r="J465" i="5"/>
  <c r="I461" i="5"/>
  <c r="J461" i="5"/>
  <c r="I457" i="5"/>
  <c r="J457" i="5"/>
  <c r="I453" i="5"/>
  <c r="J453" i="5"/>
  <c r="I449" i="5"/>
  <c r="J449" i="5"/>
  <c r="I445" i="5"/>
  <c r="J445" i="5"/>
  <c r="I441" i="5"/>
  <c r="J441" i="5"/>
  <c r="I437" i="5"/>
  <c r="J437" i="5"/>
  <c r="I433" i="5"/>
  <c r="J433" i="5"/>
  <c r="I429" i="5"/>
  <c r="J429" i="5"/>
  <c r="I425" i="5"/>
  <c r="J425" i="5"/>
  <c r="I421" i="5"/>
  <c r="J421" i="5"/>
  <c r="I417" i="5"/>
  <c r="J417" i="5"/>
  <c r="I413" i="5"/>
  <c r="J413" i="5"/>
  <c r="I409" i="5"/>
  <c r="J409" i="5"/>
  <c r="I405" i="5"/>
  <c r="J405" i="5"/>
  <c r="I398" i="5"/>
  <c r="J398" i="5"/>
  <c r="I390" i="5"/>
  <c r="J390" i="5"/>
  <c r="I382" i="5"/>
  <c r="J382" i="5"/>
  <c r="I374" i="5"/>
  <c r="J374" i="5"/>
  <c r="I366" i="5"/>
  <c r="J366" i="5"/>
  <c r="I358" i="5"/>
  <c r="J358" i="5"/>
  <c r="I350" i="5"/>
  <c r="J350" i="5"/>
  <c r="I342" i="5"/>
  <c r="J342" i="5"/>
  <c r="I334" i="5"/>
  <c r="J334" i="5"/>
  <c r="I326" i="5"/>
  <c r="J326" i="5"/>
  <c r="I318" i="5"/>
  <c r="J318" i="5"/>
  <c r="I310" i="5"/>
  <c r="J310" i="5"/>
  <c r="I302" i="5"/>
  <c r="J302" i="5"/>
  <c r="I294" i="5"/>
  <c r="J294" i="5"/>
  <c r="I286" i="5"/>
  <c r="J286" i="5"/>
  <c r="I278" i="5"/>
  <c r="J278" i="5"/>
  <c r="I270" i="5"/>
  <c r="J270" i="5"/>
  <c r="I262" i="5"/>
  <c r="J262" i="5"/>
  <c r="I254" i="5"/>
  <c r="J254" i="5"/>
  <c r="I246" i="5"/>
  <c r="J246" i="5"/>
  <c r="I238" i="5"/>
  <c r="J238" i="5"/>
  <c r="I230" i="5"/>
  <c r="J230" i="5"/>
  <c r="I222" i="5"/>
  <c r="J222" i="5"/>
  <c r="I214" i="5"/>
  <c r="J214" i="5"/>
  <c r="I206" i="5"/>
  <c r="J206" i="5"/>
  <c r="I198" i="5"/>
  <c r="J198" i="5"/>
  <c r="I190" i="5"/>
  <c r="J190" i="5"/>
  <c r="I182" i="5"/>
  <c r="J182" i="5"/>
  <c r="I174" i="5"/>
  <c r="J174" i="5"/>
  <c r="I166" i="5"/>
  <c r="J166" i="5"/>
  <c r="I158" i="5"/>
  <c r="J158" i="5"/>
  <c r="I150" i="5"/>
  <c r="J150" i="5"/>
  <c r="I142" i="5"/>
  <c r="J142" i="5"/>
  <c r="I134" i="5"/>
  <c r="J134" i="5"/>
  <c r="I126" i="5"/>
  <c r="J126" i="5"/>
  <c r="I118" i="5"/>
  <c r="J118" i="5"/>
  <c r="I110" i="5"/>
  <c r="J110" i="5"/>
  <c r="I102" i="5"/>
  <c r="J102" i="5"/>
  <c r="I94" i="5"/>
  <c r="J94" i="5"/>
  <c r="I86" i="5"/>
  <c r="J86" i="5"/>
  <c r="I78" i="5"/>
  <c r="J78" i="5"/>
  <c r="I70" i="5"/>
  <c r="J70" i="5"/>
  <c r="I62" i="5"/>
  <c r="J62" i="5"/>
  <c r="I54" i="5"/>
  <c r="J54" i="5"/>
  <c r="I46" i="5"/>
  <c r="J46" i="5"/>
  <c r="I38" i="5"/>
  <c r="J38" i="5"/>
  <c r="I30" i="5"/>
  <c r="J30" i="5"/>
  <c r="I22" i="5"/>
  <c r="J22" i="5"/>
  <c r="I14" i="5"/>
  <c r="J14" i="5"/>
  <c r="I6" i="5"/>
  <c r="J6" i="5"/>
  <c r="I497" i="5"/>
  <c r="J497" i="5"/>
  <c r="I489" i="5"/>
  <c r="J489" i="5"/>
  <c r="I481" i="5"/>
  <c r="J481" i="5"/>
  <c r="I401" i="5"/>
  <c r="J401" i="5"/>
  <c r="I393" i="5"/>
  <c r="J393" i="5"/>
  <c r="I385" i="5"/>
  <c r="J385" i="5"/>
  <c r="I377" i="5"/>
  <c r="J377" i="5"/>
  <c r="I369" i="5"/>
  <c r="J369" i="5"/>
  <c r="I361" i="5"/>
  <c r="J361" i="5"/>
  <c r="I353" i="5"/>
  <c r="J353" i="5"/>
  <c r="I345" i="5"/>
  <c r="J345" i="5"/>
  <c r="I337" i="5"/>
  <c r="J337" i="5"/>
  <c r="I329" i="5"/>
  <c r="J329" i="5"/>
  <c r="I321" i="5"/>
  <c r="J321" i="5"/>
  <c r="I313" i="5"/>
  <c r="J313" i="5"/>
  <c r="I305" i="5"/>
  <c r="J305" i="5"/>
  <c r="I297" i="5"/>
  <c r="J297" i="5"/>
  <c r="I289" i="5"/>
  <c r="J289" i="5"/>
  <c r="I281" i="5"/>
  <c r="J281" i="5"/>
  <c r="I273" i="5"/>
  <c r="J273" i="5"/>
  <c r="I265" i="5"/>
  <c r="J265" i="5"/>
  <c r="I257" i="5"/>
  <c r="J257" i="5"/>
  <c r="I249" i="5"/>
  <c r="J249" i="5"/>
  <c r="I241" i="5"/>
  <c r="J241" i="5"/>
  <c r="I233" i="5"/>
  <c r="J233" i="5"/>
  <c r="I225" i="5"/>
  <c r="J225" i="5"/>
  <c r="I217" i="5"/>
  <c r="J217" i="5"/>
  <c r="I209" i="5"/>
  <c r="J209" i="5"/>
  <c r="I201" i="5"/>
  <c r="J201" i="5"/>
  <c r="I193" i="5"/>
  <c r="J193" i="5"/>
  <c r="I185" i="5"/>
  <c r="J185" i="5"/>
  <c r="I177" i="5"/>
  <c r="J177" i="5"/>
  <c r="J169" i="5"/>
  <c r="I169" i="5"/>
  <c r="J161" i="5"/>
  <c r="I161" i="5"/>
  <c r="J153" i="5"/>
  <c r="I153" i="5"/>
  <c r="J145" i="5"/>
  <c r="I145" i="5"/>
  <c r="J137" i="5"/>
  <c r="I137" i="5"/>
  <c r="J129" i="5"/>
  <c r="I129" i="5"/>
  <c r="J121" i="5"/>
  <c r="I121" i="5"/>
  <c r="J113" i="5"/>
  <c r="I113" i="5"/>
  <c r="J105" i="5"/>
  <c r="I105" i="5"/>
  <c r="J97" i="5"/>
  <c r="I97" i="5"/>
  <c r="J89" i="5"/>
  <c r="I89" i="5"/>
  <c r="J81" i="5"/>
  <c r="I81" i="5"/>
  <c r="J73" i="5"/>
  <c r="I73" i="5"/>
  <c r="J65" i="5"/>
  <c r="I65" i="5"/>
  <c r="J57" i="5"/>
  <c r="I57" i="5"/>
  <c r="J49" i="5"/>
  <c r="I49" i="5"/>
  <c r="J41" i="5"/>
  <c r="I41" i="5"/>
  <c r="J33" i="5"/>
  <c r="I33" i="5"/>
  <c r="J25" i="5"/>
  <c r="I25" i="5"/>
  <c r="J17" i="5"/>
  <c r="I17" i="5"/>
  <c r="J9" i="5"/>
  <c r="I9" i="5"/>
  <c r="I504" i="5"/>
  <c r="J504" i="5"/>
  <c r="I496" i="5"/>
  <c r="J496" i="5"/>
  <c r="I488" i="5"/>
  <c r="J488" i="5"/>
  <c r="I478" i="5"/>
  <c r="J478" i="5"/>
  <c r="I474" i="5"/>
  <c r="J474" i="5"/>
  <c r="I470" i="5"/>
  <c r="J470" i="5"/>
  <c r="I466" i="5"/>
  <c r="J466" i="5"/>
  <c r="I462" i="5"/>
  <c r="J462" i="5"/>
  <c r="I458" i="5"/>
  <c r="J458" i="5"/>
  <c r="I454" i="5"/>
  <c r="J454" i="5"/>
  <c r="I450" i="5"/>
  <c r="J450" i="5"/>
  <c r="I446" i="5"/>
  <c r="J446" i="5"/>
  <c r="I442" i="5"/>
  <c r="J442" i="5"/>
  <c r="I438" i="5"/>
  <c r="J438" i="5"/>
  <c r="I434" i="5"/>
  <c r="J434" i="5"/>
  <c r="I430" i="5"/>
  <c r="J430" i="5"/>
  <c r="I426" i="5"/>
  <c r="J426" i="5"/>
  <c r="I422" i="5"/>
  <c r="J422" i="5"/>
  <c r="I418" i="5"/>
  <c r="J418" i="5"/>
  <c r="I414" i="5"/>
  <c r="J414" i="5"/>
  <c r="I410" i="5"/>
  <c r="J410" i="5"/>
  <c r="I406" i="5"/>
  <c r="J406" i="5"/>
  <c r="I404" i="5"/>
  <c r="J404" i="5"/>
  <c r="I396" i="5"/>
  <c r="J396" i="5"/>
  <c r="I388" i="5"/>
  <c r="J388" i="5"/>
  <c r="I380" i="5"/>
  <c r="J380" i="5"/>
  <c r="I372" i="5"/>
  <c r="J372" i="5"/>
  <c r="I364" i="5"/>
  <c r="J364" i="5"/>
  <c r="I356" i="5"/>
  <c r="J356" i="5"/>
  <c r="I348" i="5"/>
  <c r="J348" i="5"/>
  <c r="I340" i="5"/>
  <c r="J340" i="5"/>
  <c r="I332" i="5"/>
  <c r="J332" i="5"/>
  <c r="I324" i="5"/>
  <c r="J324" i="5"/>
  <c r="I316" i="5"/>
  <c r="J316" i="5"/>
  <c r="I308" i="5"/>
  <c r="J308" i="5"/>
  <c r="I300" i="5"/>
  <c r="J300" i="5"/>
  <c r="I292" i="5"/>
  <c r="J292" i="5"/>
  <c r="I284" i="5"/>
  <c r="J284" i="5"/>
  <c r="I276" i="5"/>
  <c r="J276" i="5"/>
  <c r="I268" i="5"/>
  <c r="J268" i="5"/>
  <c r="I260" i="5"/>
  <c r="J260" i="5"/>
  <c r="I252" i="5"/>
  <c r="J252" i="5"/>
  <c r="I244" i="5"/>
  <c r="J244" i="5"/>
  <c r="I236" i="5"/>
  <c r="J236" i="5"/>
  <c r="I228" i="5"/>
  <c r="J228" i="5"/>
  <c r="I220" i="5"/>
  <c r="J220" i="5"/>
  <c r="I212" i="5"/>
  <c r="J212" i="5"/>
  <c r="I204" i="5"/>
  <c r="J204" i="5"/>
  <c r="I196" i="5"/>
  <c r="J196" i="5"/>
  <c r="I188" i="5"/>
  <c r="J188" i="5"/>
  <c r="I180" i="5"/>
  <c r="J180" i="5"/>
  <c r="I172" i="5"/>
  <c r="J172" i="5"/>
  <c r="I164" i="5"/>
  <c r="J164" i="5"/>
  <c r="I156" i="5"/>
  <c r="J156" i="5"/>
  <c r="I148" i="5"/>
  <c r="J148" i="5"/>
  <c r="I140" i="5"/>
  <c r="J140" i="5"/>
  <c r="I132" i="5"/>
  <c r="J132" i="5"/>
  <c r="I124" i="5"/>
  <c r="J124" i="5"/>
  <c r="I116" i="5"/>
  <c r="J116" i="5"/>
  <c r="I108" i="5"/>
  <c r="J108" i="5"/>
  <c r="I100" i="5"/>
  <c r="J100" i="5"/>
  <c r="I92" i="5"/>
  <c r="J92" i="5"/>
  <c r="I84" i="5"/>
  <c r="J84" i="5"/>
  <c r="I76" i="5"/>
  <c r="J76" i="5"/>
  <c r="I68" i="5"/>
  <c r="J68" i="5"/>
  <c r="I60" i="5"/>
  <c r="J60" i="5"/>
  <c r="I52" i="5"/>
  <c r="J52" i="5"/>
  <c r="I44" i="5"/>
  <c r="J44" i="5"/>
  <c r="I36" i="5"/>
  <c r="J36" i="5"/>
  <c r="I28" i="5"/>
  <c r="J28" i="5"/>
  <c r="I20" i="5"/>
  <c r="J20" i="5"/>
  <c r="I12" i="5"/>
  <c r="J12" i="5"/>
  <c r="I4" i="5"/>
  <c r="J4" i="5"/>
  <c r="I503" i="5"/>
  <c r="J503" i="5"/>
  <c r="I495" i="5"/>
  <c r="J495" i="5"/>
  <c r="I487" i="5"/>
  <c r="J487" i="5"/>
  <c r="I399" i="5"/>
  <c r="J399" i="5"/>
  <c r="I391" i="5"/>
  <c r="J391" i="5"/>
  <c r="I383" i="5"/>
  <c r="J383" i="5"/>
  <c r="I375" i="5"/>
  <c r="J375" i="5"/>
  <c r="I367" i="5"/>
  <c r="J367" i="5"/>
  <c r="I359" i="5"/>
  <c r="J359" i="5"/>
  <c r="I351" i="5"/>
  <c r="J351" i="5"/>
  <c r="I343" i="5"/>
  <c r="J343" i="5"/>
  <c r="I335" i="5"/>
  <c r="J335" i="5"/>
  <c r="I327" i="5"/>
  <c r="J327" i="5"/>
  <c r="I319" i="5"/>
  <c r="J319" i="5"/>
  <c r="I311" i="5"/>
  <c r="J311" i="5"/>
  <c r="I303" i="5"/>
  <c r="J303" i="5"/>
  <c r="I295" i="5"/>
  <c r="J295" i="5"/>
  <c r="I287" i="5"/>
  <c r="J287" i="5"/>
  <c r="I279" i="5"/>
  <c r="J279" i="5"/>
  <c r="I271" i="5"/>
  <c r="J271" i="5"/>
  <c r="I263" i="5"/>
  <c r="J263" i="5"/>
  <c r="I255" i="5"/>
  <c r="J255" i="5"/>
  <c r="I247" i="5"/>
  <c r="J247" i="5"/>
  <c r="I239" i="5"/>
  <c r="J239" i="5"/>
  <c r="I231" i="5"/>
  <c r="J231" i="5"/>
  <c r="I223" i="5"/>
  <c r="J223" i="5"/>
  <c r="I215" i="5"/>
  <c r="J215" i="5"/>
  <c r="I207" i="5"/>
  <c r="J207" i="5"/>
  <c r="I199" i="5"/>
  <c r="J199" i="5"/>
  <c r="I191" i="5"/>
  <c r="J191" i="5"/>
  <c r="I183" i="5"/>
  <c r="J183" i="5"/>
  <c r="I175" i="5"/>
  <c r="J175" i="5"/>
  <c r="I167" i="5"/>
  <c r="J167" i="5"/>
  <c r="I159" i="5"/>
  <c r="J159" i="5"/>
  <c r="I151" i="5"/>
  <c r="J151" i="5"/>
  <c r="I143" i="5"/>
  <c r="J143" i="5"/>
  <c r="I135" i="5"/>
  <c r="J135" i="5"/>
  <c r="I127" i="5"/>
  <c r="J127" i="5"/>
  <c r="I119" i="5"/>
  <c r="J119" i="5"/>
  <c r="I111" i="5"/>
  <c r="J111" i="5"/>
  <c r="I103" i="5"/>
  <c r="J103" i="5"/>
  <c r="I95" i="5"/>
  <c r="J95" i="5"/>
  <c r="I87" i="5"/>
  <c r="J87" i="5"/>
  <c r="I79" i="5"/>
  <c r="J79" i="5"/>
  <c r="I71" i="5"/>
  <c r="J71" i="5"/>
  <c r="I63" i="5"/>
  <c r="J63" i="5"/>
  <c r="I55" i="5"/>
  <c r="J55" i="5"/>
  <c r="I47" i="5"/>
  <c r="J47" i="5"/>
  <c r="I39" i="5"/>
  <c r="J39" i="5"/>
  <c r="I31" i="5"/>
  <c r="J31" i="5"/>
  <c r="I23" i="5"/>
  <c r="J23" i="5"/>
  <c r="I15" i="5"/>
  <c r="J15" i="5"/>
  <c r="I7" i="5"/>
  <c r="J7" i="5"/>
  <c r="I502" i="5"/>
  <c r="J502" i="5"/>
  <c r="I494" i="5"/>
  <c r="J494" i="5"/>
  <c r="I486" i="5"/>
  <c r="J486" i="5"/>
  <c r="I479" i="5"/>
  <c r="J479" i="5"/>
  <c r="I475" i="5"/>
  <c r="J475" i="5"/>
  <c r="I471" i="5"/>
  <c r="J471" i="5"/>
  <c r="I467" i="5"/>
  <c r="J467" i="5"/>
  <c r="I463" i="5"/>
  <c r="J463" i="5"/>
  <c r="I459" i="5"/>
  <c r="J459" i="5"/>
  <c r="I455" i="5"/>
  <c r="J455" i="5"/>
  <c r="I451" i="5"/>
  <c r="J451" i="5"/>
  <c r="I447" i="5"/>
  <c r="J447" i="5"/>
  <c r="I443" i="5"/>
  <c r="J443" i="5"/>
  <c r="I439" i="5"/>
  <c r="J439" i="5"/>
  <c r="I435" i="5"/>
  <c r="J435" i="5"/>
  <c r="I431" i="5"/>
  <c r="J431" i="5"/>
  <c r="I427" i="5"/>
  <c r="J427" i="5"/>
  <c r="I423" i="5"/>
  <c r="J423" i="5"/>
  <c r="I419" i="5"/>
  <c r="J419" i="5"/>
  <c r="I415" i="5"/>
  <c r="J415" i="5"/>
  <c r="I411" i="5"/>
  <c r="J411" i="5"/>
  <c r="I407" i="5"/>
  <c r="J407" i="5"/>
  <c r="I402" i="5"/>
  <c r="J402" i="5"/>
  <c r="I394" i="5"/>
  <c r="J394" i="5"/>
  <c r="I386" i="5"/>
  <c r="J386" i="5"/>
  <c r="I378" i="5"/>
  <c r="J378" i="5"/>
  <c r="I370" i="5"/>
  <c r="J370" i="5"/>
  <c r="I362" i="5"/>
  <c r="J362" i="5"/>
  <c r="I354" i="5"/>
  <c r="J354" i="5"/>
  <c r="I346" i="5"/>
  <c r="J346" i="5"/>
  <c r="I338" i="5"/>
  <c r="J338" i="5"/>
  <c r="I330" i="5"/>
  <c r="J330" i="5"/>
  <c r="I322" i="5"/>
  <c r="J322" i="5"/>
  <c r="I314" i="5"/>
  <c r="J314" i="5"/>
  <c r="I306" i="5"/>
  <c r="J306" i="5"/>
  <c r="I298" i="5"/>
  <c r="J298" i="5"/>
  <c r="I290" i="5"/>
  <c r="J290" i="5"/>
  <c r="I282" i="5"/>
  <c r="J282" i="5"/>
  <c r="I274" i="5"/>
  <c r="J274" i="5"/>
  <c r="I266" i="5"/>
  <c r="J266" i="5"/>
  <c r="I258" i="5"/>
  <c r="J258" i="5"/>
  <c r="I250" i="5"/>
  <c r="J250" i="5"/>
  <c r="I242" i="5"/>
  <c r="J242" i="5"/>
  <c r="I234" i="5"/>
  <c r="J234" i="5"/>
  <c r="I226" i="5"/>
  <c r="J226" i="5"/>
  <c r="I218" i="5"/>
  <c r="J218" i="5"/>
  <c r="I210" i="5"/>
  <c r="J210" i="5"/>
  <c r="I202" i="5"/>
  <c r="J202" i="5"/>
  <c r="I194" i="5"/>
  <c r="J194" i="5"/>
  <c r="I186" i="5"/>
  <c r="J186" i="5"/>
  <c r="I178" i="5"/>
  <c r="J178" i="5"/>
  <c r="J170" i="5"/>
  <c r="I170" i="5"/>
  <c r="J162" i="5"/>
  <c r="I162" i="5"/>
  <c r="J154" i="5"/>
  <c r="I154" i="5"/>
  <c r="J146" i="5"/>
  <c r="I146" i="5"/>
  <c r="J138" i="5"/>
  <c r="I138" i="5"/>
  <c r="J130" i="5"/>
  <c r="I130" i="5"/>
  <c r="J122" i="5"/>
  <c r="I122" i="5"/>
  <c r="J114" i="5"/>
  <c r="I114" i="5"/>
  <c r="J106" i="5"/>
  <c r="I106" i="5"/>
  <c r="J98" i="5"/>
  <c r="I98" i="5"/>
  <c r="J90" i="5"/>
  <c r="I90" i="5"/>
  <c r="J82" i="5"/>
  <c r="I82" i="5"/>
  <c r="J74" i="5"/>
  <c r="I74" i="5"/>
  <c r="J66" i="5"/>
  <c r="I66" i="5"/>
  <c r="J58" i="5"/>
  <c r="I58" i="5"/>
  <c r="J50" i="5"/>
  <c r="I50" i="5"/>
  <c r="J42" i="5"/>
  <c r="I42" i="5"/>
  <c r="J34" i="5"/>
  <c r="I34" i="5"/>
  <c r="J26" i="5"/>
  <c r="I26" i="5"/>
  <c r="J18" i="5"/>
  <c r="I18" i="5"/>
  <c r="J10" i="5"/>
  <c r="I10" i="5"/>
  <c r="I501" i="5"/>
  <c r="J501" i="5"/>
  <c r="I493" i="5"/>
  <c r="J493" i="5"/>
  <c r="I485" i="5"/>
  <c r="J485" i="5"/>
  <c r="J8" i="8"/>
  <c r="A9" i="8"/>
  <c r="F507" i="5"/>
  <c r="C507" i="5"/>
  <c r="H507" i="5"/>
  <c r="D507" i="5"/>
  <c r="E507" i="5"/>
  <c r="G507" i="5"/>
  <c r="E506" i="5"/>
  <c r="G506" i="5"/>
  <c r="F506" i="5"/>
  <c r="C506" i="5"/>
  <c r="H506" i="5"/>
  <c r="D506" i="5"/>
  <c r="C373" i="5"/>
  <c r="E373" i="5"/>
  <c r="H373" i="5"/>
  <c r="D373" i="5"/>
  <c r="F373" i="5"/>
  <c r="G373" i="5"/>
  <c r="E349" i="5"/>
  <c r="D349" i="5"/>
  <c r="F349" i="5"/>
  <c r="G349" i="5"/>
  <c r="H349" i="5"/>
  <c r="C349" i="5"/>
  <c r="G13" i="5"/>
  <c r="E13" i="5"/>
  <c r="F13" i="5"/>
  <c r="H13" i="5"/>
  <c r="D13" i="5"/>
  <c r="C13" i="5"/>
  <c r="E404" i="5"/>
  <c r="G404" i="5"/>
  <c r="D404" i="5"/>
  <c r="C404" i="5"/>
  <c r="F404" i="5"/>
  <c r="H404" i="5"/>
  <c r="E392" i="5"/>
  <c r="G392" i="5"/>
  <c r="D392" i="5"/>
  <c r="F392" i="5"/>
  <c r="C392" i="5"/>
  <c r="H392" i="5"/>
  <c r="E380" i="5"/>
  <c r="G380" i="5"/>
  <c r="D380" i="5"/>
  <c r="C380" i="5"/>
  <c r="F380" i="5"/>
  <c r="H380" i="5"/>
  <c r="E368" i="5"/>
  <c r="G368" i="5"/>
  <c r="D368" i="5"/>
  <c r="H368" i="5"/>
  <c r="C368" i="5"/>
  <c r="F368" i="5"/>
  <c r="E356" i="5"/>
  <c r="F356" i="5"/>
  <c r="G356" i="5"/>
  <c r="H356" i="5"/>
  <c r="C356" i="5"/>
  <c r="D356" i="5"/>
  <c r="E344" i="5"/>
  <c r="F344" i="5"/>
  <c r="G344" i="5"/>
  <c r="H344" i="5"/>
  <c r="C344" i="5"/>
  <c r="D344" i="5"/>
  <c r="C332" i="5"/>
  <c r="E332" i="5"/>
  <c r="D332" i="5"/>
  <c r="F332" i="5"/>
  <c r="G332" i="5"/>
  <c r="H332" i="5"/>
  <c r="E320" i="5"/>
  <c r="F320" i="5"/>
  <c r="G320" i="5"/>
  <c r="C320" i="5"/>
  <c r="D320" i="5"/>
  <c r="H320" i="5"/>
  <c r="E308" i="5"/>
  <c r="G308" i="5"/>
  <c r="H308" i="5"/>
  <c r="C308" i="5"/>
  <c r="F308" i="5"/>
  <c r="D308" i="5"/>
  <c r="C296" i="5"/>
  <c r="E296" i="5"/>
  <c r="D296" i="5"/>
  <c r="G296" i="5"/>
  <c r="H296" i="5"/>
  <c r="F296" i="5"/>
  <c r="C284" i="5"/>
  <c r="D284" i="5"/>
  <c r="F284" i="5"/>
  <c r="G284" i="5"/>
  <c r="H284" i="5"/>
  <c r="E284" i="5"/>
  <c r="F272" i="5"/>
  <c r="D272" i="5"/>
  <c r="G272" i="5"/>
  <c r="H272" i="5"/>
  <c r="C272" i="5"/>
  <c r="E272" i="5"/>
  <c r="E260" i="5"/>
  <c r="C260" i="5"/>
  <c r="D260" i="5"/>
  <c r="H260" i="5"/>
  <c r="F260" i="5"/>
  <c r="G260" i="5"/>
  <c r="C248" i="5"/>
  <c r="D248" i="5"/>
  <c r="E248" i="5"/>
  <c r="G248" i="5"/>
  <c r="H248" i="5"/>
  <c r="F248" i="5"/>
  <c r="C236" i="5"/>
  <c r="F236" i="5"/>
  <c r="G236" i="5"/>
  <c r="D236" i="5"/>
  <c r="E236" i="5"/>
  <c r="H236" i="5"/>
  <c r="E224" i="5"/>
  <c r="F224" i="5"/>
  <c r="G224" i="5"/>
  <c r="C224" i="5"/>
  <c r="D224" i="5"/>
  <c r="H224" i="5"/>
  <c r="C212" i="5"/>
  <c r="G212" i="5"/>
  <c r="H212" i="5"/>
  <c r="D212" i="5"/>
  <c r="E212" i="5"/>
  <c r="F212" i="5"/>
  <c r="E200" i="5"/>
  <c r="F200" i="5"/>
  <c r="C200" i="5"/>
  <c r="D200" i="5"/>
  <c r="G200" i="5"/>
  <c r="H200" i="5"/>
  <c r="H188" i="5"/>
  <c r="C188" i="5"/>
  <c r="D188" i="5"/>
  <c r="E188" i="5"/>
  <c r="F188" i="5"/>
  <c r="G188" i="5"/>
  <c r="D176" i="5"/>
  <c r="E176" i="5"/>
  <c r="F176" i="5"/>
  <c r="H176" i="5"/>
  <c r="C176" i="5"/>
  <c r="G176" i="5"/>
  <c r="E164" i="5"/>
  <c r="H164" i="5"/>
  <c r="C164" i="5"/>
  <c r="D164" i="5"/>
  <c r="F164" i="5"/>
  <c r="G164" i="5"/>
  <c r="E152" i="5"/>
  <c r="G152" i="5"/>
  <c r="C152" i="5"/>
  <c r="D152" i="5"/>
  <c r="F152" i="5"/>
  <c r="H152" i="5"/>
  <c r="E140" i="5"/>
  <c r="C140" i="5"/>
  <c r="D140" i="5"/>
  <c r="G140" i="5"/>
  <c r="H140" i="5"/>
  <c r="F140" i="5"/>
  <c r="D128" i="5"/>
  <c r="E128" i="5"/>
  <c r="F128" i="5"/>
  <c r="H128" i="5"/>
  <c r="G128" i="5"/>
  <c r="C128" i="5"/>
  <c r="D116" i="5"/>
  <c r="E116" i="5"/>
  <c r="H116" i="5"/>
  <c r="C116" i="5"/>
  <c r="F116" i="5"/>
  <c r="G116" i="5"/>
  <c r="D104" i="5"/>
  <c r="E104" i="5"/>
  <c r="H104" i="5"/>
  <c r="C104" i="5"/>
  <c r="F104" i="5"/>
  <c r="G104" i="5"/>
  <c r="D92" i="5"/>
  <c r="E92" i="5"/>
  <c r="F92" i="5"/>
  <c r="H92" i="5"/>
  <c r="C92" i="5"/>
  <c r="G92" i="5"/>
  <c r="D80" i="5"/>
  <c r="E80" i="5"/>
  <c r="F80" i="5"/>
  <c r="H80" i="5"/>
  <c r="C80" i="5"/>
  <c r="G80" i="5"/>
  <c r="D68" i="5"/>
  <c r="E68" i="5"/>
  <c r="F68" i="5"/>
  <c r="H68" i="5"/>
  <c r="C68" i="5"/>
  <c r="G68" i="5"/>
  <c r="D56" i="5"/>
  <c r="E56" i="5"/>
  <c r="F56" i="5"/>
  <c r="H56" i="5"/>
  <c r="C56" i="5"/>
  <c r="G56" i="5"/>
  <c r="D44" i="5"/>
  <c r="E44" i="5"/>
  <c r="F44" i="5"/>
  <c r="H44" i="5"/>
  <c r="C44" i="5"/>
  <c r="G44" i="5"/>
  <c r="D32" i="5"/>
  <c r="E32" i="5"/>
  <c r="F32" i="5"/>
  <c r="H32" i="5"/>
  <c r="C32" i="5"/>
  <c r="G32" i="5"/>
  <c r="D20" i="5"/>
  <c r="E20" i="5"/>
  <c r="F20" i="5"/>
  <c r="C20" i="5"/>
  <c r="H20" i="5"/>
  <c r="G20" i="5"/>
  <c r="D8" i="5"/>
  <c r="E8" i="5"/>
  <c r="F8" i="5"/>
  <c r="C8" i="5"/>
  <c r="G8" i="5"/>
  <c r="H8" i="5"/>
  <c r="H501" i="5"/>
  <c r="C501" i="5"/>
  <c r="F501" i="5"/>
  <c r="D501" i="5"/>
  <c r="E501" i="5"/>
  <c r="G501" i="5"/>
  <c r="C489" i="5"/>
  <c r="D489" i="5"/>
  <c r="F489" i="5"/>
  <c r="G489" i="5"/>
  <c r="E489" i="5"/>
  <c r="H489" i="5"/>
  <c r="C385" i="5"/>
  <c r="E385" i="5"/>
  <c r="H385" i="5"/>
  <c r="D385" i="5"/>
  <c r="F385" i="5"/>
  <c r="G385" i="5"/>
  <c r="C361" i="5"/>
  <c r="E361" i="5"/>
  <c r="D361" i="5"/>
  <c r="F361" i="5"/>
  <c r="G361" i="5"/>
  <c r="H361" i="5"/>
  <c r="H253" i="5"/>
  <c r="C253" i="5"/>
  <c r="D253" i="5"/>
  <c r="E253" i="5"/>
  <c r="F253" i="5"/>
  <c r="G253" i="5"/>
  <c r="H205" i="5"/>
  <c r="E205" i="5"/>
  <c r="F205" i="5"/>
  <c r="C205" i="5"/>
  <c r="D205" i="5"/>
  <c r="G205" i="5"/>
  <c r="H181" i="5"/>
  <c r="F181" i="5"/>
  <c r="G181" i="5"/>
  <c r="C181" i="5"/>
  <c r="D181" i="5"/>
  <c r="E181" i="5"/>
  <c r="E133" i="5"/>
  <c r="F133" i="5"/>
  <c r="H133" i="5"/>
  <c r="C133" i="5"/>
  <c r="D133" i="5"/>
  <c r="G133" i="5"/>
  <c r="D109" i="5"/>
  <c r="E109" i="5"/>
  <c r="C109" i="5"/>
  <c r="F109" i="5"/>
  <c r="G109" i="5"/>
  <c r="H109" i="5"/>
  <c r="D85" i="5"/>
  <c r="E85" i="5"/>
  <c r="G85" i="5"/>
  <c r="H85" i="5"/>
  <c r="C85" i="5"/>
  <c r="F85" i="5"/>
  <c r="D49" i="5"/>
  <c r="E49" i="5"/>
  <c r="G49" i="5"/>
  <c r="H49" i="5"/>
  <c r="C49" i="5"/>
  <c r="F49" i="5"/>
  <c r="F339" i="5"/>
  <c r="G339" i="5"/>
  <c r="H339" i="5"/>
  <c r="C339" i="5"/>
  <c r="E339" i="5"/>
  <c r="D339" i="5"/>
  <c r="D255" i="5"/>
  <c r="F255" i="5"/>
  <c r="C255" i="5"/>
  <c r="E255" i="5"/>
  <c r="G255" i="5"/>
  <c r="H255" i="5"/>
  <c r="H63" i="5"/>
  <c r="C63" i="5"/>
  <c r="G63" i="5"/>
  <c r="E63" i="5"/>
  <c r="D63" i="5"/>
  <c r="F63" i="5"/>
  <c r="G488" i="5"/>
  <c r="H488" i="5"/>
  <c r="E488" i="5"/>
  <c r="F488" i="5"/>
  <c r="C488" i="5"/>
  <c r="D488" i="5"/>
  <c r="E462" i="5"/>
  <c r="F462" i="5"/>
  <c r="G462" i="5"/>
  <c r="H462" i="5"/>
  <c r="C462" i="5"/>
  <c r="D462" i="5"/>
  <c r="E440" i="5"/>
  <c r="D440" i="5"/>
  <c r="G440" i="5"/>
  <c r="C440" i="5"/>
  <c r="F440" i="5"/>
  <c r="H440" i="5"/>
  <c r="C406" i="5"/>
  <c r="D406" i="5"/>
  <c r="H406" i="5"/>
  <c r="F406" i="5"/>
  <c r="E406" i="5"/>
  <c r="G406" i="5"/>
  <c r="C394" i="5"/>
  <c r="H394" i="5"/>
  <c r="D394" i="5"/>
  <c r="E394" i="5"/>
  <c r="G394" i="5"/>
  <c r="F394" i="5"/>
  <c r="C382" i="5"/>
  <c r="E382" i="5"/>
  <c r="F382" i="5"/>
  <c r="D382" i="5"/>
  <c r="G382" i="5"/>
  <c r="H382" i="5"/>
  <c r="C370" i="5"/>
  <c r="E370" i="5"/>
  <c r="F370" i="5"/>
  <c r="H370" i="5"/>
  <c r="G370" i="5"/>
  <c r="D370" i="5"/>
  <c r="C358" i="5"/>
  <c r="E358" i="5"/>
  <c r="D358" i="5"/>
  <c r="F358" i="5"/>
  <c r="G358" i="5"/>
  <c r="H358" i="5"/>
  <c r="E346" i="5"/>
  <c r="G346" i="5"/>
  <c r="H346" i="5"/>
  <c r="C346" i="5"/>
  <c r="F346" i="5"/>
  <c r="D346" i="5"/>
  <c r="E334" i="5"/>
  <c r="G334" i="5"/>
  <c r="H334" i="5"/>
  <c r="C334" i="5"/>
  <c r="D334" i="5"/>
  <c r="F334" i="5"/>
  <c r="E322" i="5"/>
  <c r="C322" i="5"/>
  <c r="D322" i="5"/>
  <c r="G322" i="5"/>
  <c r="F322" i="5"/>
  <c r="H322" i="5"/>
  <c r="E310" i="5"/>
  <c r="G310" i="5"/>
  <c r="H310" i="5"/>
  <c r="C310" i="5"/>
  <c r="F310" i="5"/>
  <c r="D310" i="5"/>
  <c r="E298" i="5"/>
  <c r="G298" i="5"/>
  <c r="C298" i="5"/>
  <c r="D298" i="5"/>
  <c r="F298" i="5"/>
  <c r="H298" i="5"/>
  <c r="E286" i="5"/>
  <c r="D286" i="5"/>
  <c r="C286" i="5"/>
  <c r="F286" i="5"/>
  <c r="G286" i="5"/>
  <c r="H286" i="5"/>
  <c r="E274" i="5"/>
  <c r="D274" i="5"/>
  <c r="C274" i="5"/>
  <c r="F274" i="5"/>
  <c r="G274" i="5"/>
  <c r="H274" i="5"/>
  <c r="H262" i="5"/>
  <c r="G262" i="5"/>
  <c r="C262" i="5"/>
  <c r="D262" i="5"/>
  <c r="E262" i="5"/>
  <c r="F262" i="5"/>
  <c r="H250" i="5"/>
  <c r="F250" i="5"/>
  <c r="G250" i="5"/>
  <c r="C250" i="5"/>
  <c r="D250" i="5"/>
  <c r="E250" i="5"/>
  <c r="H238" i="5"/>
  <c r="C238" i="5"/>
  <c r="D238" i="5"/>
  <c r="E238" i="5"/>
  <c r="F238" i="5"/>
  <c r="G238" i="5"/>
  <c r="H226" i="5"/>
  <c r="C226" i="5"/>
  <c r="D226" i="5"/>
  <c r="G226" i="5"/>
  <c r="E226" i="5"/>
  <c r="F226" i="5"/>
  <c r="H214" i="5"/>
  <c r="F214" i="5"/>
  <c r="G214" i="5"/>
  <c r="C214" i="5"/>
  <c r="D214" i="5"/>
  <c r="E214" i="5"/>
  <c r="H202" i="5"/>
  <c r="C202" i="5"/>
  <c r="D202" i="5"/>
  <c r="E202" i="5"/>
  <c r="F202" i="5"/>
  <c r="G202" i="5"/>
  <c r="H190" i="5"/>
  <c r="F190" i="5"/>
  <c r="G190" i="5"/>
  <c r="C190" i="5"/>
  <c r="D190" i="5"/>
  <c r="E190" i="5"/>
  <c r="H178" i="5"/>
  <c r="C178" i="5"/>
  <c r="D178" i="5"/>
  <c r="G178" i="5"/>
  <c r="E178" i="5"/>
  <c r="F178" i="5"/>
  <c r="E166" i="5"/>
  <c r="F166" i="5"/>
  <c r="H166" i="5"/>
  <c r="D166" i="5"/>
  <c r="G166" i="5"/>
  <c r="C166" i="5"/>
  <c r="D154" i="5"/>
  <c r="E154" i="5"/>
  <c r="F154" i="5"/>
  <c r="G154" i="5"/>
  <c r="H154" i="5"/>
  <c r="C154" i="5"/>
  <c r="D142" i="5"/>
  <c r="H142" i="5"/>
  <c r="C142" i="5"/>
  <c r="E142" i="5"/>
  <c r="F142" i="5"/>
  <c r="G142" i="5"/>
  <c r="D130" i="5"/>
  <c r="H130" i="5"/>
  <c r="E130" i="5"/>
  <c r="F130" i="5"/>
  <c r="G130" i="5"/>
  <c r="C130" i="5"/>
  <c r="D118" i="5"/>
  <c r="H118" i="5"/>
  <c r="C118" i="5"/>
  <c r="E118" i="5"/>
  <c r="F118" i="5"/>
  <c r="G118" i="5"/>
  <c r="D106" i="5"/>
  <c r="H106" i="5"/>
  <c r="C106" i="5"/>
  <c r="E106" i="5"/>
  <c r="F106" i="5"/>
  <c r="G106" i="5"/>
  <c r="D94" i="5"/>
  <c r="G94" i="5"/>
  <c r="H94" i="5"/>
  <c r="C94" i="5"/>
  <c r="E94" i="5"/>
  <c r="F94" i="5"/>
  <c r="D82" i="5"/>
  <c r="E82" i="5"/>
  <c r="G82" i="5"/>
  <c r="H82" i="5"/>
  <c r="C82" i="5"/>
  <c r="F82" i="5"/>
  <c r="D70" i="5"/>
  <c r="E70" i="5"/>
  <c r="C70" i="5"/>
  <c r="F70" i="5"/>
  <c r="H70" i="5"/>
  <c r="G70" i="5"/>
  <c r="D58" i="5"/>
  <c r="E58" i="5"/>
  <c r="H58" i="5"/>
  <c r="C58" i="5"/>
  <c r="F58" i="5"/>
  <c r="G58" i="5"/>
  <c r="D46" i="5"/>
  <c r="E46" i="5"/>
  <c r="C46" i="5"/>
  <c r="H46" i="5"/>
  <c r="G46" i="5"/>
  <c r="F46" i="5"/>
  <c r="D34" i="5"/>
  <c r="E34" i="5"/>
  <c r="C34" i="5"/>
  <c r="F34" i="5"/>
  <c r="G34" i="5"/>
  <c r="H34" i="5"/>
  <c r="D22" i="5"/>
  <c r="E22" i="5"/>
  <c r="F22" i="5"/>
  <c r="G22" i="5"/>
  <c r="H22" i="5"/>
  <c r="C22" i="5"/>
  <c r="G10" i="5"/>
  <c r="D10" i="5"/>
  <c r="F10" i="5"/>
  <c r="H10" i="5"/>
  <c r="E10" i="5"/>
  <c r="C10" i="5"/>
  <c r="E499" i="5"/>
  <c r="D499" i="5"/>
  <c r="F499" i="5"/>
  <c r="H499" i="5"/>
  <c r="C499" i="5"/>
  <c r="G499" i="5"/>
  <c r="E487" i="5"/>
  <c r="C487" i="5"/>
  <c r="D487" i="5"/>
  <c r="F487" i="5"/>
  <c r="G487" i="5"/>
  <c r="H487" i="5"/>
  <c r="H217" i="5"/>
  <c r="C217" i="5"/>
  <c r="D217" i="5"/>
  <c r="E217" i="5"/>
  <c r="F217" i="5"/>
  <c r="G217" i="5"/>
  <c r="E363" i="5"/>
  <c r="F363" i="5"/>
  <c r="G363" i="5"/>
  <c r="C363" i="5"/>
  <c r="D363" i="5"/>
  <c r="H363" i="5"/>
  <c r="F303" i="5"/>
  <c r="D303" i="5"/>
  <c r="E303" i="5"/>
  <c r="G303" i="5"/>
  <c r="H303" i="5"/>
  <c r="C303" i="5"/>
  <c r="D183" i="5"/>
  <c r="E183" i="5"/>
  <c r="F183" i="5"/>
  <c r="G183" i="5"/>
  <c r="H183" i="5"/>
  <c r="C183" i="5"/>
  <c r="C474" i="5"/>
  <c r="E474" i="5"/>
  <c r="F474" i="5"/>
  <c r="H474" i="5"/>
  <c r="D474" i="5"/>
  <c r="G474" i="5"/>
  <c r="G456" i="5"/>
  <c r="E456" i="5"/>
  <c r="F456" i="5"/>
  <c r="H456" i="5"/>
  <c r="C456" i="5"/>
  <c r="D456" i="5"/>
  <c r="G438" i="5"/>
  <c r="C438" i="5"/>
  <c r="D438" i="5"/>
  <c r="E438" i="5"/>
  <c r="F438" i="5"/>
  <c r="H438" i="5"/>
  <c r="E410" i="5"/>
  <c r="G410" i="5"/>
  <c r="D410" i="5"/>
  <c r="F410" i="5"/>
  <c r="C410" i="5"/>
  <c r="H410" i="5"/>
  <c r="E401" i="5"/>
  <c r="G401" i="5"/>
  <c r="D401" i="5"/>
  <c r="F401" i="5"/>
  <c r="C401" i="5"/>
  <c r="H401" i="5"/>
  <c r="E389" i="5"/>
  <c r="G389" i="5"/>
  <c r="D389" i="5"/>
  <c r="H389" i="5"/>
  <c r="C389" i="5"/>
  <c r="F389" i="5"/>
  <c r="E377" i="5"/>
  <c r="G377" i="5"/>
  <c r="H377" i="5"/>
  <c r="C377" i="5"/>
  <c r="D377" i="5"/>
  <c r="F377" i="5"/>
  <c r="E365" i="5"/>
  <c r="F365" i="5"/>
  <c r="G365" i="5"/>
  <c r="H365" i="5"/>
  <c r="D365" i="5"/>
  <c r="C365" i="5"/>
  <c r="C353" i="5"/>
  <c r="D353" i="5"/>
  <c r="E353" i="5"/>
  <c r="G353" i="5"/>
  <c r="F353" i="5"/>
  <c r="H353" i="5"/>
  <c r="G341" i="5"/>
  <c r="H341" i="5"/>
  <c r="C341" i="5"/>
  <c r="D341" i="5"/>
  <c r="E341" i="5"/>
  <c r="F341" i="5"/>
  <c r="C329" i="5"/>
  <c r="G329" i="5"/>
  <c r="H329" i="5"/>
  <c r="D329" i="5"/>
  <c r="E329" i="5"/>
  <c r="F329" i="5"/>
  <c r="C317" i="5"/>
  <c r="D317" i="5"/>
  <c r="E317" i="5"/>
  <c r="G317" i="5"/>
  <c r="F317" i="5"/>
  <c r="H317" i="5"/>
  <c r="G305" i="5"/>
  <c r="H305" i="5"/>
  <c r="C305" i="5"/>
  <c r="D305" i="5"/>
  <c r="E305" i="5"/>
  <c r="F305" i="5"/>
  <c r="C293" i="5"/>
  <c r="G293" i="5"/>
  <c r="E293" i="5"/>
  <c r="H293" i="5"/>
  <c r="F293" i="5"/>
  <c r="D293" i="5"/>
  <c r="F281" i="5"/>
  <c r="C281" i="5"/>
  <c r="E281" i="5"/>
  <c r="H281" i="5"/>
  <c r="D281" i="5"/>
  <c r="G281" i="5"/>
  <c r="C269" i="5"/>
  <c r="F269" i="5"/>
  <c r="G269" i="5"/>
  <c r="H269" i="5"/>
  <c r="E269" i="5"/>
  <c r="D269" i="5"/>
  <c r="C257" i="5"/>
  <c r="H257" i="5"/>
  <c r="D257" i="5"/>
  <c r="E257" i="5"/>
  <c r="F257" i="5"/>
  <c r="G257" i="5"/>
  <c r="G245" i="5"/>
  <c r="H245" i="5"/>
  <c r="C245" i="5"/>
  <c r="D245" i="5"/>
  <c r="E245" i="5"/>
  <c r="F245" i="5"/>
  <c r="D233" i="5"/>
  <c r="E233" i="5"/>
  <c r="C233" i="5"/>
  <c r="F233" i="5"/>
  <c r="G233" i="5"/>
  <c r="H233" i="5"/>
  <c r="C221" i="5"/>
  <c r="D221" i="5"/>
  <c r="E221" i="5"/>
  <c r="H221" i="5"/>
  <c r="F221" i="5"/>
  <c r="G221" i="5"/>
  <c r="G209" i="5"/>
  <c r="H209" i="5"/>
  <c r="C209" i="5"/>
  <c r="D209" i="5"/>
  <c r="E209" i="5"/>
  <c r="F209" i="5"/>
  <c r="H197" i="5"/>
  <c r="C197" i="5"/>
  <c r="D197" i="5"/>
  <c r="E197" i="5"/>
  <c r="F197" i="5"/>
  <c r="G197" i="5"/>
  <c r="D185" i="5"/>
  <c r="E185" i="5"/>
  <c r="F185" i="5"/>
  <c r="C185" i="5"/>
  <c r="G185" i="5"/>
  <c r="H185" i="5"/>
  <c r="E173" i="5"/>
  <c r="F173" i="5"/>
  <c r="H173" i="5"/>
  <c r="C173" i="5"/>
  <c r="D173" i="5"/>
  <c r="G173" i="5"/>
  <c r="E161" i="5"/>
  <c r="F161" i="5"/>
  <c r="G161" i="5"/>
  <c r="H161" i="5"/>
  <c r="C161" i="5"/>
  <c r="D161" i="5"/>
  <c r="E149" i="5"/>
  <c r="D149" i="5"/>
  <c r="F149" i="5"/>
  <c r="G149" i="5"/>
  <c r="H149" i="5"/>
  <c r="C149" i="5"/>
  <c r="E137" i="5"/>
  <c r="D137" i="5"/>
  <c r="C137" i="5"/>
  <c r="F137" i="5"/>
  <c r="G137" i="5"/>
  <c r="H137" i="5"/>
  <c r="D125" i="5"/>
  <c r="E125" i="5"/>
  <c r="F125" i="5"/>
  <c r="C125" i="5"/>
  <c r="G125" i="5"/>
  <c r="H125" i="5"/>
  <c r="D113" i="5"/>
  <c r="E113" i="5"/>
  <c r="H113" i="5"/>
  <c r="C113" i="5"/>
  <c r="F113" i="5"/>
  <c r="G113" i="5"/>
  <c r="D101" i="5"/>
  <c r="E101" i="5"/>
  <c r="H101" i="5"/>
  <c r="C101" i="5"/>
  <c r="F101" i="5"/>
  <c r="G101" i="5"/>
  <c r="D89" i="5"/>
  <c r="E89" i="5"/>
  <c r="F89" i="5"/>
  <c r="H89" i="5"/>
  <c r="C89" i="5"/>
  <c r="G89" i="5"/>
  <c r="D77" i="5"/>
  <c r="E77" i="5"/>
  <c r="F77" i="5"/>
  <c r="H77" i="5"/>
  <c r="C77" i="5"/>
  <c r="G77" i="5"/>
  <c r="D65" i="5"/>
  <c r="E65" i="5"/>
  <c r="F65" i="5"/>
  <c r="H65" i="5"/>
  <c r="G65" i="5"/>
  <c r="C65" i="5"/>
  <c r="D53" i="5"/>
  <c r="E53" i="5"/>
  <c r="F53" i="5"/>
  <c r="H53" i="5"/>
  <c r="G53" i="5"/>
  <c r="C53" i="5"/>
  <c r="D41" i="5"/>
  <c r="E41" i="5"/>
  <c r="F41" i="5"/>
  <c r="H41" i="5"/>
  <c r="G41" i="5"/>
  <c r="C41" i="5"/>
  <c r="D29" i="5"/>
  <c r="E29" i="5"/>
  <c r="F29" i="5"/>
  <c r="H29" i="5"/>
  <c r="C29" i="5"/>
  <c r="G29" i="5"/>
  <c r="D17" i="5"/>
  <c r="E17" i="5"/>
  <c r="F17" i="5"/>
  <c r="G17" i="5"/>
  <c r="H17" i="5"/>
  <c r="C17" i="5"/>
  <c r="D5" i="5"/>
  <c r="E5" i="5"/>
  <c r="F5" i="5"/>
  <c r="C5" i="5"/>
  <c r="H5" i="5"/>
  <c r="G5" i="5"/>
  <c r="F498" i="5"/>
  <c r="G498" i="5"/>
  <c r="H498" i="5"/>
  <c r="D498" i="5"/>
  <c r="C498" i="5"/>
  <c r="E498" i="5"/>
  <c r="D486" i="5"/>
  <c r="E486" i="5"/>
  <c r="H486" i="5"/>
  <c r="C486" i="5"/>
  <c r="F486" i="5"/>
  <c r="G486" i="5"/>
  <c r="C397" i="5"/>
  <c r="D397" i="5"/>
  <c r="H397" i="5"/>
  <c r="G397" i="5"/>
  <c r="E397" i="5"/>
  <c r="F397" i="5"/>
  <c r="E301" i="5"/>
  <c r="D301" i="5"/>
  <c r="C301" i="5"/>
  <c r="F301" i="5"/>
  <c r="H301" i="5"/>
  <c r="G301" i="5"/>
  <c r="H241" i="5"/>
  <c r="E241" i="5"/>
  <c r="F241" i="5"/>
  <c r="C241" i="5"/>
  <c r="D241" i="5"/>
  <c r="G241" i="5"/>
  <c r="C145" i="5"/>
  <c r="D145" i="5"/>
  <c r="F145" i="5"/>
  <c r="G145" i="5"/>
  <c r="H145" i="5"/>
  <c r="E145" i="5"/>
  <c r="D61" i="5"/>
  <c r="E61" i="5"/>
  <c r="F61" i="5"/>
  <c r="C61" i="5"/>
  <c r="H61" i="5"/>
  <c r="G61" i="5"/>
  <c r="C327" i="5"/>
  <c r="D327" i="5"/>
  <c r="F327" i="5"/>
  <c r="E327" i="5"/>
  <c r="G327" i="5"/>
  <c r="H327" i="5"/>
  <c r="F267" i="5"/>
  <c r="G267" i="5"/>
  <c r="E267" i="5"/>
  <c r="H267" i="5"/>
  <c r="C267" i="5"/>
  <c r="D267" i="5"/>
  <c r="H111" i="5"/>
  <c r="D111" i="5"/>
  <c r="F111" i="5"/>
  <c r="G111" i="5"/>
  <c r="C111" i="5"/>
  <c r="E111" i="5"/>
  <c r="F480" i="5"/>
  <c r="G480" i="5"/>
  <c r="H480" i="5"/>
  <c r="D480" i="5"/>
  <c r="C480" i="5"/>
  <c r="E480" i="5"/>
  <c r="E464" i="5"/>
  <c r="D464" i="5"/>
  <c r="F464" i="5"/>
  <c r="G464" i="5"/>
  <c r="H464" i="5"/>
  <c r="C464" i="5"/>
  <c r="C450" i="5"/>
  <c r="E450" i="5"/>
  <c r="G450" i="5"/>
  <c r="H450" i="5"/>
  <c r="D450" i="5"/>
  <c r="F450" i="5"/>
  <c r="C432" i="5"/>
  <c r="E432" i="5"/>
  <c r="G432" i="5"/>
  <c r="D432" i="5"/>
  <c r="F432" i="5"/>
  <c r="H432" i="5"/>
  <c r="F408" i="5"/>
  <c r="G408" i="5"/>
  <c r="C408" i="5"/>
  <c r="D408" i="5"/>
  <c r="E408" i="5"/>
  <c r="H408" i="5"/>
  <c r="F396" i="5"/>
  <c r="H396" i="5"/>
  <c r="C396" i="5"/>
  <c r="D396" i="5"/>
  <c r="E396" i="5"/>
  <c r="G396" i="5"/>
  <c r="C384" i="5"/>
  <c r="E384" i="5"/>
  <c r="G384" i="5"/>
  <c r="D384" i="5"/>
  <c r="F384" i="5"/>
  <c r="H384" i="5"/>
  <c r="C372" i="5"/>
  <c r="E372" i="5"/>
  <c r="G372" i="5"/>
  <c r="D372" i="5"/>
  <c r="F372" i="5"/>
  <c r="H372" i="5"/>
  <c r="C360" i="5"/>
  <c r="E360" i="5"/>
  <c r="F360" i="5"/>
  <c r="H360" i="5"/>
  <c r="D360" i="5"/>
  <c r="G360" i="5"/>
  <c r="D348" i="5"/>
  <c r="E348" i="5"/>
  <c r="F348" i="5"/>
  <c r="H348" i="5"/>
  <c r="G348" i="5"/>
  <c r="C348" i="5"/>
  <c r="H336" i="5"/>
  <c r="D336" i="5"/>
  <c r="E336" i="5"/>
  <c r="C336" i="5"/>
  <c r="F336" i="5"/>
  <c r="G336" i="5"/>
  <c r="D324" i="5"/>
  <c r="H324" i="5"/>
  <c r="C324" i="5"/>
  <c r="E324" i="5"/>
  <c r="G324" i="5"/>
  <c r="F324" i="5"/>
  <c r="D312" i="5"/>
  <c r="E312" i="5"/>
  <c r="F312" i="5"/>
  <c r="H312" i="5"/>
  <c r="C312" i="5"/>
  <c r="G312" i="5"/>
  <c r="H300" i="5"/>
  <c r="D300" i="5"/>
  <c r="E300" i="5"/>
  <c r="F300" i="5"/>
  <c r="G300" i="5"/>
  <c r="C300" i="5"/>
  <c r="F288" i="5"/>
  <c r="C288" i="5"/>
  <c r="H288" i="5"/>
  <c r="D288" i="5"/>
  <c r="E288" i="5"/>
  <c r="G288" i="5"/>
  <c r="F276" i="5"/>
  <c r="H276" i="5"/>
  <c r="C276" i="5"/>
  <c r="G276" i="5"/>
  <c r="D276" i="5"/>
  <c r="E276" i="5"/>
  <c r="D264" i="5"/>
  <c r="E264" i="5"/>
  <c r="F264" i="5"/>
  <c r="C264" i="5"/>
  <c r="G264" i="5"/>
  <c r="H264" i="5"/>
  <c r="D252" i="5"/>
  <c r="C252" i="5"/>
  <c r="E252" i="5"/>
  <c r="F252" i="5"/>
  <c r="G252" i="5"/>
  <c r="H252" i="5"/>
  <c r="D240" i="5"/>
  <c r="H240" i="5"/>
  <c r="G240" i="5"/>
  <c r="F240" i="5"/>
  <c r="C240" i="5"/>
  <c r="E240" i="5"/>
  <c r="D228" i="5"/>
  <c r="E228" i="5"/>
  <c r="F228" i="5"/>
  <c r="C228" i="5"/>
  <c r="G228" i="5"/>
  <c r="H228" i="5"/>
  <c r="D216" i="5"/>
  <c r="C216" i="5"/>
  <c r="E216" i="5"/>
  <c r="F216" i="5"/>
  <c r="G216" i="5"/>
  <c r="H216" i="5"/>
  <c r="D204" i="5"/>
  <c r="H204" i="5"/>
  <c r="E204" i="5"/>
  <c r="F204" i="5"/>
  <c r="G204" i="5"/>
  <c r="C204" i="5"/>
  <c r="D192" i="5"/>
  <c r="E192" i="5"/>
  <c r="F192" i="5"/>
  <c r="G192" i="5"/>
  <c r="H192" i="5"/>
  <c r="C192" i="5"/>
  <c r="D180" i="5"/>
  <c r="E180" i="5"/>
  <c r="G180" i="5"/>
  <c r="H180" i="5"/>
  <c r="C180" i="5"/>
  <c r="F180" i="5"/>
  <c r="C168" i="5"/>
  <c r="E168" i="5"/>
  <c r="G168" i="5"/>
  <c r="H168" i="5"/>
  <c r="D168" i="5"/>
  <c r="F168" i="5"/>
  <c r="F156" i="5"/>
  <c r="G156" i="5"/>
  <c r="H156" i="5"/>
  <c r="C156" i="5"/>
  <c r="D156" i="5"/>
  <c r="E156" i="5"/>
  <c r="E144" i="5"/>
  <c r="F144" i="5"/>
  <c r="G144" i="5"/>
  <c r="H144" i="5"/>
  <c r="C144" i="5"/>
  <c r="D144" i="5"/>
  <c r="H132" i="5"/>
  <c r="F132" i="5"/>
  <c r="C132" i="5"/>
  <c r="D132" i="5"/>
  <c r="E132" i="5"/>
  <c r="G132" i="5"/>
  <c r="H120" i="5"/>
  <c r="G120" i="5"/>
  <c r="E120" i="5"/>
  <c r="F120" i="5"/>
  <c r="C120" i="5"/>
  <c r="D120" i="5"/>
  <c r="H108" i="5"/>
  <c r="G108" i="5"/>
  <c r="E108" i="5"/>
  <c r="C108" i="5"/>
  <c r="D108" i="5"/>
  <c r="F108" i="5"/>
  <c r="H96" i="5"/>
  <c r="G96" i="5"/>
  <c r="E96" i="5"/>
  <c r="C96" i="5"/>
  <c r="D96" i="5"/>
  <c r="F96" i="5"/>
  <c r="H84" i="5"/>
  <c r="E84" i="5"/>
  <c r="C84" i="5"/>
  <c r="D84" i="5"/>
  <c r="G84" i="5"/>
  <c r="F84" i="5"/>
  <c r="H72" i="5"/>
  <c r="F72" i="5"/>
  <c r="G72" i="5"/>
  <c r="C72" i="5"/>
  <c r="D72" i="5"/>
  <c r="E72" i="5"/>
  <c r="H60" i="5"/>
  <c r="C60" i="5"/>
  <c r="E60" i="5"/>
  <c r="D60" i="5"/>
  <c r="F60" i="5"/>
  <c r="G60" i="5"/>
  <c r="H48" i="5"/>
  <c r="E48" i="5"/>
  <c r="D48" i="5"/>
  <c r="F48" i="5"/>
  <c r="G48" i="5"/>
  <c r="C48" i="5"/>
  <c r="H36" i="5"/>
  <c r="F36" i="5"/>
  <c r="G36" i="5"/>
  <c r="E36" i="5"/>
  <c r="C36" i="5"/>
  <c r="D36" i="5"/>
  <c r="H24" i="5"/>
  <c r="C24" i="5"/>
  <c r="D24" i="5"/>
  <c r="E24" i="5"/>
  <c r="F24" i="5"/>
  <c r="G24" i="5"/>
  <c r="H12" i="5"/>
  <c r="C12" i="5"/>
  <c r="E12" i="5"/>
  <c r="D12" i="5"/>
  <c r="F12" i="5"/>
  <c r="G12" i="5"/>
  <c r="C497" i="5"/>
  <c r="D497" i="5"/>
  <c r="E497" i="5"/>
  <c r="G497" i="5"/>
  <c r="H497" i="5"/>
  <c r="F497" i="5"/>
  <c r="E485" i="5"/>
  <c r="F485" i="5"/>
  <c r="G485" i="5"/>
  <c r="H485" i="5"/>
  <c r="C485" i="5"/>
  <c r="D485" i="5"/>
  <c r="E325" i="5"/>
  <c r="D325" i="5"/>
  <c r="F325" i="5"/>
  <c r="G325" i="5"/>
  <c r="C325" i="5"/>
  <c r="H325" i="5"/>
  <c r="H193" i="5"/>
  <c r="C193" i="5"/>
  <c r="D193" i="5"/>
  <c r="E193" i="5"/>
  <c r="F193" i="5"/>
  <c r="G193" i="5"/>
  <c r="E490" i="5"/>
  <c r="D490" i="5"/>
  <c r="F490" i="5"/>
  <c r="G490" i="5"/>
  <c r="H490" i="5"/>
  <c r="C490" i="5"/>
  <c r="D231" i="5"/>
  <c r="C231" i="5"/>
  <c r="G231" i="5"/>
  <c r="H231" i="5"/>
  <c r="E231" i="5"/>
  <c r="F231" i="5"/>
  <c r="H123" i="5"/>
  <c r="F123" i="5"/>
  <c r="G123" i="5"/>
  <c r="D123" i="5"/>
  <c r="C123" i="5"/>
  <c r="E123" i="5"/>
  <c r="H3" i="5"/>
  <c r="C3" i="5"/>
  <c r="E3" i="5"/>
  <c r="D3" i="5"/>
  <c r="F3" i="5"/>
  <c r="G3" i="5"/>
  <c r="C476" i="5"/>
  <c r="D476" i="5"/>
  <c r="G476" i="5"/>
  <c r="E476" i="5"/>
  <c r="F476" i="5"/>
  <c r="H476" i="5"/>
  <c r="E458" i="5"/>
  <c r="D458" i="5"/>
  <c r="G458" i="5"/>
  <c r="F458" i="5"/>
  <c r="H458" i="5"/>
  <c r="C458" i="5"/>
  <c r="D442" i="5"/>
  <c r="F442" i="5"/>
  <c r="G442" i="5"/>
  <c r="H442" i="5"/>
  <c r="C442" i="5"/>
  <c r="E442" i="5"/>
  <c r="C424" i="5"/>
  <c r="D424" i="5"/>
  <c r="E424" i="5"/>
  <c r="F424" i="5"/>
  <c r="G424" i="5"/>
  <c r="H424" i="5"/>
  <c r="E416" i="5"/>
  <c r="G416" i="5"/>
  <c r="D416" i="5"/>
  <c r="H416" i="5"/>
  <c r="C416" i="5"/>
  <c r="F416" i="5"/>
  <c r="C403" i="5"/>
  <c r="H403" i="5"/>
  <c r="D403" i="5"/>
  <c r="E403" i="5"/>
  <c r="F403" i="5"/>
  <c r="G403" i="5"/>
  <c r="C391" i="5"/>
  <c r="D391" i="5"/>
  <c r="F391" i="5"/>
  <c r="H391" i="5"/>
  <c r="G391" i="5"/>
  <c r="E391" i="5"/>
  <c r="C379" i="5"/>
  <c r="E379" i="5"/>
  <c r="H379" i="5"/>
  <c r="D379" i="5"/>
  <c r="F379" i="5"/>
  <c r="G379" i="5"/>
  <c r="C367" i="5"/>
  <c r="E367" i="5"/>
  <c r="H367" i="5"/>
  <c r="D367" i="5"/>
  <c r="F367" i="5"/>
  <c r="G367" i="5"/>
  <c r="E355" i="5"/>
  <c r="D355" i="5"/>
  <c r="C355" i="5"/>
  <c r="G355" i="5"/>
  <c r="H355" i="5"/>
  <c r="F355" i="5"/>
  <c r="E343" i="5"/>
  <c r="D343" i="5"/>
  <c r="F343" i="5"/>
  <c r="G343" i="5"/>
  <c r="H343" i="5"/>
  <c r="C343" i="5"/>
  <c r="E331" i="5"/>
  <c r="D331" i="5"/>
  <c r="F331" i="5"/>
  <c r="H331" i="5"/>
  <c r="C331" i="5"/>
  <c r="G331" i="5"/>
  <c r="E319" i="5"/>
  <c r="D319" i="5"/>
  <c r="C319" i="5"/>
  <c r="F319" i="5"/>
  <c r="G319" i="5"/>
  <c r="H319" i="5"/>
  <c r="E307" i="5"/>
  <c r="D307" i="5"/>
  <c r="F307" i="5"/>
  <c r="G307" i="5"/>
  <c r="C307" i="5"/>
  <c r="H307" i="5"/>
  <c r="E295" i="5"/>
  <c r="D295" i="5"/>
  <c r="C295" i="5"/>
  <c r="F295" i="5"/>
  <c r="G295" i="5"/>
  <c r="H295" i="5"/>
  <c r="E283" i="5"/>
  <c r="D283" i="5"/>
  <c r="C283" i="5"/>
  <c r="F283" i="5"/>
  <c r="G283" i="5"/>
  <c r="H283" i="5"/>
  <c r="E271" i="5"/>
  <c r="D271" i="5"/>
  <c r="F271" i="5"/>
  <c r="G271" i="5"/>
  <c r="C271" i="5"/>
  <c r="H271" i="5"/>
  <c r="H259" i="5"/>
  <c r="E259" i="5"/>
  <c r="F259" i="5"/>
  <c r="C259" i="5"/>
  <c r="D259" i="5"/>
  <c r="G259" i="5"/>
  <c r="H247" i="5"/>
  <c r="D247" i="5"/>
  <c r="E247" i="5"/>
  <c r="F247" i="5"/>
  <c r="C247" i="5"/>
  <c r="G247" i="5"/>
  <c r="H235" i="5"/>
  <c r="D235" i="5"/>
  <c r="E235" i="5"/>
  <c r="F235" i="5"/>
  <c r="G235" i="5"/>
  <c r="C235" i="5"/>
  <c r="H223" i="5"/>
  <c r="E223" i="5"/>
  <c r="F223" i="5"/>
  <c r="C223" i="5"/>
  <c r="D223" i="5"/>
  <c r="G223" i="5"/>
  <c r="H211" i="5"/>
  <c r="D211" i="5"/>
  <c r="E211" i="5"/>
  <c r="F211" i="5"/>
  <c r="C211" i="5"/>
  <c r="G211" i="5"/>
  <c r="H199" i="5"/>
  <c r="F199" i="5"/>
  <c r="G199" i="5"/>
  <c r="C199" i="5"/>
  <c r="D199" i="5"/>
  <c r="E199" i="5"/>
  <c r="H187" i="5"/>
  <c r="C187" i="5"/>
  <c r="D187" i="5"/>
  <c r="G187" i="5"/>
  <c r="E187" i="5"/>
  <c r="F187" i="5"/>
  <c r="H175" i="5"/>
  <c r="C175" i="5"/>
  <c r="D175" i="5"/>
  <c r="E175" i="5"/>
  <c r="F175" i="5"/>
  <c r="G175" i="5"/>
  <c r="C163" i="5"/>
  <c r="D163" i="5"/>
  <c r="F163" i="5"/>
  <c r="E163" i="5"/>
  <c r="G163" i="5"/>
  <c r="H163" i="5"/>
  <c r="G151" i="5"/>
  <c r="H151" i="5"/>
  <c r="C151" i="5"/>
  <c r="D151" i="5"/>
  <c r="E151" i="5"/>
  <c r="F151" i="5"/>
  <c r="F139" i="5"/>
  <c r="G139" i="5"/>
  <c r="H139" i="5"/>
  <c r="C139" i="5"/>
  <c r="D139" i="5"/>
  <c r="E139" i="5"/>
  <c r="D127" i="5"/>
  <c r="C127" i="5"/>
  <c r="F127" i="5"/>
  <c r="G127" i="5"/>
  <c r="H127" i="5"/>
  <c r="E127" i="5"/>
  <c r="D115" i="5"/>
  <c r="E115" i="5"/>
  <c r="C115" i="5"/>
  <c r="F115" i="5"/>
  <c r="G115" i="5"/>
  <c r="H115" i="5"/>
  <c r="D103" i="5"/>
  <c r="E103" i="5"/>
  <c r="C103" i="5"/>
  <c r="F103" i="5"/>
  <c r="G103" i="5"/>
  <c r="H103" i="5"/>
  <c r="D91" i="5"/>
  <c r="F91" i="5"/>
  <c r="C91" i="5"/>
  <c r="E91" i="5"/>
  <c r="H91" i="5"/>
  <c r="G91" i="5"/>
  <c r="D79" i="5"/>
  <c r="E79" i="5"/>
  <c r="F79" i="5"/>
  <c r="G79" i="5"/>
  <c r="H79" i="5"/>
  <c r="C79" i="5"/>
  <c r="D67" i="5"/>
  <c r="E67" i="5"/>
  <c r="G67" i="5"/>
  <c r="H67" i="5"/>
  <c r="C67" i="5"/>
  <c r="F67" i="5"/>
  <c r="D55" i="5"/>
  <c r="E55" i="5"/>
  <c r="F55" i="5"/>
  <c r="H55" i="5"/>
  <c r="C55" i="5"/>
  <c r="G55" i="5"/>
  <c r="D43" i="5"/>
  <c r="E43" i="5"/>
  <c r="F43" i="5"/>
  <c r="C43" i="5"/>
  <c r="G43" i="5"/>
  <c r="H43" i="5"/>
  <c r="D31" i="5"/>
  <c r="E31" i="5"/>
  <c r="G31" i="5"/>
  <c r="H31" i="5"/>
  <c r="F31" i="5"/>
  <c r="C31" i="5"/>
  <c r="F19" i="5"/>
  <c r="G19" i="5"/>
  <c r="H19" i="5"/>
  <c r="C19" i="5"/>
  <c r="D19" i="5"/>
  <c r="E19" i="5"/>
  <c r="G7" i="5"/>
  <c r="C7" i="5"/>
  <c r="D7" i="5"/>
  <c r="E7" i="5"/>
  <c r="F7" i="5"/>
  <c r="H7" i="5"/>
  <c r="E496" i="5"/>
  <c r="C496" i="5"/>
  <c r="G496" i="5"/>
  <c r="D496" i="5"/>
  <c r="F496" i="5"/>
  <c r="H496" i="5"/>
  <c r="E484" i="5"/>
  <c r="C484" i="5"/>
  <c r="D484" i="5"/>
  <c r="G484" i="5"/>
  <c r="H484" i="5"/>
  <c r="F484" i="5"/>
  <c r="F351" i="5"/>
  <c r="G351" i="5"/>
  <c r="H351" i="5"/>
  <c r="C351" i="5"/>
  <c r="D351" i="5"/>
  <c r="E351" i="5"/>
  <c r="D219" i="5"/>
  <c r="F219" i="5"/>
  <c r="G219" i="5"/>
  <c r="H219" i="5"/>
  <c r="C219" i="5"/>
  <c r="E219" i="5"/>
  <c r="H159" i="5"/>
  <c r="C159" i="5"/>
  <c r="D159" i="5"/>
  <c r="E159" i="5"/>
  <c r="F159" i="5"/>
  <c r="G159" i="5"/>
  <c r="C468" i="5"/>
  <c r="D468" i="5"/>
  <c r="E468" i="5"/>
  <c r="F468" i="5"/>
  <c r="G468" i="5"/>
  <c r="H468" i="5"/>
  <c r="F448" i="5"/>
  <c r="H448" i="5"/>
  <c r="G448" i="5"/>
  <c r="D448" i="5"/>
  <c r="C448" i="5"/>
  <c r="E448" i="5"/>
  <c r="F430" i="5"/>
  <c r="H430" i="5"/>
  <c r="C430" i="5"/>
  <c r="D430" i="5"/>
  <c r="E430" i="5"/>
  <c r="G430" i="5"/>
  <c r="F414" i="5"/>
  <c r="H414" i="5"/>
  <c r="C414" i="5"/>
  <c r="D414" i="5"/>
  <c r="E414" i="5"/>
  <c r="G414" i="5"/>
  <c r="E398" i="5"/>
  <c r="G398" i="5"/>
  <c r="D398" i="5"/>
  <c r="H398" i="5"/>
  <c r="C398" i="5"/>
  <c r="F398" i="5"/>
  <c r="E386" i="5"/>
  <c r="G386" i="5"/>
  <c r="D386" i="5"/>
  <c r="C386" i="5"/>
  <c r="F386" i="5"/>
  <c r="H386" i="5"/>
  <c r="E374" i="5"/>
  <c r="G374" i="5"/>
  <c r="D374" i="5"/>
  <c r="F374" i="5"/>
  <c r="C374" i="5"/>
  <c r="H374" i="5"/>
  <c r="E362" i="5"/>
  <c r="F362" i="5"/>
  <c r="G362" i="5"/>
  <c r="C362" i="5"/>
  <c r="H362" i="5"/>
  <c r="D362" i="5"/>
  <c r="C350" i="5"/>
  <c r="E350" i="5"/>
  <c r="D350" i="5"/>
  <c r="G350" i="5"/>
  <c r="F350" i="5"/>
  <c r="H350" i="5"/>
  <c r="E338" i="5"/>
  <c r="F338" i="5"/>
  <c r="G338" i="5"/>
  <c r="C338" i="5"/>
  <c r="H338" i="5"/>
  <c r="D338" i="5"/>
  <c r="C326" i="5"/>
  <c r="E326" i="5"/>
  <c r="F326" i="5"/>
  <c r="D326" i="5"/>
  <c r="G326" i="5"/>
  <c r="H326" i="5"/>
  <c r="C314" i="5"/>
  <c r="E314" i="5"/>
  <c r="F314" i="5"/>
  <c r="G314" i="5"/>
  <c r="H314" i="5"/>
  <c r="D314" i="5"/>
  <c r="E302" i="5"/>
  <c r="F302" i="5"/>
  <c r="G302" i="5"/>
  <c r="C302" i="5"/>
  <c r="D302" i="5"/>
  <c r="H302" i="5"/>
  <c r="E290" i="5"/>
  <c r="C290" i="5"/>
  <c r="F290" i="5"/>
  <c r="H290" i="5"/>
  <c r="D290" i="5"/>
  <c r="G290" i="5"/>
  <c r="F278" i="5"/>
  <c r="G278" i="5"/>
  <c r="H278" i="5"/>
  <c r="D278" i="5"/>
  <c r="C278" i="5"/>
  <c r="E278" i="5"/>
  <c r="C266" i="5"/>
  <c r="D266" i="5"/>
  <c r="E266" i="5"/>
  <c r="F266" i="5"/>
  <c r="G266" i="5"/>
  <c r="H266" i="5"/>
  <c r="F254" i="5"/>
  <c r="G254" i="5"/>
  <c r="E254" i="5"/>
  <c r="H254" i="5"/>
  <c r="C254" i="5"/>
  <c r="D254" i="5"/>
  <c r="E242" i="5"/>
  <c r="F242" i="5"/>
  <c r="G242" i="5"/>
  <c r="C242" i="5"/>
  <c r="D242" i="5"/>
  <c r="H242" i="5"/>
  <c r="C230" i="5"/>
  <c r="D230" i="5"/>
  <c r="E230" i="5"/>
  <c r="F230" i="5"/>
  <c r="G230" i="5"/>
  <c r="H230" i="5"/>
  <c r="C218" i="5"/>
  <c r="F218" i="5"/>
  <c r="G218" i="5"/>
  <c r="E218" i="5"/>
  <c r="H218" i="5"/>
  <c r="D218" i="5"/>
  <c r="E206" i="5"/>
  <c r="F206" i="5"/>
  <c r="G206" i="5"/>
  <c r="C206" i="5"/>
  <c r="D206" i="5"/>
  <c r="H206" i="5"/>
  <c r="D194" i="5"/>
  <c r="E194" i="5"/>
  <c r="F194" i="5"/>
  <c r="C194" i="5"/>
  <c r="G194" i="5"/>
  <c r="H194" i="5"/>
  <c r="E182" i="5"/>
  <c r="F182" i="5"/>
  <c r="C182" i="5"/>
  <c r="H182" i="5"/>
  <c r="D182" i="5"/>
  <c r="G182" i="5"/>
  <c r="E170" i="5"/>
  <c r="H170" i="5"/>
  <c r="F170" i="5"/>
  <c r="G170" i="5"/>
  <c r="D170" i="5"/>
  <c r="C170" i="5"/>
  <c r="E158" i="5"/>
  <c r="C158" i="5"/>
  <c r="D158" i="5"/>
  <c r="G158" i="5"/>
  <c r="F158" i="5"/>
  <c r="H158" i="5"/>
  <c r="E146" i="5"/>
  <c r="H146" i="5"/>
  <c r="C146" i="5"/>
  <c r="D146" i="5"/>
  <c r="F146" i="5"/>
  <c r="G146" i="5"/>
  <c r="D134" i="5"/>
  <c r="E134" i="5"/>
  <c r="F134" i="5"/>
  <c r="G134" i="5"/>
  <c r="H134" i="5"/>
  <c r="C134" i="5"/>
  <c r="D122" i="5"/>
  <c r="E122" i="5"/>
  <c r="G122" i="5"/>
  <c r="H122" i="5"/>
  <c r="C122" i="5"/>
  <c r="F122" i="5"/>
  <c r="D110" i="5"/>
  <c r="E110" i="5"/>
  <c r="H110" i="5"/>
  <c r="C110" i="5"/>
  <c r="F110" i="5"/>
  <c r="G110" i="5"/>
  <c r="D98" i="5"/>
  <c r="E98" i="5"/>
  <c r="H98" i="5"/>
  <c r="C98" i="5"/>
  <c r="F98" i="5"/>
  <c r="G98" i="5"/>
  <c r="D86" i="5"/>
  <c r="E86" i="5"/>
  <c r="F86" i="5"/>
  <c r="H86" i="5"/>
  <c r="G86" i="5"/>
  <c r="C86" i="5"/>
  <c r="D74" i="5"/>
  <c r="E74" i="5"/>
  <c r="F74" i="5"/>
  <c r="H74" i="5"/>
  <c r="C74" i="5"/>
  <c r="G74" i="5"/>
  <c r="D62" i="5"/>
  <c r="E62" i="5"/>
  <c r="F62" i="5"/>
  <c r="H62" i="5"/>
  <c r="C62" i="5"/>
  <c r="G62" i="5"/>
  <c r="D50" i="5"/>
  <c r="E50" i="5"/>
  <c r="F50" i="5"/>
  <c r="H50" i="5"/>
  <c r="C50" i="5"/>
  <c r="G50" i="5"/>
  <c r="D38" i="5"/>
  <c r="E38" i="5"/>
  <c r="F38" i="5"/>
  <c r="H38" i="5"/>
  <c r="C38" i="5"/>
  <c r="G38" i="5"/>
  <c r="D26" i="5"/>
  <c r="E26" i="5"/>
  <c r="F26" i="5"/>
  <c r="C26" i="5"/>
  <c r="G26" i="5"/>
  <c r="H26" i="5"/>
  <c r="D14" i="5"/>
  <c r="E14" i="5"/>
  <c r="F14" i="5"/>
  <c r="C14" i="5"/>
  <c r="G14" i="5"/>
  <c r="H14" i="5"/>
  <c r="D495" i="5"/>
  <c r="E495" i="5"/>
  <c r="F495" i="5"/>
  <c r="G495" i="5"/>
  <c r="H495" i="5"/>
  <c r="C495" i="5"/>
  <c r="H483" i="5"/>
  <c r="C483" i="5"/>
  <c r="F483" i="5"/>
  <c r="E483" i="5"/>
  <c r="G483" i="5"/>
  <c r="D483" i="5"/>
  <c r="H229" i="5"/>
  <c r="D229" i="5"/>
  <c r="E229" i="5"/>
  <c r="F229" i="5"/>
  <c r="G229" i="5"/>
  <c r="C229" i="5"/>
  <c r="F25" i="5"/>
  <c r="G25" i="5"/>
  <c r="H25" i="5"/>
  <c r="E25" i="5"/>
  <c r="D25" i="5"/>
  <c r="C25" i="5"/>
  <c r="F387" i="5"/>
  <c r="H387" i="5"/>
  <c r="C387" i="5"/>
  <c r="D387" i="5"/>
  <c r="E387" i="5"/>
  <c r="G387" i="5"/>
  <c r="D243" i="5"/>
  <c r="C243" i="5"/>
  <c r="G243" i="5"/>
  <c r="H243" i="5"/>
  <c r="E243" i="5"/>
  <c r="F243" i="5"/>
  <c r="D207" i="5"/>
  <c r="C207" i="5"/>
  <c r="E207" i="5"/>
  <c r="F207" i="5"/>
  <c r="G207" i="5"/>
  <c r="H207" i="5"/>
  <c r="D171" i="5"/>
  <c r="E171" i="5"/>
  <c r="G171" i="5"/>
  <c r="H171" i="5"/>
  <c r="C171" i="5"/>
  <c r="F171" i="5"/>
  <c r="C147" i="5"/>
  <c r="G147" i="5"/>
  <c r="D147" i="5"/>
  <c r="E147" i="5"/>
  <c r="F147" i="5"/>
  <c r="H147" i="5"/>
  <c r="C500" i="5"/>
  <c r="D500" i="5"/>
  <c r="E500" i="5"/>
  <c r="F500" i="5"/>
  <c r="G500" i="5"/>
  <c r="H500" i="5"/>
  <c r="C470" i="5"/>
  <c r="D470" i="5"/>
  <c r="E470" i="5"/>
  <c r="G470" i="5"/>
  <c r="H470" i="5"/>
  <c r="F470" i="5"/>
  <c r="E452" i="5"/>
  <c r="G452" i="5"/>
  <c r="H452" i="5"/>
  <c r="D452" i="5"/>
  <c r="C452" i="5"/>
  <c r="F452" i="5"/>
  <c r="C436" i="5"/>
  <c r="D436" i="5"/>
  <c r="E436" i="5"/>
  <c r="F436" i="5"/>
  <c r="G436" i="5"/>
  <c r="H436" i="5"/>
  <c r="C418" i="5"/>
  <c r="D418" i="5"/>
  <c r="F418" i="5"/>
  <c r="H418" i="5"/>
  <c r="E418" i="5"/>
  <c r="G418" i="5"/>
  <c r="D393" i="5"/>
  <c r="F393" i="5"/>
  <c r="C393" i="5"/>
  <c r="E393" i="5"/>
  <c r="G393" i="5"/>
  <c r="H393" i="5"/>
  <c r="G381" i="5"/>
  <c r="C381" i="5"/>
  <c r="D381" i="5"/>
  <c r="H381" i="5"/>
  <c r="E381" i="5"/>
  <c r="F381" i="5"/>
  <c r="G369" i="5"/>
  <c r="H369" i="5"/>
  <c r="C369" i="5"/>
  <c r="D369" i="5"/>
  <c r="E369" i="5"/>
  <c r="F369" i="5"/>
  <c r="C357" i="5"/>
  <c r="E357" i="5"/>
  <c r="G357" i="5"/>
  <c r="D357" i="5"/>
  <c r="F357" i="5"/>
  <c r="H357" i="5"/>
  <c r="C345" i="5"/>
  <c r="D345" i="5"/>
  <c r="F345" i="5"/>
  <c r="E345" i="5"/>
  <c r="H345" i="5"/>
  <c r="G345" i="5"/>
  <c r="F333" i="5"/>
  <c r="G333" i="5"/>
  <c r="H333" i="5"/>
  <c r="D333" i="5"/>
  <c r="E333" i="5"/>
  <c r="C333" i="5"/>
  <c r="D321" i="5"/>
  <c r="F321" i="5"/>
  <c r="G321" i="5"/>
  <c r="C321" i="5"/>
  <c r="E321" i="5"/>
  <c r="H321" i="5"/>
  <c r="C309" i="5"/>
  <c r="D309" i="5"/>
  <c r="F309" i="5"/>
  <c r="E309" i="5"/>
  <c r="G309" i="5"/>
  <c r="H309" i="5"/>
  <c r="F297" i="5"/>
  <c r="G297" i="5"/>
  <c r="H297" i="5"/>
  <c r="E297" i="5"/>
  <c r="C297" i="5"/>
  <c r="D297" i="5"/>
  <c r="F285" i="5"/>
  <c r="H285" i="5"/>
  <c r="C285" i="5"/>
  <c r="D285" i="5"/>
  <c r="E285" i="5"/>
  <c r="G285" i="5"/>
  <c r="F273" i="5"/>
  <c r="C273" i="5"/>
  <c r="D273" i="5"/>
  <c r="E273" i="5"/>
  <c r="H273" i="5"/>
  <c r="G273" i="5"/>
  <c r="D261" i="5"/>
  <c r="C261" i="5"/>
  <c r="E261" i="5"/>
  <c r="F261" i="5"/>
  <c r="G261" i="5"/>
  <c r="H261" i="5"/>
  <c r="D249" i="5"/>
  <c r="C249" i="5"/>
  <c r="G249" i="5"/>
  <c r="H249" i="5"/>
  <c r="E249" i="5"/>
  <c r="F249" i="5"/>
  <c r="D237" i="5"/>
  <c r="F237" i="5"/>
  <c r="G237" i="5"/>
  <c r="H237" i="5"/>
  <c r="E237" i="5"/>
  <c r="C237" i="5"/>
  <c r="D225" i="5"/>
  <c r="C225" i="5"/>
  <c r="E225" i="5"/>
  <c r="F225" i="5"/>
  <c r="G225" i="5"/>
  <c r="H225" i="5"/>
  <c r="D213" i="5"/>
  <c r="C213" i="5"/>
  <c r="G213" i="5"/>
  <c r="H213" i="5"/>
  <c r="E213" i="5"/>
  <c r="F213" i="5"/>
  <c r="D201" i="5"/>
  <c r="E201" i="5"/>
  <c r="F201" i="5"/>
  <c r="G201" i="5"/>
  <c r="H201" i="5"/>
  <c r="C201" i="5"/>
  <c r="D189" i="5"/>
  <c r="E189" i="5"/>
  <c r="G189" i="5"/>
  <c r="H189" i="5"/>
  <c r="C189" i="5"/>
  <c r="F189" i="5"/>
  <c r="D177" i="5"/>
  <c r="E177" i="5"/>
  <c r="C177" i="5"/>
  <c r="F177" i="5"/>
  <c r="G177" i="5"/>
  <c r="H177" i="5"/>
  <c r="C165" i="5"/>
  <c r="D165" i="5"/>
  <c r="E165" i="5"/>
  <c r="F165" i="5"/>
  <c r="G165" i="5"/>
  <c r="H165" i="5"/>
  <c r="D153" i="5"/>
  <c r="E153" i="5"/>
  <c r="G153" i="5"/>
  <c r="F153" i="5"/>
  <c r="H153" i="5"/>
  <c r="C153" i="5"/>
  <c r="H141" i="5"/>
  <c r="C141" i="5"/>
  <c r="D141" i="5"/>
  <c r="E141" i="5"/>
  <c r="F141" i="5"/>
  <c r="G141" i="5"/>
  <c r="H129" i="5"/>
  <c r="G129" i="5"/>
  <c r="C129" i="5"/>
  <c r="D129" i="5"/>
  <c r="E129" i="5"/>
  <c r="F129" i="5"/>
  <c r="H117" i="5"/>
  <c r="D117" i="5"/>
  <c r="F117" i="5"/>
  <c r="C117" i="5"/>
  <c r="E117" i="5"/>
  <c r="G117" i="5"/>
  <c r="H105" i="5"/>
  <c r="D105" i="5"/>
  <c r="F105" i="5"/>
  <c r="C105" i="5"/>
  <c r="E105" i="5"/>
  <c r="G105" i="5"/>
  <c r="H93" i="5"/>
  <c r="F93" i="5"/>
  <c r="G93" i="5"/>
  <c r="D93" i="5"/>
  <c r="E93" i="5"/>
  <c r="C93" i="5"/>
  <c r="H81" i="5"/>
  <c r="C81" i="5"/>
  <c r="G81" i="5"/>
  <c r="D81" i="5"/>
  <c r="E81" i="5"/>
  <c r="F81" i="5"/>
  <c r="H69" i="5"/>
  <c r="C69" i="5"/>
  <c r="E69" i="5"/>
  <c r="F69" i="5"/>
  <c r="G69" i="5"/>
  <c r="D69" i="5"/>
  <c r="H57" i="5"/>
  <c r="D57" i="5"/>
  <c r="E57" i="5"/>
  <c r="G57" i="5"/>
  <c r="C57" i="5"/>
  <c r="F57" i="5"/>
  <c r="H45" i="5"/>
  <c r="C45" i="5"/>
  <c r="D45" i="5"/>
  <c r="G45" i="5"/>
  <c r="E45" i="5"/>
  <c r="F45" i="5"/>
  <c r="H33" i="5"/>
  <c r="C33" i="5"/>
  <c r="D33" i="5"/>
  <c r="E33" i="5"/>
  <c r="F33" i="5"/>
  <c r="G33" i="5"/>
  <c r="H21" i="5"/>
  <c r="E21" i="5"/>
  <c r="F21" i="5"/>
  <c r="G21" i="5"/>
  <c r="C21" i="5"/>
  <c r="D21" i="5"/>
  <c r="H9" i="5"/>
  <c r="C9" i="5"/>
  <c r="D9" i="5"/>
  <c r="E9" i="5"/>
  <c r="F9" i="5"/>
  <c r="G9" i="5"/>
  <c r="E505" i="5"/>
  <c r="C505" i="5"/>
  <c r="D505" i="5"/>
  <c r="F505" i="5"/>
  <c r="G505" i="5"/>
  <c r="H505" i="5"/>
  <c r="C494" i="5"/>
  <c r="E494" i="5"/>
  <c r="F494" i="5"/>
  <c r="H494" i="5"/>
  <c r="D494" i="5"/>
  <c r="G494" i="5"/>
  <c r="C482" i="5"/>
  <c r="D482" i="5"/>
  <c r="E482" i="5"/>
  <c r="F482" i="5"/>
  <c r="G482" i="5"/>
  <c r="H482" i="5"/>
  <c r="C479" i="5"/>
  <c r="D479" i="5"/>
  <c r="E479" i="5"/>
  <c r="G479" i="5"/>
  <c r="H479" i="5"/>
  <c r="F479" i="5"/>
  <c r="C477" i="5"/>
  <c r="D477" i="5"/>
  <c r="E477" i="5"/>
  <c r="F477" i="5"/>
  <c r="G477" i="5"/>
  <c r="H477" i="5"/>
  <c r="E475" i="5"/>
  <c r="G475" i="5"/>
  <c r="C475" i="5"/>
  <c r="D475" i="5"/>
  <c r="F475" i="5"/>
  <c r="H475" i="5"/>
  <c r="E473" i="5"/>
  <c r="F473" i="5"/>
  <c r="G473" i="5"/>
  <c r="H473" i="5"/>
  <c r="C473" i="5"/>
  <c r="D473" i="5"/>
  <c r="C471" i="5"/>
  <c r="G471" i="5"/>
  <c r="H471" i="5"/>
  <c r="E471" i="5"/>
  <c r="D471" i="5"/>
  <c r="F471" i="5"/>
  <c r="E469" i="5"/>
  <c r="G469" i="5"/>
  <c r="F469" i="5"/>
  <c r="D469" i="5"/>
  <c r="H469" i="5"/>
  <c r="C469" i="5"/>
  <c r="C467" i="5"/>
  <c r="D467" i="5"/>
  <c r="G467" i="5"/>
  <c r="E467" i="5"/>
  <c r="F467" i="5"/>
  <c r="H467" i="5"/>
  <c r="C465" i="5"/>
  <c r="D465" i="5"/>
  <c r="E465" i="5"/>
  <c r="F465" i="5"/>
  <c r="G465" i="5"/>
  <c r="H465" i="5"/>
  <c r="D463" i="5"/>
  <c r="F463" i="5"/>
  <c r="C463" i="5"/>
  <c r="E463" i="5"/>
  <c r="G463" i="5"/>
  <c r="H463" i="5"/>
  <c r="E461" i="5"/>
  <c r="G461" i="5"/>
  <c r="C461" i="5"/>
  <c r="D461" i="5"/>
  <c r="F461" i="5"/>
  <c r="H461" i="5"/>
  <c r="C459" i="5"/>
  <c r="D459" i="5"/>
  <c r="E459" i="5"/>
  <c r="F459" i="5"/>
  <c r="G459" i="5"/>
  <c r="H459" i="5"/>
  <c r="C457" i="5"/>
  <c r="D457" i="5"/>
  <c r="E457" i="5"/>
  <c r="F457" i="5"/>
  <c r="G457" i="5"/>
  <c r="H457" i="5"/>
  <c r="E455" i="5"/>
  <c r="D455" i="5"/>
  <c r="C455" i="5"/>
  <c r="F455" i="5"/>
  <c r="G455" i="5"/>
  <c r="H455" i="5"/>
  <c r="E453" i="5"/>
  <c r="G453" i="5"/>
  <c r="C453" i="5"/>
  <c r="D453" i="5"/>
  <c r="F453" i="5"/>
  <c r="H453" i="5"/>
  <c r="H451" i="5"/>
  <c r="C451" i="5"/>
  <c r="D451" i="5"/>
  <c r="E451" i="5"/>
  <c r="F451" i="5"/>
  <c r="G451" i="5"/>
  <c r="E449" i="5"/>
  <c r="C449" i="5"/>
  <c r="D449" i="5"/>
  <c r="F449" i="5"/>
  <c r="G449" i="5"/>
  <c r="H449" i="5"/>
  <c r="C447" i="5"/>
  <c r="D447" i="5"/>
  <c r="E447" i="5"/>
  <c r="F447" i="5"/>
  <c r="G447" i="5"/>
  <c r="H447" i="5"/>
  <c r="D445" i="5"/>
  <c r="F445" i="5"/>
  <c r="C445" i="5"/>
  <c r="E445" i="5"/>
  <c r="G445" i="5"/>
  <c r="H445" i="5"/>
  <c r="E443" i="5"/>
  <c r="G443" i="5"/>
  <c r="C443" i="5"/>
  <c r="D443" i="5"/>
  <c r="F443" i="5"/>
  <c r="H443" i="5"/>
  <c r="C441" i="5"/>
  <c r="D441" i="5"/>
  <c r="E441" i="5"/>
  <c r="F441" i="5"/>
  <c r="G441" i="5"/>
  <c r="H441" i="5"/>
  <c r="D439" i="5"/>
  <c r="C439" i="5"/>
  <c r="E439" i="5"/>
  <c r="F439" i="5"/>
  <c r="G439" i="5"/>
  <c r="H439" i="5"/>
  <c r="E437" i="5"/>
  <c r="D437" i="5"/>
  <c r="G437" i="5"/>
  <c r="C437" i="5"/>
  <c r="F437" i="5"/>
  <c r="H437" i="5"/>
  <c r="E435" i="5"/>
  <c r="G435" i="5"/>
  <c r="F435" i="5"/>
  <c r="H435" i="5"/>
  <c r="C435" i="5"/>
  <c r="D435" i="5"/>
  <c r="H433" i="5"/>
  <c r="G433" i="5"/>
  <c r="E433" i="5"/>
  <c r="C433" i="5"/>
  <c r="D433" i="5"/>
  <c r="F433" i="5"/>
  <c r="E431" i="5"/>
  <c r="G431" i="5"/>
  <c r="H431" i="5"/>
  <c r="D431" i="5"/>
  <c r="C431" i="5"/>
  <c r="F431" i="5"/>
  <c r="C429" i="5"/>
  <c r="E429" i="5"/>
  <c r="F429" i="5"/>
  <c r="G429" i="5"/>
  <c r="H429" i="5"/>
  <c r="D429" i="5"/>
  <c r="C427" i="5"/>
  <c r="D427" i="5"/>
  <c r="F427" i="5"/>
  <c r="H427" i="5"/>
  <c r="E427" i="5"/>
  <c r="G427" i="5"/>
  <c r="E425" i="5"/>
  <c r="G425" i="5"/>
  <c r="D425" i="5"/>
  <c r="H425" i="5"/>
  <c r="C425" i="5"/>
  <c r="F425" i="5"/>
  <c r="F423" i="5"/>
  <c r="H423" i="5"/>
  <c r="C423" i="5"/>
  <c r="G423" i="5"/>
  <c r="D423" i="5"/>
  <c r="E423" i="5"/>
  <c r="C421" i="5"/>
  <c r="H421" i="5"/>
  <c r="E421" i="5"/>
  <c r="F421" i="5"/>
  <c r="G421" i="5"/>
  <c r="D421" i="5"/>
  <c r="E419" i="5"/>
  <c r="G419" i="5"/>
  <c r="F419" i="5"/>
  <c r="C419" i="5"/>
  <c r="D419" i="5"/>
  <c r="H419" i="5"/>
  <c r="G417" i="5"/>
  <c r="C417" i="5"/>
  <c r="D417" i="5"/>
  <c r="E417" i="5"/>
  <c r="F417" i="5"/>
  <c r="H417" i="5"/>
  <c r="C415" i="5"/>
  <c r="D415" i="5"/>
  <c r="G415" i="5"/>
  <c r="H415" i="5"/>
  <c r="E415" i="5"/>
  <c r="F415" i="5"/>
  <c r="E413" i="5"/>
  <c r="G413" i="5"/>
  <c r="D413" i="5"/>
  <c r="C413" i="5"/>
  <c r="F413" i="5"/>
  <c r="H413" i="5"/>
  <c r="D411" i="5"/>
  <c r="F411" i="5"/>
  <c r="C411" i="5"/>
  <c r="E411" i="5"/>
  <c r="G411" i="5"/>
  <c r="H411" i="5"/>
  <c r="C409" i="5"/>
  <c r="D409" i="5"/>
  <c r="F409" i="5"/>
  <c r="H409" i="5"/>
  <c r="G409" i="5"/>
  <c r="E409" i="5"/>
  <c r="E407" i="5"/>
  <c r="G407" i="5"/>
  <c r="D407" i="5"/>
  <c r="H407" i="5"/>
  <c r="C407" i="5"/>
  <c r="F407" i="5"/>
  <c r="F405" i="5"/>
  <c r="H405" i="5"/>
  <c r="C405" i="5"/>
  <c r="D405" i="5"/>
  <c r="E405" i="5"/>
  <c r="G405" i="5"/>
  <c r="E277" i="5"/>
  <c r="D277" i="5"/>
  <c r="C277" i="5"/>
  <c r="F277" i="5"/>
  <c r="G277" i="5"/>
  <c r="H277" i="5"/>
  <c r="G169" i="5"/>
  <c r="H169" i="5"/>
  <c r="E169" i="5"/>
  <c r="F169" i="5"/>
  <c r="C169" i="5"/>
  <c r="D169" i="5"/>
  <c r="G375" i="5"/>
  <c r="C375" i="5"/>
  <c r="D375" i="5"/>
  <c r="E375" i="5"/>
  <c r="F375" i="5"/>
  <c r="H375" i="5"/>
  <c r="F279" i="5"/>
  <c r="C279" i="5"/>
  <c r="H279" i="5"/>
  <c r="D279" i="5"/>
  <c r="E279" i="5"/>
  <c r="G279" i="5"/>
  <c r="H99" i="5"/>
  <c r="D99" i="5"/>
  <c r="F99" i="5"/>
  <c r="C99" i="5"/>
  <c r="E99" i="5"/>
  <c r="G99" i="5"/>
  <c r="H39" i="5"/>
  <c r="D39" i="5"/>
  <c r="E39" i="5"/>
  <c r="F39" i="5"/>
  <c r="G39" i="5"/>
  <c r="C39" i="5"/>
  <c r="E466" i="5"/>
  <c r="G466" i="5"/>
  <c r="C466" i="5"/>
  <c r="D466" i="5"/>
  <c r="F466" i="5"/>
  <c r="H466" i="5"/>
  <c r="E446" i="5"/>
  <c r="G446" i="5"/>
  <c r="H446" i="5"/>
  <c r="D446" i="5"/>
  <c r="C446" i="5"/>
  <c r="F446" i="5"/>
  <c r="E428" i="5"/>
  <c r="F428" i="5"/>
  <c r="C428" i="5"/>
  <c r="D428" i="5"/>
  <c r="G428" i="5"/>
  <c r="H428" i="5"/>
  <c r="D420" i="5"/>
  <c r="F420" i="5"/>
  <c r="C420" i="5"/>
  <c r="E420" i="5"/>
  <c r="G420" i="5"/>
  <c r="H420" i="5"/>
  <c r="C400" i="5"/>
  <c r="D400" i="5"/>
  <c r="F400" i="5"/>
  <c r="H400" i="5"/>
  <c r="E400" i="5"/>
  <c r="G400" i="5"/>
  <c r="C388" i="5"/>
  <c r="D388" i="5"/>
  <c r="H388" i="5"/>
  <c r="F388" i="5"/>
  <c r="G388" i="5"/>
  <c r="E388" i="5"/>
  <c r="C376" i="5"/>
  <c r="E376" i="5"/>
  <c r="F376" i="5"/>
  <c r="D376" i="5"/>
  <c r="G376" i="5"/>
  <c r="H376" i="5"/>
  <c r="C364" i="5"/>
  <c r="E364" i="5"/>
  <c r="D364" i="5"/>
  <c r="G364" i="5"/>
  <c r="F364" i="5"/>
  <c r="H364" i="5"/>
  <c r="E352" i="5"/>
  <c r="C352" i="5"/>
  <c r="D352" i="5"/>
  <c r="F352" i="5"/>
  <c r="G352" i="5"/>
  <c r="H352" i="5"/>
  <c r="E340" i="5"/>
  <c r="C340" i="5"/>
  <c r="D340" i="5"/>
  <c r="G340" i="5"/>
  <c r="F340" i="5"/>
  <c r="H340" i="5"/>
  <c r="E328" i="5"/>
  <c r="G328" i="5"/>
  <c r="H328" i="5"/>
  <c r="D328" i="5"/>
  <c r="C328" i="5"/>
  <c r="F328" i="5"/>
  <c r="E316" i="5"/>
  <c r="G316" i="5"/>
  <c r="D316" i="5"/>
  <c r="F316" i="5"/>
  <c r="C316" i="5"/>
  <c r="H316" i="5"/>
  <c r="E304" i="5"/>
  <c r="C304" i="5"/>
  <c r="D304" i="5"/>
  <c r="G304" i="5"/>
  <c r="H304" i="5"/>
  <c r="F304" i="5"/>
  <c r="E292" i="5"/>
  <c r="G292" i="5"/>
  <c r="H292" i="5"/>
  <c r="C292" i="5"/>
  <c r="D292" i="5"/>
  <c r="F292" i="5"/>
  <c r="E280" i="5"/>
  <c r="D280" i="5"/>
  <c r="F280" i="5"/>
  <c r="G280" i="5"/>
  <c r="C280" i="5"/>
  <c r="H280" i="5"/>
  <c r="E268" i="5"/>
  <c r="C268" i="5"/>
  <c r="D268" i="5"/>
  <c r="F268" i="5"/>
  <c r="G268" i="5"/>
  <c r="H268" i="5"/>
  <c r="H256" i="5"/>
  <c r="C256" i="5"/>
  <c r="D256" i="5"/>
  <c r="G256" i="5"/>
  <c r="E256" i="5"/>
  <c r="F256" i="5"/>
  <c r="H244" i="5"/>
  <c r="C244" i="5"/>
  <c r="D244" i="5"/>
  <c r="G244" i="5"/>
  <c r="E244" i="5"/>
  <c r="F244" i="5"/>
  <c r="H232" i="5"/>
  <c r="F232" i="5"/>
  <c r="G232" i="5"/>
  <c r="D232" i="5"/>
  <c r="E232" i="5"/>
  <c r="C232" i="5"/>
  <c r="H220" i="5"/>
  <c r="C220" i="5"/>
  <c r="D220" i="5"/>
  <c r="E220" i="5"/>
  <c r="F220" i="5"/>
  <c r="G220" i="5"/>
  <c r="H208" i="5"/>
  <c r="C208" i="5"/>
  <c r="D208" i="5"/>
  <c r="G208" i="5"/>
  <c r="E208" i="5"/>
  <c r="F208" i="5"/>
  <c r="H196" i="5"/>
  <c r="C196" i="5"/>
  <c r="D196" i="5"/>
  <c r="G196" i="5"/>
  <c r="E196" i="5"/>
  <c r="F196" i="5"/>
  <c r="H184" i="5"/>
  <c r="C184" i="5"/>
  <c r="D184" i="5"/>
  <c r="E184" i="5"/>
  <c r="F184" i="5"/>
  <c r="G184" i="5"/>
  <c r="H172" i="5"/>
  <c r="F172" i="5"/>
  <c r="G172" i="5"/>
  <c r="C172" i="5"/>
  <c r="D172" i="5"/>
  <c r="E172" i="5"/>
  <c r="D160" i="5"/>
  <c r="H160" i="5"/>
  <c r="E160" i="5"/>
  <c r="F160" i="5"/>
  <c r="C160" i="5"/>
  <c r="G160" i="5"/>
  <c r="E148" i="5"/>
  <c r="F148" i="5"/>
  <c r="H148" i="5"/>
  <c r="C148" i="5"/>
  <c r="G148" i="5"/>
  <c r="D148" i="5"/>
  <c r="D136" i="5"/>
  <c r="C136" i="5"/>
  <c r="G136" i="5"/>
  <c r="H136" i="5"/>
  <c r="E136" i="5"/>
  <c r="F136" i="5"/>
  <c r="E124" i="5"/>
  <c r="F124" i="5"/>
  <c r="H124" i="5"/>
  <c r="C124" i="5"/>
  <c r="D124" i="5"/>
  <c r="G124" i="5"/>
  <c r="D112" i="5"/>
  <c r="H112" i="5"/>
  <c r="C112" i="5"/>
  <c r="E112" i="5"/>
  <c r="F112" i="5"/>
  <c r="G112" i="5"/>
  <c r="D100" i="5"/>
  <c r="H100" i="5"/>
  <c r="C100" i="5"/>
  <c r="E100" i="5"/>
  <c r="F100" i="5"/>
  <c r="G100" i="5"/>
  <c r="D88" i="5"/>
  <c r="C88" i="5"/>
  <c r="F88" i="5"/>
  <c r="G88" i="5"/>
  <c r="H88" i="5"/>
  <c r="E88" i="5"/>
  <c r="D76" i="5"/>
  <c r="E76" i="5"/>
  <c r="H76" i="5"/>
  <c r="C76" i="5"/>
  <c r="F76" i="5"/>
  <c r="G76" i="5"/>
  <c r="D64" i="5"/>
  <c r="E64" i="5"/>
  <c r="C64" i="5"/>
  <c r="F64" i="5"/>
  <c r="G64" i="5"/>
  <c r="H64" i="5"/>
  <c r="D52" i="5"/>
  <c r="E52" i="5"/>
  <c r="C52" i="5"/>
  <c r="F52" i="5"/>
  <c r="H52" i="5"/>
  <c r="G52" i="5"/>
  <c r="D40" i="5"/>
  <c r="E40" i="5"/>
  <c r="C40" i="5"/>
  <c r="H40" i="5"/>
  <c r="F40" i="5"/>
  <c r="G40" i="5"/>
  <c r="D28" i="5"/>
  <c r="E28" i="5"/>
  <c r="C28" i="5"/>
  <c r="F28" i="5"/>
  <c r="G28" i="5"/>
  <c r="H28" i="5"/>
  <c r="D16" i="5"/>
  <c r="E16" i="5"/>
  <c r="C16" i="5"/>
  <c r="F16" i="5"/>
  <c r="G16" i="5"/>
  <c r="H16" i="5"/>
  <c r="G4" i="5"/>
  <c r="E4" i="5"/>
  <c r="F4" i="5"/>
  <c r="H4" i="5"/>
  <c r="C4" i="5"/>
  <c r="D4" i="5"/>
  <c r="E493" i="5"/>
  <c r="G493" i="5"/>
  <c r="H493" i="5"/>
  <c r="D493" i="5"/>
  <c r="C493" i="5"/>
  <c r="F493" i="5"/>
  <c r="E481" i="5"/>
  <c r="D481" i="5"/>
  <c r="F481" i="5"/>
  <c r="C481" i="5"/>
  <c r="G481" i="5"/>
  <c r="H481" i="5"/>
  <c r="E337" i="5"/>
  <c r="D337" i="5"/>
  <c r="C337" i="5"/>
  <c r="F337" i="5"/>
  <c r="G337" i="5"/>
  <c r="H337" i="5"/>
  <c r="H265" i="5"/>
  <c r="D265" i="5"/>
  <c r="E265" i="5"/>
  <c r="F265" i="5"/>
  <c r="G265" i="5"/>
  <c r="C265" i="5"/>
  <c r="F157" i="5"/>
  <c r="C157" i="5"/>
  <c r="D157" i="5"/>
  <c r="E157" i="5"/>
  <c r="H157" i="5"/>
  <c r="G157" i="5"/>
  <c r="C291" i="5"/>
  <c r="D291" i="5"/>
  <c r="F291" i="5"/>
  <c r="E291" i="5"/>
  <c r="H291" i="5"/>
  <c r="G291" i="5"/>
  <c r="D195" i="5"/>
  <c r="E195" i="5"/>
  <c r="F195" i="5"/>
  <c r="G195" i="5"/>
  <c r="H195" i="5"/>
  <c r="C195" i="5"/>
  <c r="H87" i="5"/>
  <c r="G87" i="5"/>
  <c r="C87" i="5"/>
  <c r="D87" i="5"/>
  <c r="E87" i="5"/>
  <c r="F87" i="5"/>
  <c r="H27" i="5"/>
  <c r="E27" i="5"/>
  <c r="F27" i="5"/>
  <c r="G27" i="5"/>
  <c r="D27" i="5"/>
  <c r="C27" i="5"/>
  <c r="E478" i="5"/>
  <c r="G478" i="5"/>
  <c r="F478" i="5"/>
  <c r="H478" i="5"/>
  <c r="C478" i="5"/>
  <c r="D478" i="5"/>
  <c r="D460" i="5"/>
  <c r="F460" i="5"/>
  <c r="G460" i="5"/>
  <c r="H460" i="5"/>
  <c r="C460" i="5"/>
  <c r="E460" i="5"/>
  <c r="C444" i="5"/>
  <c r="G444" i="5"/>
  <c r="H444" i="5"/>
  <c r="E444" i="5"/>
  <c r="F444" i="5"/>
  <c r="D444" i="5"/>
  <c r="G426" i="5"/>
  <c r="H426" i="5"/>
  <c r="E426" i="5"/>
  <c r="C426" i="5"/>
  <c r="D426" i="5"/>
  <c r="F426" i="5"/>
  <c r="C412" i="5"/>
  <c r="H412" i="5"/>
  <c r="D412" i="5"/>
  <c r="E412" i="5"/>
  <c r="G412" i="5"/>
  <c r="F412" i="5"/>
  <c r="E395" i="5"/>
  <c r="G395" i="5"/>
  <c r="D395" i="5"/>
  <c r="C395" i="5"/>
  <c r="F395" i="5"/>
  <c r="H395" i="5"/>
  <c r="E383" i="5"/>
  <c r="G383" i="5"/>
  <c r="H383" i="5"/>
  <c r="C383" i="5"/>
  <c r="D383" i="5"/>
  <c r="F383" i="5"/>
  <c r="E371" i="5"/>
  <c r="G371" i="5"/>
  <c r="H371" i="5"/>
  <c r="C371" i="5"/>
  <c r="D371" i="5"/>
  <c r="F371" i="5"/>
  <c r="E359" i="5"/>
  <c r="F359" i="5"/>
  <c r="G359" i="5"/>
  <c r="C359" i="5"/>
  <c r="H359" i="5"/>
  <c r="D359" i="5"/>
  <c r="C347" i="5"/>
  <c r="D347" i="5"/>
  <c r="E347" i="5"/>
  <c r="F347" i="5"/>
  <c r="G347" i="5"/>
  <c r="H347" i="5"/>
  <c r="C335" i="5"/>
  <c r="D335" i="5"/>
  <c r="E335" i="5"/>
  <c r="G335" i="5"/>
  <c r="F335" i="5"/>
  <c r="H335" i="5"/>
  <c r="G323" i="5"/>
  <c r="H323" i="5"/>
  <c r="C323" i="5"/>
  <c r="E323" i="5"/>
  <c r="D323" i="5"/>
  <c r="F323" i="5"/>
  <c r="C311" i="5"/>
  <c r="G311" i="5"/>
  <c r="F311" i="5"/>
  <c r="H311" i="5"/>
  <c r="D311" i="5"/>
  <c r="E311" i="5"/>
  <c r="C299" i="5"/>
  <c r="D299" i="5"/>
  <c r="E299" i="5"/>
  <c r="G299" i="5"/>
  <c r="F299" i="5"/>
  <c r="H299" i="5"/>
  <c r="F287" i="5"/>
  <c r="G287" i="5"/>
  <c r="H287" i="5"/>
  <c r="C287" i="5"/>
  <c r="E287" i="5"/>
  <c r="D287" i="5"/>
  <c r="C275" i="5"/>
  <c r="D275" i="5"/>
  <c r="F275" i="5"/>
  <c r="E275" i="5"/>
  <c r="H275" i="5"/>
  <c r="G275" i="5"/>
  <c r="G263" i="5"/>
  <c r="D263" i="5"/>
  <c r="E263" i="5"/>
  <c r="F263" i="5"/>
  <c r="H263" i="5"/>
  <c r="C263" i="5"/>
  <c r="D251" i="5"/>
  <c r="E251" i="5"/>
  <c r="C251" i="5"/>
  <c r="H251" i="5"/>
  <c r="F251" i="5"/>
  <c r="G251" i="5"/>
  <c r="C239" i="5"/>
  <c r="D239" i="5"/>
  <c r="E239" i="5"/>
  <c r="H239" i="5"/>
  <c r="F239" i="5"/>
  <c r="G239" i="5"/>
  <c r="G227" i="5"/>
  <c r="H227" i="5"/>
  <c r="C227" i="5"/>
  <c r="D227" i="5"/>
  <c r="E227" i="5"/>
  <c r="F227" i="5"/>
  <c r="D215" i="5"/>
  <c r="E215" i="5"/>
  <c r="G215" i="5"/>
  <c r="H215" i="5"/>
  <c r="C215" i="5"/>
  <c r="F215" i="5"/>
  <c r="C203" i="5"/>
  <c r="D203" i="5"/>
  <c r="E203" i="5"/>
  <c r="H203" i="5"/>
  <c r="F203" i="5"/>
  <c r="G203" i="5"/>
  <c r="E191" i="5"/>
  <c r="F191" i="5"/>
  <c r="C191" i="5"/>
  <c r="D191" i="5"/>
  <c r="H191" i="5"/>
  <c r="G191" i="5"/>
  <c r="H179" i="5"/>
  <c r="G179" i="5"/>
  <c r="C179" i="5"/>
  <c r="E179" i="5"/>
  <c r="F179" i="5"/>
  <c r="D179" i="5"/>
  <c r="E167" i="5"/>
  <c r="D167" i="5"/>
  <c r="F167" i="5"/>
  <c r="C167" i="5"/>
  <c r="G167" i="5"/>
  <c r="H167" i="5"/>
  <c r="E155" i="5"/>
  <c r="D155" i="5"/>
  <c r="F155" i="5"/>
  <c r="G155" i="5"/>
  <c r="C155" i="5"/>
  <c r="H155" i="5"/>
  <c r="E143" i="5"/>
  <c r="F143" i="5"/>
  <c r="G143" i="5"/>
  <c r="C143" i="5"/>
  <c r="D143" i="5"/>
  <c r="H143" i="5"/>
  <c r="D131" i="5"/>
  <c r="E131" i="5"/>
  <c r="G131" i="5"/>
  <c r="H131" i="5"/>
  <c r="C131" i="5"/>
  <c r="F131" i="5"/>
  <c r="D119" i="5"/>
  <c r="E119" i="5"/>
  <c r="H119" i="5"/>
  <c r="C119" i="5"/>
  <c r="F119" i="5"/>
  <c r="G119" i="5"/>
  <c r="D107" i="5"/>
  <c r="E107" i="5"/>
  <c r="H107" i="5"/>
  <c r="C107" i="5"/>
  <c r="F107" i="5"/>
  <c r="G107" i="5"/>
  <c r="D95" i="5"/>
  <c r="E95" i="5"/>
  <c r="F95" i="5"/>
  <c r="H95" i="5"/>
  <c r="C95" i="5"/>
  <c r="G95" i="5"/>
  <c r="D83" i="5"/>
  <c r="E83" i="5"/>
  <c r="F83" i="5"/>
  <c r="H83" i="5"/>
  <c r="G83" i="5"/>
  <c r="C83" i="5"/>
  <c r="D71" i="5"/>
  <c r="E71" i="5"/>
  <c r="F71" i="5"/>
  <c r="H71" i="5"/>
  <c r="G71" i="5"/>
  <c r="C71" i="5"/>
  <c r="D59" i="5"/>
  <c r="E59" i="5"/>
  <c r="F59" i="5"/>
  <c r="H59" i="5"/>
  <c r="C59" i="5"/>
  <c r="G59" i="5"/>
  <c r="D47" i="5"/>
  <c r="E47" i="5"/>
  <c r="F47" i="5"/>
  <c r="H47" i="5"/>
  <c r="C47" i="5"/>
  <c r="G47" i="5"/>
  <c r="D35" i="5"/>
  <c r="E35" i="5"/>
  <c r="F35" i="5"/>
  <c r="H35" i="5"/>
  <c r="G35" i="5"/>
  <c r="C35" i="5"/>
  <c r="D23" i="5"/>
  <c r="E23" i="5"/>
  <c r="F23" i="5"/>
  <c r="G23" i="5"/>
  <c r="H23" i="5"/>
  <c r="C23" i="5"/>
  <c r="D11" i="5"/>
  <c r="E11" i="5"/>
  <c r="F11" i="5"/>
  <c r="C11" i="5"/>
  <c r="G11" i="5"/>
  <c r="H11" i="5"/>
  <c r="D504" i="5"/>
  <c r="E504" i="5"/>
  <c r="H504" i="5"/>
  <c r="G504" i="5"/>
  <c r="C504" i="5"/>
  <c r="F504" i="5"/>
  <c r="C492" i="5"/>
  <c r="D492" i="5"/>
  <c r="E492" i="5"/>
  <c r="F492" i="5"/>
  <c r="H492" i="5"/>
  <c r="G492" i="5"/>
  <c r="E313" i="5"/>
  <c r="D313" i="5"/>
  <c r="F313" i="5"/>
  <c r="G313" i="5"/>
  <c r="C313" i="5"/>
  <c r="H313" i="5"/>
  <c r="E289" i="5"/>
  <c r="D289" i="5"/>
  <c r="F289" i="5"/>
  <c r="G289" i="5"/>
  <c r="C289" i="5"/>
  <c r="H289" i="5"/>
  <c r="D121" i="5"/>
  <c r="H121" i="5"/>
  <c r="C121" i="5"/>
  <c r="E121" i="5"/>
  <c r="F121" i="5"/>
  <c r="G121" i="5"/>
  <c r="D97" i="5"/>
  <c r="E97" i="5"/>
  <c r="C97" i="5"/>
  <c r="F97" i="5"/>
  <c r="G97" i="5"/>
  <c r="H97" i="5"/>
  <c r="D73" i="5"/>
  <c r="E73" i="5"/>
  <c r="F73" i="5"/>
  <c r="G73" i="5"/>
  <c r="H73" i="5"/>
  <c r="C73" i="5"/>
  <c r="D37" i="5"/>
  <c r="E37" i="5"/>
  <c r="C37" i="5"/>
  <c r="F37" i="5"/>
  <c r="G37" i="5"/>
  <c r="H37" i="5"/>
  <c r="E502" i="5"/>
  <c r="C502" i="5"/>
  <c r="D502" i="5"/>
  <c r="G502" i="5"/>
  <c r="H502" i="5"/>
  <c r="F502" i="5"/>
  <c r="F399" i="5"/>
  <c r="G399" i="5"/>
  <c r="C399" i="5"/>
  <c r="D399" i="5"/>
  <c r="E399" i="5"/>
  <c r="H399" i="5"/>
  <c r="F315" i="5"/>
  <c r="G315" i="5"/>
  <c r="H315" i="5"/>
  <c r="C315" i="5"/>
  <c r="D315" i="5"/>
  <c r="E315" i="5"/>
  <c r="H135" i="5"/>
  <c r="C135" i="5"/>
  <c r="D135" i="5"/>
  <c r="F135" i="5"/>
  <c r="G135" i="5"/>
  <c r="E135" i="5"/>
  <c r="H75" i="5"/>
  <c r="D75" i="5"/>
  <c r="E75" i="5"/>
  <c r="G75" i="5"/>
  <c r="F75" i="5"/>
  <c r="C75" i="5"/>
  <c r="H51" i="5"/>
  <c r="C51" i="5"/>
  <c r="F51" i="5"/>
  <c r="D51" i="5"/>
  <c r="E51" i="5"/>
  <c r="G51" i="5"/>
  <c r="H15" i="5"/>
  <c r="E15" i="5"/>
  <c r="F15" i="5"/>
  <c r="G15" i="5"/>
  <c r="C15" i="5"/>
  <c r="D15" i="5"/>
  <c r="E472" i="5"/>
  <c r="G472" i="5"/>
  <c r="C472" i="5"/>
  <c r="F472" i="5"/>
  <c r="H472" i="5"/>
  <c r="D472" i="5"/>
  <c r="F454" i="5"/>
  <c r="G454" i="5"/>
  <c r="H454" i="5"/>
  <c r="D454" i="5"/>
  <c r="C454" i="5"/>
  <c r="E454" i="5"/>
  <c r="E434" i="5"/>
  <c r="D434" i="5"/>
  <c r="C434" i="5"/>
  <c r="F434" i="5"/>
  <c r="G434" i="5"/>
  <c r="H434" i="5"/>
  <c r="E422" i="5"/>
  <c r="G422" i="5"/>
  <c r="D422" i="5"/>
  <c r="C422" i="5"/>
  <c r="F422" i="5"/>
  <c r="H422" i="5"/>
  <c r="D402" i="5"/>
  <c r="F402" i="5"/>
  <c r="C402" i="5"/>
  <c r="E402" i="5"/>
  <c r="G402" i="5"/>
  <c r="H402" i="5"/>
  <c r="F390" i="5"/>
  <c r="G390" i="5"/>
  <c r="C390" i="5"/>
  <c r="D390" i="5"/>
  <c r="E390" i="5"/>
  <c r="H390" i="5"/>
  <c r="C378" i="5"/>
  <c r="E378" i="5"/>
  <c r="F378" i="5"/>
  <c r="G378" i="5"/>
  <c r="H378" i="5"/>
  <c r="D378" i="5"/>
  <c r="C366" i="5"/>
  <c r="E366" i="5"/>
  <c r="G366" i="5"/>
  <c r="F366" i="5"/>
  <c r="H366" i="5"/>
  <c r="D366" i="5"/>
  <c r="H354" i="5"/>
  <c r="D354" i="5"/>
  <c r="E354" i="5"/>
  <c r="F354" i="5"/>
  <c r="G354" i="5"/>
  <c r="C354" i="5"/>
  <c r="D342" i="5"/>
  <c r="C342" i="5"/>
  <c r="E342" i="5"/>
  <c r="F342" i="5"/>
  <c r="G342" i="5"/>
  <c r="H342" i="5"/>
  <c r="D330" i="5"/>
  <c r="E330" i="5"/>
  <c r="F330" i="5"/>
  <c r="H330" i="5"/>
  <c r="C330" i="5"/>
  <c r="G330" i="5"/>
  <c r="H318" i="5"/>
  <c r="D318" i="5"/>
  <c r="C318" i="5"/>
  <c r="F318" i="5"/>
  <c r="G318" i="5"/>
  <c r="E318" i="5"/>
  <c r="D306" i="5"/>
  <c r="H306" i="5"/>
  <c r="C306" i="5"/>
  <c r="E306" i="5"/>
  <c r="F306" i="5"/>
  <c r="G306" i="5"/>
  <c r="D294" i="5"/>
  <c r="E294" i="5"/>
  <c r="F294" i="5"/>
  <c r="H294" i="5"/>
  <c r="C294" i="5"/>
  <c r="G294" i="5"/>
  <c r="F282" i="5"/>
  <c r="C282" i="5"/>
  <c r="D282" i="5"/>
  <c r="E282" i="5"/>
  <c r="H282" i="5"/>
  <c r="G282" i="5"/>
  <c r="F270" i="5"/>
  <c r="C270" i="5"/>
  <c r="D270" i="5"/>
  <c r="E270" i="5"/>
  <c r="G270" i="5"/>
  <c r="H270" i="5"/>
  <c r="D258" i="5"/>
  <c r="H258" i="5"/>
  <c r="C258" i="5"/>
  <c r="F258" i="5"/>
  <c r="G258" i="5"/>
  <c r="E258" i="5"/>
  <c r="D246" i="5"/>
  <c r="E246" i="5"/>
  <c r="F246" i="5"/>
  <c r="G246" i="5"/>
  <c r="H246" i="5"/>
  <c r="C246" i="5"/>
  <c r="D234" i="5"/>
  <c r="C234" i="5"/>
  <c r="E234" i="5"/>
  <c r="F234" i="5"/>
  <c r="G234" i="5"/>
  <c r="H234" i="5"/>
  <c r="D222" i="5"/>
  <c r="H222" i="5"/>
  <c r="C222" i="5"/>
  <c r="E222" i="5"/>
  <c r="F222" i="5"/>
  <c r="G222" i="5"/>
  <c r="D210" i="5"/>
  <c r="E210" i="5"/>
  <c r="F210" i="5"/>
  <c r="C210" i="5"/>
  <c r="G210" i="5"/>
  <c r="H210" i="5"/>
  <c r="D198" i="5"/>
  <c r="E198" i="5"/>
  <c r="G198" i="5"/>
  <c r="H198" i="5"/>
  <c r="F198" i="5"/>
  <c r="C198" i="5"/>
  <c r="D186" i="5"/>
  <c r="E186" i="5"/>
  <c r="C186" i="5"/>
  <c r="F186" i="5"/>
  <c r="G186" i="5"/>
  <c r="H186" i="5"/>
  <c r="D174" i="5"/>
  <c r="E174" i="5"/>
  <c r="F174" i="5"/>
  <c r="G174" i="5"/>
  <c r="H174" i="5"/>
  <c r="C174" i="5"/>
  <c r="E162" i="5"/>
  <c r="C162" i="5"/>
  <c r="G162" i="5"/>
  <c r="H162" i="5"/>
  <c r="D162" i="5"/>
  <c r="F162" i="5"/>
  <c r="C150" i="5"/>
  <c r="E150" i="5"/>
  <c r="F150" i="5"/>
  <c r="G150" i="5"/>
  <c r="D150" i="5"/>
  <c r="H150" i="5"/>
  <c r="F138" i="5"/>
  <c r="G138" i="5"/>
  <c r="C138" i="5"/>
  <c r="D138" i="5"/>
  <c r="E138" i="5"/>
  <c r="H138" i="5"/>
  <c r="H126" i="5"/>
  <c r="C126" i="5"/>
  <c r="D126" i="5"/>
  <c r="F126" i="5"/>
  <c r="E126" i="5"/>
  <c r="G126" i="5"/>
  <c r="H114" i="5"/>
  <c r="G114" i="5"/>
  <c r="E114" i="5"/>
  <c r="C114" i="5"/>
  <c r="D114" i="5"/>
  <c r="F114" i="5"/>
  <c r="H102" i="5"/>
  <c r="G102" i="5"/>
  <c r="E102" i="5"/>
  <c r="F102" i="5"/>
  <c r="C102" i="5"/>
  <c r="D102" i="5"/>
  <c r="H90" i="5"/>
  <c r="C90" i="5"/>
  <c r="D90" i="5"/>
  <c r="F90" i="5"/>
  <c r="E90" i="5"/>
  <c r="G90" i="5"/>
  <c r="H78" i="5"/>
  <c r="C78" i="5"/>
  <c r="E78" i="5"/>
  <c r="G78" i="5"/>
  <c r="D78" i="5"/>
  <c r="F78" i="5"/>
  <c r="H66" i="5"/>
  <c r="E66" i="5"/>
  <c r="C66" i="5"/>
  <c r="D66" i="5"/>
  <c r="F66" i="5"/>
  <c r="G66" i="5"/>
  <c r="H54" i="5"/>
  <c r="F54" i="5"/>
  <c r="G54" i="5"/>
  <c r="C54" i="5"/>
  <c r="D54" i="5"/>
  <c r="E54" i="5"/>
  <c r="H42" i="5"/>
  <c r="C42" i="5"/>
  <c r="D42" i="5"/>
  <c r="E42" i="5"/>
  <c r="F42" i="5"/>
  <c r="G42" i="5"/>
  <c r="H30" i="5"/>
  <c r="E30" i="5"/>
  <c r="C30" i="5"/>
  <c r="D30" i="5"/>
  <c r="F30" i="5"/>
  <c r="G30" i="5"/>
  <c r="H18" i="5"/>
  <c r="C18" i="5"/>
  <c r="D18" i="5"/>
  <c r="G18" i="5"/>
  <c r="F18" i="5"/>
  <c r="E18" i="5"/>
  <c r="H6" i="5"/>
  <c r="C6" i="5"/>
  <c r="F6" i="5"/>
  <c r="G6" i="5"/>
  <c r="D6" i="5"/>
  <c r="E6" i="5"/>
  <c r="E503" i="5"/>
  <c r="F503" i="5"/>
  <c r="G503" i="5"/>
  <c r="H503" i="5"/>
  <c r="C503" i="5"/>
  <c r="D503" i="5"/>
  <c r="C491" i="5"/>
  <c r="D491" i="5"/>
  <c r="G491" i="5"/>
  <c r="E491" i="5"/>
  <c r="F491" i="5"/>
  <c r="H491" i="5"/>
  <c r="A2" i="5"/>
  <c r="I2" i="5" l="1"/>
  <c r="J2" i="5"/>
  <c r="Q506" i="5"/>
  <c r="Q507" i="5"/>
  <c r="Q395" i="5"/>
  <c r="C395" i="8" s="1"/>
  <c r="I395" i="8" s="1"/>
  <c r="N395" i="8" s="1"/>
  <c r="Q160" i="5"/>
  <c r="C160" i="8" s="1"/>
  <c r="I160" i="8" s="1"/>
  <c r="N160" i="8" s="1"/>
  <c r="Q172" i="5"/>
  <c r="C172" i="8" s="1"/>
  <c r="I172" i="8" s="1"/>
  <c r="Q99" i="5"/>
  <c r="C99" i="8" s="1"/>
  <c r="I99" i="8" s="1"/>
  <c r="N99" i="8" s="1"/>
  <c r="Q105" i="5"/>
  <c r="C105" i="8" s="1"/>
  <c r="I105" i="8" s="1"/>
  <c r="N105" i="8" s="1"/>
  <c r="Q117" i="5"/>
  <c r="C117" i="8" s="1"/>
  <c r="I117" i="8" s="1"/>
  <c r="N117" i="8" s="1"/>
  <c r="Q189" i="5"/>
  <c r="C189" i="8" s="1"/>
  <c r="I189" i="8" s="1"/>
  <c r="N189" i="8" s="1"/>
  <c r="Q321" i="5"/>
  <c r="C321" i="8" s="1"/>
  <c r="I321" i="8" s="1"/>
  <c r="N321" i="8" s="1"/>
  <c r="Q171" i="5"/>
  <c r="C171" i="8" s="1"/>
  <c r="I171" i="8" s="1"/>
  <c r="Q38" i="5"/>
  <c r="C38" i="8" s="1"/>
  <c r="I38" i="8" s="1"/>
  <c r="N38" i="8" s="1"/>
  <c r="Q50" i="5"/>
  <c r="C50" i="8" s="1"/>
  <c r="I50" i="8" s="1"/>
  <c r="N50" i="8" s="1"/>
  <c r="Q62" i="5"/>
  <c r="C62" i="8" s="1"/>
  <c r="I62" i="8" s="1"/>
  <c r="N62" i="8" s="1"/>
  <c r="Q98" i="5"/>
  <c r="C98" i="8" s="1"/>
  <c r="I98" i="8" s="1"/>
  <c r="N98" i="8" s="1"/>
  <c r="Q110" i="5"/>
  <c r="C110" i="8" s="1"/>
  <c r="I110" i="8" s="1"/>
  <c r="N110" i="8" s="1"/>
  <c r="Q194" i="5"/>
  <c r="C194" i="8" s="1"/>
  <c r="I194" i="8" s="1"/>
  <c r="N194" i="8" s="1"/>
  <c r="Q206" i="5"/>
  <c r="C206" i="8" s="1"/>
  <c r="I206" i="8" s="1"/>
  <c r="N206" i="8" s="1"/>
  <c r="Q242" i="5"/>
  <c r="C242" i="8" s="1"/>
  <c r="Q338" i="5"/>
  <c r="C338" i="8" s="1"/>
  <c r="I338" i="8" s="1"/>
  <c r="N338" i="8" s="1"/>
  <c r="Q386" i="5"/>
  <c r="C386" i="8" s="1"/>
  <c r="I386" i="8" s="1"/>
  <c r="Q219" i="5"/>
  <c r="C219" i="8" s="1"/>
  <c r="I219" i="8" s="1"/>
  <c r="N219" i="8" s="1"/>
  <c r="Q351" i="5"/>
  <c r="C351" i="8" s="1"/>
  <c r="I351" i="8" s="1"/>
  <c r="Q19" i="5"/>
  <c r="C19" i="8" s="1"/>
  <c r="I19" i="8" s="1"/>
  <c r="N19" i="8" s="1"/>
  <c r="Q139" i="5"/>
  <c r="C139" i="8" s="1"/>
  <c r="I139" i="8" s="1"/>
  <c r="N139" i="8" s="1"/>
  <c r="Q199" i="5"/>
  <c r="C199" i="8" s="1"/>
  <c r="I199" i="8" s="1"/>
  <c r="N199" i="8" s="1"/>
  <c r="Q223" i="5"/>
  <c r="C223" i="8" s="1"/>
  <c r="I223" i="8" s="1"/>
  <c r="N223" i="8" s="1"/>
  <c r="Q307" i="5"/>
  <c r="C307" i="8" s="1"/>
  <c r="I307" i="8" s="1"/>
  <c r="Q325" i="5"/>
  <c r="C325" i="8" s="1"/>
  <c r="I325" i="8" s="1"/>
  <c r="N325" i="8" s="1"/>
  <c r="Q96" i="5"/>
  <c r="C96" i="8" s="1"/>
  <c r="Q108" i="5"/>
  <c r="C108" i="8" s="1"/>
  <c r="I108" i="8" s="1"/>
  <c r="N108" i="8" s="1"/>
  <c r="Q156" i="5"/>
  <c r="C156" i="8" s="1"/>
  <c r="I156" i="8" s="1"/>
  <c r="N156" i="8" s="1"/>
  <c r="Q180" i="5"/>
  <c r="C180" i="8" s="1"/>
  <c r="I180" i="8" s="1"/>
  <c r="N180" i="8" s="1"/>
  <c r="Q312" i="5"/>
  <c r="C312" i="8" s="1"/>
  <c r="I312" i="8" s="1"/>
  <c r="N312" i="8" s="1"/>
  <c r="Q336" i="5"/>
  <c r="C336" i="8" s="1"/>
  <c r="I336" i="8" s="1"/>
  <c r="N336" i="8" s="1"/>
  <c r="Q72" i="5"/>
  <c r="C72" i="8" s="1"/>
  <c r="I72" i="8" s="1"/>
  <c r="N72" i="8" s="1"/>
  <c r="Q289" i="5"/>
  <c r="C289" i="8" s="1"/>
  <c r="Q315" i="5"/>
  <c r="C315" i="8" s="1"/>
  <c r="I315" i="8" s="1"/>
  <c r="N315" i="8" s="1"/>
  <c r="Q54" i="5"/>
  <c r="C54" i="8" s="1"/>
  <c r="Q114" i="5"/>
  <c r="C114" i="8" s="1"/>
  <c r="I114" i="8" s="1"/>
  <c r="N114" i="8" s="1"/>
  <c r="Q330" i="5"/>
  <c r="C330" i="8" s="1"/>
  <c r="I330" i="8" s="1"/>
  <c r="N330" i="8" s="1"/>
  <c r="Q155" i="5"/>
  <c r="C155" i="8" s="1"/>
  <c r="I155" i="8" s="1"/>
  <c r="N155" i="8" s="1"/>
  <c r="Q47" i="5"/>
  <c r="C47" i="8" s="1"/>
  <c r="I47" i="8" s="1"/>
  <c r="N47" i="8" s="1"/>
  <c r="Q167" i="5"/>
  <c r="C167" i="8" s="1"/>
  <c r="I167" i="8" s="1"/>
  <c r="N167" i="8" s="1"/>
  <c r="Q75" i="5"/>
  <c r="C75" i="8" s="1"/>
  <c r="Q263" i="5"/>
  <c r="C263" i="8" s="1"/>
  <c r="Q27" i="5"/>
  <c r="C27" i="8" s="1"/>
  <c r="I27" i="8" s="1"/>
  <c r="N27" i="8" s="1"/>
  <c r="Q195" i="5"/>
  <c r="C195" i="8" s="1"/>
  <c r="I195" i="8" s="1"/>
  <c r="N195" i="8" s="1"/>
  <c r="Q265" i="5"/>
  <c r="C265" i="8" s="1"/>
  <c r="I265" i="8" s="1"/>
  <c r="N265" i="8" s="1"/>
  <c r="Q232" i="5"/>
  <c r="C232" i="8" s="1"/>
  <c r="I232" i="8" s="1"/>
  <c r="N232" i="8" s="1"/>
  <c r="Q39" i="5"/>
  <c r="C39" i="8" s="1"/>
  <c r="I39" i="8" s="1"/>
  <c r="N39" i="8" s="1"/>
  <c r="Q469" i="5"/>
  <c r="C469" i="8" s="1"/>
  <c r="I469" i="8" s="1"/>
  <c r="N469" i="8" s="1"/>
  <c r="Q93" i="5"/>
  <c r="C93" i="8" s="1"/>
  <c r="I93" i="8" s="1"/>
  <c r="N93" i="8" s="1"/>
  <c r="Q153" i="5"/>
  <c r="C153" i="8" s="1"/>
  <c r="I153" i="8" s="1"/>
  <c r="N153" i="8" s="1"/>
  <c r="Q237" i="5"/>
  <c r="C237" i="8" s="1"/>
  <c r="I237" i="8" s="1"/>
  <c r="N237" i="8" s="1"/>
  <c r="Q333" i="5"/>
  <c r="C333" i="8" s="1"/>
  <c r="Q25" i="5"/>
  <c r="C25" i="8" s="1"/>
  <c r="I25" i="8" s="1"/>
  <c r="N25" i="8" s="1"/>
  <c r="Q229" i="5"/>
  <c r="C229" i="8" s="1"/>
  <c r="I229" i="8" s="1"/>
  <c r="N229" i="8" s="1"/>
  <c r="Q495" i="5"/>
  <c r="C495" i="8" s="1"/>
  <c r="I495" i="8" s="1"/>
  <c r="N495" i="8" s="1"/>
  <c r="Q86" i="5"/>
  <c r="C86" i="8" s="1"/>
  <c r="I86" i="8" s="1"/>
  <c r="N86" i="8" s="1"/>
  <c r="Q134" i="5"/>
  <c r="C134" i="8" s="1"/>
  <c r="I134" i="8" s="1"/>
  <c r="N134" i="8" s="1"/>
  <c r="Q170" i="5"/>
  <c r="C170" i="8" s="1"/>
  <c r="I170" i="8" s="1"/>
  <c r="N170" i="8" s="1"/>
  <c r="Q31" i="5"/>
  <c r="C31" i="8" s="1"/>
  <c r="Q79" i="5"/>
  <c r="C79" i="8" s="1"/>
  <c r="Q235" i="5"/>
  <c r="C235" i="8" s="1"/>
  <c r="I235" i="8" s="1"/>
  <c r="N235" i="8" s="1"/>
  <c r="Q343" i="5"/>
  <c r="C343" i="8" s="1"/>
  <c r="I343" i="8" s="1"/>
  <c r="N343" i="8" s="1"/>
  <c r="Q458" i="5"/>
  <c r="C458" i="8" s="1"/>
  <c r="I458" i="8" s="1"/>
  <c r="N458" i="8" s="1"/>
  <c r="Q48" i="5"/>
  <c r="C48" i="8" s="1"/>
  <c r="I48" i="8" s="1"/>
  <c r="N48" i="8" s="1"/>
  <c r="Q204" i="5"/>
  <c r="C204" i="8" s="1"/>
  <c r="I204" i="8" s="1"/>
  <c r="N204" i="8" s="1"/>
  <c r="Q300" i="5"/>
  <c r="C300" i="8" s="1"/>
  <c r="Q464" i="5"/>
  <c r="C464" i="8" s="1"/>
  <c r="I464" i="8" s="1"/>
  <c r="N464" i="8" s="1"/>
  <c r="Q41" i="5"/>
  <c r="C41" i="8" s="1"/>
  <c r="I41" i="8" s="1"/>
  <c r="N41" i="8" s="1"/>
  <c r="Q65" i="5"/>
  <c r="C65" i="8" s="1"/>
  <c r="I65" i="8" s="1"/>
  <c r="N65" i="8" s="1"/>
  <c r="Q149" i="5"/>
  <c r="C149" i="8" s="1"/>
  <c r="I149" i="8" s="1"/>
  <c r="N149" i="8" s="1"/>
  <c r="Q198" i="5"/>
  <c r="C198" i="8" s="1"/>
  <c r="I198" i="8" s="1"/>
  <c r="N198" i="8" s="1"/>
  <c r="Q246" i="5"/>
  <c r="C246" i="8" s="1"/>
  <c r="I246" i="8" s="1"/>
  <c r="N246" i="8" s="1"/>
  <c r="Q354" i="5"/>
  <c r="C354" i="8" s="1"/>
  <c r="I354" i="8" s="1"/>
  <c r="N354" i="8" s="1"/>
  <c r="Q73" i="5"/>
  <c r="C73" i="8" s="1"/>
  <c r="Q71" i="5"/>
  <c r="C71" i="8" s="1"/>
  <c r="Q503" i="5"/>
  <c r="Q102" i="5"/>
  <c r="C102" i="8" s="1"/>
  <c r="I102" i="8" s="1"/>
  <c r="N102" i="8" s="1"/>
  <c r="Q174" i="5"/>
  <c r="C174" i="8" s="1"/>
  <c r="I174" i="8" s="1"/>
  <c r="N174" i="8" s="1"/>
  <c r="Q294" i="5"/>
  <c r="C294" i="8" s="1"/>
  <c r="I294" i="8" s="1"/>
  <c r="N294" i="8" s="1"/>
  <c r="Q15" i="5"/>
  <c r="C15" i="8" s="1"/>
  <c r="I15" i="8" s="1"/>
  <c r="N15" i="8" s="1"/>
  <c r="Q313" i="5"/>
  <c r="C313" i="8" s="1"/>
  <c r="I313" i="8" s="1"/>
  <c r="N313" i="8" s="1"/>
  <c r="Q504" i="5"/>
  <c r="Q23" i="5"/>
  <c r="C23" i="8" s="1"/>
  <c r="I23" i="8" s="1"/>
  <c r="N23" i="8" s="1"/>
  <c r="Q35" i="5"/>
  <c r="C35" i="8" s="1"/>
  <c r="I35" i="8" s="1"/>
  <c r="N35" i="8" s="1"/>
  <c r="Q59" i="5"/>
  <c r="C59" i="8" s="1"/>
  <c r="I59" i="8" s="1"/>
  <c r="N59" i="8" s="1"/>
  <c r="Q83" i="5"/>
  <c r="C83" i="8" s="1"/>
  <c r="Q95" i="5"/>
  <c r="C95" i="8" s="1"/>
  <c r="I95" i="8" s="1"/>
  <c r="N95" i="8" s="1"/>
  <c r="Q131" i="5"/>
  <c r="C131" i="8" s="1"/>
  <c r="I131" i="8" s="1"/>
  <c r="N131" i="8" s="1"/>
  <c r="Q215" i="5"/>
  <c r="C215" i="8" s="1"/>
  <c r="I215" i="8" s="1"/>
  <c r="N215" i="8" s="1"/>
  <c r="Q460" i="5"/>
  <c r="C460" i="8" s="1"/>
  <c r="I460" i="8" s="1"/>
  <c r="N460" i="8" s="1"/>
  <c r="Q478" i="5"/>
  <c r="C478" i="8" s="1"/>
  <c r="I478" i="8" s="1"/>
  <c r="N478" i="8" s="1"/>
  <c r="Q493" i="5"/>
  <c r="C493" i="8" s="1"/>
  <c r="I493" i="8" s="1"/>
  <c r="N493" i="8" s="1"/>
  <c r="Q4" i="5"/>
  <c r="C4" i="8" s="1"/>
  <c r="Q280" i="5"/>
  <c r="C280" i="8" s="1"/>
  <c r="I280" i="8" s="1"/>
  <c r="N280" i="8" s="1"/>
  <c r="Q316" i="5"/>
  <c r="C316" i="8" s="1"/>
  <c r="I316" i="8" s="1"/>
  <c r="N316" i="8" s="1"/>
  <c r="Q328" i="5"/>
  <c r="C328" i="8" s="1"/>
  <c r="I328" i="8" s="1"/>
  <c r="N328" i="8" s="1"/>
  <c r="Q169" i="5"/>
  <c r="C169" i="8" s="1"/>
  <c r="Q425" i="5"/>
  <c r="C425" i="8" s="1"/>
  <c r="I425" i="8" s="1"/>
  <c r="N425" i="8" s="1"/>
  <c r="Q473" i="5"/>
  <c r="C473" i="8" s="1"/>
  <c r="I473" i="8" s="1"/>
  <c r="N473" i="8" s="1"/>
  <c r="Q21" i="5"/>
  <c r="C21" i="8" s="1"/>
  <c r="I21" i="8" s="1"/>
  <c r="N21" i="8" s="1"/>
  <c r="Q57" i="5"/>
  <c r="C57" i="8" s="1"/>
  <c r="I57" i="8" s="1"/>
  <c r="N57" i="8" s="1"/>
  <c r="Q201" i="5"/>
  <c r="C201" i="8" s="1"/>
  <c r="I201" i="8" s="1"/>
  <c r="N201" i="8" s="1"/>
  <c r="Q297" i="5"/>
  <c r="C297" i="8" s="1"/>
  <c r="I297" i="8" s="1"/>
  <c r="N297" i="8" s="1"/>
  <c r="Q74" i="5"/>
  <c r="C74" i="8" s="1"/>
  <c r="I74" i="8" s="1"/>
  <c r="N74" i="8" s="1"/>
  <c r="Q122" i="5"/>
  <c r="C122" i="8" s="1"/>
  <c r="I122" i="8" s="1"/>
  <c r="N122" i="8" s="1"/>
  <c r="Q254" i="5"/>
  <c r="C254" i="8" s="1"/>
  <c r="I254" i="8" s="1"/>
  <c r="N254" i="8" s="1"/>
  <c r="Q278" i="5"/>
  <c r="C278" i="8" s="1"/>
  <c r="I278" i="8" s="1"/>
  <c r="N278" i="8" s="1"/>
  <c r="Q374" i="5"/>
  <c r="C374" i="8" s="1"/>
  <c r="I374" i="8" s="1"/>
  <c r="N374" i="8" s="1"/>
  <c r="Q55" i="5"/>
  <c r="C55" i="8" s="1"/>
  <c r="I55" i="8" s="1"/>
  <c r="N55" i="8" s="1"/>
  <c r="Q67" i="5"/>
  <c r="C67" i="8" s="1"/>
  <c r="Q211" i="5"/>
  <c r="C211" i="8" s="1"/>
  <c r="Q247" i="5"/>
  <c r="C247" i="8" s="1"/>
  <c r="I247" i="8" s="1"/>
  <c r="N247" i="8" s="1"/>
  <c r="Q271" i="5"/>
  <c r="C271" i="8" s="1"/>
  <c r="I271" i="8" s="1"/>
  <c r="N271" i="8" s="1"/>
  <c r="Q331" i="5"/>
  <c r="C331" i="8" s="1"/>
  <c r="I331" i="8" s="1"/>
  <c r="N331" i="8" s="1"/>
  <c r="Q123" i="5"/>
  <c r="C123" i="8" s="1"/>
  <c r="I123" i="8" s="1"/>
  <c r="N123" i="8" s="1"/>
  <c r="Q490" i="5"/>
  <c r="C490" i="8" s="1"/>
  <c r="I490" i="8" s="1"/>
  <c r="N490" i="8" s="1"/>
  <c r="Q485" i="5"/>
  <c r="C485" i="8" s="1"/>
  <c r="Q36" i="5"/>
  <c r="C36" i="8" s="1"/>
  <c r="I36" i="8" s="1"/>
  <c r="N36" i="8" s="1"/>
  <c r="Q120" i="5"/>
  <c r="C120" i="8" s="1"/>
  <c r="I120" i="8" s="1"/>
  <c r="N120" i="8" s="1"/>
  <c r="Q144" i="5"/>
  <c r="C144" i="8" s="1"/>
  <c r="Q192" i="5"/>
  <c r="C192" i="8" s="1"/>
  <c r="I192" i="8" s="1"/>
  <c r="N192" i="8" s="1"/>
  <c r="Q240" i="5"/>
  <c r="C240" i="8" s="1"/>
  <c r="I240" i="8" s="1"/>
  <c r="N240" i="8" s="1"/>
  <c r="Q348" i="5"/>
  <c r="C348" i="8" s="1"/>
  <c r="I348" i="8" s="1"/>
  <c r="N348" i="8" s="1"/>
  <c r="Q480" i="5"/>
  <c r="C480" i="8" s="1"/>
  <c r="Q111" i="5"/>
  <c r="C111" i="8" s="1"/>
  <c r="I111" i="8" s="1"/>
  <c r="N111" i="8" s="1"/>
  <c r="Q267" i="5"/>
  <c r="C267" i="8" s="1"/>
  <c r="I267" i="8" s="1"/>
  <c r="N267" i="8" s="1"/>
  <c r="Q498" i="5"/>
  <c r="C498" i="8" s="1"/>
  <c r="I498" i="8" s="1"/>
  <c r="N498" i="8" s="1"/>
  <c r="Q17" i="5"/>
  <c r="C17" i="8" s="1"/>
  <c r="I17" i="8" s="1"/>
  <c r="N17" i="8" s="1"/>
  <c r="Q53" i="5"/>
  <c r="C53" i="8" s="1"/>
  <c r="I53" i="8" s="1"/>
  <c r="N53" i="8" s="1"/>
  <c r="N386" i="8"/>
  <c r="I54" i="8"/>
  <c r="N54" i="8" s="1"/>
  <c r="I96" i="8"/>
  <c r="N96" i="8" s="1"/>
  <c r="Q30" i="5"/>
  <c r="C30" i="8" s="1"/>
  <c r="I30" i="8" s="1"/>
  <c r="N30" i="8" s="1"/>
  <c r="Q66" i="5"/>
  <c r="C66" i="8" s="1"/>
  <c r="I66" i="8" s="1"/>
  <c r="N66" i="8" s="1"/>
  <c r="Q138" i="5"/>
  <c r="C138" i="8" s="1"/>
  <c r="I138" i="8" s="1"/>
  <c r="N138" i="8" s="1"/>
  <c r="Q186" i="5"/>
  <c r="C186" i="8" s="1"/>
  <c r="I186" i="8" s="1"/>
  <c r="N186" i="8" s="1"/>
  <c r="Q210" i="5"/>
  <c r="C210" i="8" s="1"/>
  <c r="I210" i="8" s="1"/>
  <c r="N210" i="8" s="1"/>
  <c r="Q222" i="5"/>
  <c r="C222" i="8" s="1"/>
  <c r="I222" i="8" s="1"/>
  <c r="N222" i="8" s="1"/>
  <c r="Q258" i="5"/>
  <c r="C258" i="8" s="1"/>
  <c r="I258" i="8" s="1"/>
  <c r="N258" i="8" s="1"/>
  <c r="Q318" i="5"/>
  <c r="C318" i="8" s="1"/>
  <c r="I318" i="8" s="1"/>
  <c r="N318" i="8" s="1"/>
  <c r="Q11" i="5"/>
  <c r="C11" i="8" s="1"/>
  <c r="I11" i="8" s="1"/>
  <c r="N11" i="8" s="1"/>
  <c r="Q107" i="5"/>
  <c r="C107" i="8" s="1"/>
  <c r="I107" i="8" s="1"/>
  <c r="N107" i="8" s="1"/>
  <c r="Q119" i="5"/>
  <c r="C119" i="8" s="1"/>
  <c r="I119" i="8" s="1"/>
  <c r="N119" i="8" s="1"/>
  <c r="Q143" i="5"/>
  <c r="C143" i="8" s="1"/>
  <c r="I143" i="8" s="1"/>
  <c r="N143" i="8" s="1"/>
  <c r="Q179" i="5"/>
  <c r="C179" i="8" s="1"/>
  <c r="Q191" i="5"/>
  <c r="C191" i="8" s="1"/>
  <c r="Q251" i="5"/>
  <c r="C251" i="8" s="1"/>
  <c r="I251" i="8" s="1"/>
  <c r="N251" i="8" s="1"/>
  <c r="Q287" i="5"/>
  <c r="C287" i="8" s="1"/>
  <c r="I287" i="8" s="1"/>
  <c r="N287" i="8" s="1"/>
  <c r="Q323" i="5"/>
  <c r="C323" i="8" s="1"/>
  <c r="I323" i="8" s="1"/>
  <c r="N323" i="8" s="1"/>
  <c r="Q359" i="5"/>
  <c r="C359" i="8" s="1"/>
  <c r="I359" i="8" s="1"/>
  <c r="N359" i="8" s="1"/>
  <c r="Q371" i="5"/>
  <c r="C371" i="8" s="1"/>
  <c r="I371" i="8" s="1"/>
  <c r="N371" i="8" s="1"/>
  <c r="Q383" i="5"/>
  <c r="C383" i="8" s="1"/>
  <c r="I383" i="8" s="1"/>
  <c r="N383" i="8" s="1"/>
  <c r="Q87" i="5"/>
  <c r="C87" i="8" s="1"/>
  <c r="I87" i="8" s="1"/>
  <c r="N87" i="8" s="1"/>
  <c r="Q481" i="5"/>
  <c r="C481" i="8" s="1"/>
  <c r="I481" i="8" s="1"/>
  <c r="N481" i="8" s="1"/>
  <c r="Q28" i="5"/>
  <c r="C28" i="8" s="1"/>
  <c r="I28" i="8" s="1"/>
  <c r="N28" i="8" s="1"/>
  <c r="Q64" i="5"/>
  <c r="C64" i="8" s="1"/>
  <c r="I64" i="8" s="1"/>
  <c r="N64" i="8" s="1"/>
  <c r="Q76" i="5"/>
  <c r="C76" i="8" s="1"/>
  <c r="Q124" i="5"/>
  <c r="C124" i="8" s="1"/>
  <c r="Q148" i="5"/>
  <c r="C148" i="8" s="1"/>
  <c r="I148" i="8" s="1"/>
  <c r="N148" i="8" s="1"/>
  <c r="Q292" i="5"/>
  <c r="C292" i="8" s="1"/>
  <c r="I292" i="8" s="1"/>
  <c r="N292" i="8" s="1"/>
  <c r="Q277" i="5"/>
  <c r="C277" i="8" s="1"/>
  <c r="I277" i="8" s="1"/>
  <c r="N277" i="8" s="1"/>
  <c r="Q129" i="5"/>
  <c r="C129" i="8" s="1"/>
  <c r="Q177" i="5"/>
  <c r="C177" i="8" s="1"/>
  <c r="I177" i="8" s="1"/>
  <c r="N177" i="8" s="1"/>
  <c r="Q285" i="5"/>
  <c r="C285" i="8" s="1"/>
  <c r="I285" i="8" s="1"/>
  <c r="N285" i="8" s="1"/>
  <c r="Q369" i="5"/>
  <c r="C369" i="8" s="1"/>
  <c r="I369" i="8" s="1"/>
  <c r="N369" i="8" s="1"/>
  <c r="Q14" i="5"/>
  <c r="C14" i="8" s="1"/>
  <c r="I14" i="8" s="1"/>
  <c r="N14" i="8" s="1"/>
  <c r="Q26" i="5"/>
  <c r="C26" i="8" s="1"/>
  <c r="I26" i="8" s="1"/>
  <c r="N26" i="8" s="1"/>
  <c r="Q146" i="5"/>
  <c r="C146" i="8" s="1"/>
  <c r="I146" i="8" s="1"/>
  <c r="N146" i="8" s="1"/>
  <c r="Q182" i="5"/>
  <c r="C182" i="8" s="1"/>
  <c r="I182" i="8" s="1"/>
  <c r="N182" i="8" s="1"/>
  <c r="Q302" i="5"/>
  <c r="C302" i="8" s="1"/>
  <c r="I302" i="8" s="1"/>
  <c r="N302" i="8" s="1"/>
  <c r="Q362" i="5"/>
  <c r="C362" i="8" s="1"/>
  <c r="I362" i="8" s="1"/>
  <c r="N362" i="8" s="1"/>
  <c r="Q43" i="5"/>
  <c r="C43" i="8" s="1"/>
  <c r="I43" i="8" s="1"/>
  <c r="N43" i="8" s="1"/>
  <c r="Q151" i="5"/>
  <c r="C151" i="8" s="1"/>
  <c r="I151" i="8" s="1"/>
  <c r="N151" i="8" s="1"/>
  <c r="Q259" i="5"/>
  <c r="C259" i="8" s="1"/>
  <c r="I259" i="8" s="1"/>
  <c r="N259" i="8" s="1"/>
  <c r="Q283" i="5"/>
  <c r="C283" i="8" s="1"/>
  <c r="Q295" i="5"/>
  <c r="C295" i="8" s="1"/>
  <c r="Q319" i="5"/>
  <c r="C319" i="8" s="1"/>
  <c r="I319" i="8" s="1"/>
  <c r="N319" i="8" s="1"/>
  <c r="Q84" i="5"/>
  <c r="C84" i="8" s="1"/>
  <c r="Q228" i="5"/>
  <c r="C228" i="8" s="1"/>
  <c r="I228" i="8" s="1"/>
  <c r="N228" i="8" s="1"/>
  <c r="Q264" i="5"/>
  <c r="C264" i="8" s="1"/>
  <c r="I264" i="8" s="1"/>
  <c r="N264" i="8" s="1"/>
  <c r="Q276" i="5"/>
  <c r="C276" i="8" s="1"/>
  <c r="I276" i="8" s="1"/>
  <c r="N276" i="8" s="1"/>
  <c r="Q324" i="5"/>
  <c r="C324" i="8" s="1"/>
  <c r="I324" i="8" s="1"/>
  <c r="N324" i="8" s="1"/>
  <c r="Q5" i="5"/>
  <c r="C5" i="8" s="1"/>
  <c r="N351" i="8"/>
  <c r="Q6" i="5"/>
  <c r="C6" i="8" s="1"/>
  <c r="Q18" i="5"/>
  <c r="C18" i="8" s="1"/>
  <c r="Q42" i="5"/>
  <c r="C42" i="8" s="1"/>
  <c r="I42" i="8" s="1"/>
  <c r="N42" i="8" s="1"/>
  <c r="Q78" i="5"/>
  <c r="C78" i="8" s="1"/>
  <c r="I78" i="8" s="1"/>
  <c r="N78" i="8" s="1"/>
  <c r="Q90" i="5"/>
  <c r="C90" i="8" s="1"/>
  <c r="I90" i="8" s="1"/>
  <c r="N90" i="8" s="1"/>
  <c r="Q306" i="5"/>
  <c r="C306" i="8" s="1"/>
  <c r="I306" i="8" s="1"/>
  <c r="N306" i="8" s="1"/>
  <c r="Q390" i="5"/>
  <c r="C390" i="8" s="1"/>
  <c r="I390" i="8" s="1"/>
  <c r="N390" i="8" s="1"/>
  <c r="Q472" i="5"/>
  <c r="C472" i="8" s="1"/>
  <c r="I472" i="8" s="1"/>
  <c r="N472" i="8" s="1"/>
  <c r="Q51" i="5"/>
  <c r="C51" i="8" s="1"/>
  <c r="I51" i="8" s="1"/>
  <c r="N51" i="8" s="1"/>
  <c r="Q97" i="5"/>
  <c r="C97" i="8" s="1"/>
  <c r="I97" i="8" s="1"/>
  <c r="N97" i="8" s="1"/>
  <c r="Q121" i="5"/>
  <c r="C121" i="8" s="1"/>
  <c r="I121" i="8" s="1"/>
  <c r="N121" i="8" s="1"/>
  <c r="Q227" i="5"/>
  <c r="C227" i="8" s="1"/>
  <c r="Q337" i="5"/>
  <c r="C337" i="8" s="1"/>
  <c r="Q16" i="5"/>
  <c r="C16" i="8" s="1"/>
  <c r="I16" i="8" s="1"/>
  <c r="N16" i="8" s="1"/>
  <c r="Q40" i="5"/>
  <c r="C40" i="8" s="1"/>
  <c r="I40" i="8" s="1"/>
  <c r="N40" i="8" s="1"/>
  <c r="Q52" i="5"/>
  <c r="C52" i="8" s="1"/>
  <c r="I52" i="8" s="1"/>
  <c r="N52" i="8" s="1"/>
  <c r="Q100" i="5"/>
  <c r="C100" i="8" s="1"/>
  <c r="I100" i="8" s="1"/>
  <c r="N100" i="8" s="1"/>
  <c r="Q112" i="5"/>
  <c r="C112" i="8" s="1"/>
  <c r="I112" i="8" s="1"/>
  <c r="N112" i="8" s="1"/>
  <c r="Q136" i="5"/>
  <c r="C136" i="8" s="1"/>
  <c r="I136" i="8" s="1"/>
  <c r="N136" i="8" s="1"/>
  <c r="Q268" i="5"/>
  <c r="C268" i="8" s="1"/>
  <c r="I268" i="8" s="1"/>
  <c r="N268" i="8" s="1"/>
  <c r="Q466" i="5"/>
  <c r="C466" i="8" s="1"/>
  <c r="I466" i="8" s="1"/>
  <c r="N466" i="8" s="1"/>
  <c r="Q375" i="5"/>
  <c r="C375" i="8" s="1"/>
  <c r="I375" i="8" s="1"/>
  <c r="N375" i="8" s="1"/>
  <c r="Q455" i="5"/>
  <c r="C455" i="8" s="1"/>
  <c r="I455" i="8" s="1"/>
  <c r="N455" i="8" s="1"/>
  <c r="Q461" i="5"/>
  <c r="C461" i="8" s="1"/>
  <c r="Q463" i="5"/>
  <c r="C463" i="8" s="1"/>
  <c r="I463" i="8" s="1"/>
  <c r="N463" i="8" s="1"/>
  <c r="Q475" i="5"/>
  <c r="C475" i="8" s="1"/>
  <c r="I475" i="8" s="1"/>
  <c r="N475" i="8" s="1"/>
  <c r="Q33" i="5"/>
  <c r="C33" i="8" s="1"/>
  <c r="Q45" i="5"/>
  <c r="C45" i="8" s="1"/>
  <c r="I45" i="8" s="1"/>
  <c r="N45" i="8" s="1"/>
  <c r="Q69" i="5"/>
  <c r="C69" i="8" s="1"/>
  <c r="I69" i="8" s="1"/>
  <c r="N69" i="8" s="1"/>
  <c r="Q81" i="5"/>
  <c r="C81" i="8" s="1"/>
  <c r="I81" i="8" s="1"/>
  <c r="N81" i="8" s="1"/>
  <c r="Q141" i="5"/>
  <c r="C141" i="8" s="1"/>
  <c r="I141" i="8" s="1"/>
  <c r="N141" i="8" s="1"/>
  <c r="Q225" i="5"/>
  <c r="C225" i="8" s="1"/>
  <c r="Q381" i="5"/>
  <c r="C381" i="8" s="1"/>
  <c r="I381" i="8" s="1"/>
  <c r="N381" i="8" s="1"/>
  <c r="Q393" i="5"/>
  <c r="C393" i="8" s="1"/>
  <c r="I393" i="8" s="1"/>
  <c r="N393" i="8" s="1"/>
  <c r="Q207" i="5"/>
  <c r="C207" i="8" s="1"/>
  <c r="Q243" i="5"/>
  <c r="C243" i="8" s="1"/>
  <c r="Q387" i="5"/>
  <c r="C387" i="8" s="1"/>
  <c r="I387" i="8" s="1"/>
  <c r="N387" i="8" s="1"/>
  <c r="Q483" i="5"/>
  <c r="C483" i="8" s="1"/>
  <c r="I483" i="8" s="1"/>
  <c r="N483" i="8" s="1"/>
  <c r="Q290" i="5"/>
  <c r="C290" i="8" s="1"/>
  <c r="I290" i="8" s="1"/>
  <c r="N290" i="8" s="1"/>
  <c r="Q159" i="5"/>
  <c r="C159" i="8" s="1"/>
  <c r="I159" i="8" s="1"/>
  <c r="N159" i="8" s="1"/>
  <c r="Q496" i="5"/>
  <c r="C496" i="8" s="1"/>
  <c r="I496" i="8" s="1"/>
  <c r="N496" i="8" s="1"/>
  <c r="Q91" i="5"/>
  <c r="C91" i="8" s="1"/>
  <c r="I91" i="8" s="1"/>
  <c r="N91" i="8" s="1"/>
  <c r="Q103" i="5"/>
  <c r="C103" i="8" s="1"/>
  <c r="I103" i="8" s="1"/>
  <c r="N103" i="8" s="1"/>
  <c r="Q115" i="5"/>
  <c r="C115" i="8" s="1"/>
  <c r="I115" i="8" s="1"/>
  <c r="N115" i="8" s="1"/>
  <c r="Q127" i="5"/>
  <c r="C127" i="8" s="1"/>
  <c r="Q355" i="5"/>
  <c r="C355" i="8" s="1"/>
  <c r="I355" i="8" s="1"/>
  <c r="N355" i="8" s="1"/>
  <c r="Q3" i="5"/>
  <c r="C3" i="8" s="1"/>
  <c r="Q12" i="5"/>
  <c r="C12" i="8" s="1"/>
  <c r="I12" i="8" s="1"/>
  <c r="N12" i="8" s="1"/>
  <c r="Q24" i="5"/>
  <c r="C24" i="8" s="1"/>
  <c r="I24" i="8" s="1"/>
  <c r="N24" i="8" s="1"/>
  <c r="Q60" i="5"/>
  <c r="C60" i="8" s="1"/>
  <c r="I60" i="8" s="1"/>
  <c r="N60" i="8" s="1"/>
  <c r="Q132" i="5"/>
  <c r="C132" i="8" s="1"/>
  <c r="Q61" i="5"/>
  <c r="C61" i="8" s="1"/>
  <c r="I61" i="8" s="1"/>
  <c r="N61" i="8" s="1"/>
  <c r="Q241" i="5"/>
  <c r="C241" i="8" s="1"/>
  <c r="I242" i="8"/>
  <c r="N242" i="8" s="1"/>
  <c r="Q491" i="5"/>
  <c r="C491" i="8" s="1"/>
  <c r="Q234" i="5"/>
  <c r="C234" i="8" s="1"/>
  <c r="I234" i="8" s="1"/>
  <c r="N234" i="8" s="1"/>
  <c r="Q270" i="5"/>
  <c r="C270" i="8" s="1"/>
  <c r="I270" i="8" s="1"/>
  <c r="N270" i="8" s="1"/>
  <c r="Q342" i="5"/>
  <c r="C342" i="8" s="1"/>
  <c r="I342" i="8" s="1"/>
  <c r="N342" i="8" s="1"/>
  <c r="Q135" i="5"/>
  <c r="C135" i="8" s="1"/>
  <c r="Q37" i="5"/>
  <c r="C37" i="8" s="1"/>
  <c r="I37" i="8" s="1"/>
  <c r="N37" i="8" s="1"/>
  <c r="Q157" i="5"/>
  <c r="C157" i="8" s="1"/>
  <c r="I157" i="8" s="1"/>
  <c r="N157" i="8" s="1"/>
  <c r="Q88" i="5"/>
  <c r="C88" i="8" s="1"/>
  <c r="Q184" i="5"/>
  <c r="C184" i="8" s="1"/>
  <c r="I184" i="8" s="1"/>
  <c r="N184" i="8" s="1"/>
  <c r="Q196" i="5"/>
  <c r="C196" i="8" s="1"/>
  <c r="I196" i="8" s="1"/>
  <c r="N196" i="8" s="1"/>
  <c r="Q208" i="5"/>
  <c r="C208" i="8" s="1"/>
  <c r="Q220" i="5"/>
  <c r="C220" i="8" s="1"/>
  <c r="I220" i="8" s="1"/>
  <c r="N220" i="8" s="1"/>
  <c r="Q244" i="5"/>
  <c r="C244" i="8" s="1"/>
  <c r="Q256" i="5"/>
  <c r="C256" i="8" s="1"/>
  <c r="I256" i="8" s="1"/>
  <c r="N256" i="8" s="1"/>
  <c r="Q304" i="5"/>
  <c r="C304" i="8" s="1"/>
  <c r="Q340" i="5"/>
  <c r="C340" i="8" s="1"/>
  <c r="I340" i="8" s="1"/>
  <c r="N340" i="8" s="1"/>
  <c r="Q352" i="5"/>
  <c r="C352" i="8" s="1"/>
  <c r="I352" i="8" s="1"/>
  <c r="N352" i="8" s="1"/>
  <c r="Q279" i="5"/>
  <c r="C279" i="8" s="1"/>
  <c r="I279" i="8" s="1"/>
  <c r="N279" i="8" s="1"/>
  <c r="Q459" i="5"/>
  <c r="C459" i="8" s="1"/>
  <c r="I459" i="8" s="1"/>
  <c r="N459" i="8" s="1"/>
  <c r="Q467" i="5"/>
  <c r="C467" i="8" s="1"/>
  <c r="I467" i="8" s="1"/>
  <c r="N467" i="8" s="1"/>
  <c r="Q505" i="5"/>
  <c r="Q9" i="5"/>
  <c r="C9" i="8" s="1"/>
  <c r="I9" i="8" s="1"/>
  <c r="N9" i="8" s="1"/>
  <c r="Q213" i="5"/>
  <c r="C213" i="8" s="1"/>
  <c r="I213" i="8" s="1"/>
  <c r="N213" i="8" s="1"/>
  <c r="Q249" i="5"/>
  <c r="C249" i="8" s="1"/>
  <c r="I249" i="8" s="1"/>
  <c r="N249" i="8" s="1"/>
  <c r="Q261" i="5"/>
  <c r="C261" i="8" s="1"/>
  <c r="I261" i="8" s="1"/>
  <c r="N261" i="8" s="1"/>
  <c r="Q273" i="5"/>
  <c r="C273" i="8" s="1"/>
  <c r="I273" i="8" s="1"/>
  <c r="N273" i="8" s="1"/>
  <c r="Q357" i="5"/>
  <c r="C357" i="8" s="1"/>
  <c r="I357" i="8" s="1"/>
  <c r="N357" i="8" s="1"/>
  <c r="Q158" i="5"/>
  <c r="C158" i="8" s="1"/>
  <c r="I158" i="8" s="1"/>
  <c r="N158" i="8" s="1"/>
  <c r="Q230" i="5"/>
  <c r="C230" i="8" s="1"/>
  <c r="I230" i="8" s="1"/>
  <c r="N230" i="8" s="1"/>
  <c r="Q326" i="5"/>
  <c r="C326" i="8" s="1"/>
  <c r="I326" i="8" s="1"/>
  <c r="N326" i="8" s="1"/>
  <c r="Q484" i="5"/>
  <c r="C484" i="8" s="1"/>
  <c r="I484" i="8" s="1"/>
  <c r="N484" i="8" s="1"/>
  <c r="Q7" i="5"/>
  <c r="C7" i="8" s="1"/>
  <c r="Q175" i="5"/>
  <c r="C175" i="8" s="1"/>
  <c r="I175" i="8" s="1"/>
  <c r="N175" i="8" s="1"/>
  <c r="Q187" i="5"/>
  <c r="C187" i="8" s="1"/>
  <c r="I187" i="8" s="1"/>
  <c r="N187" i="8" s="1"/>
  <c r="Q476" i="5"/>
  <c r="C476" i="8" s="1"/>
  <c r="I476" i="8" s="1"/>
  <c r="N476" i="8" s="1"/>
  <c r="Q231" i="5"/>
  <c r="C231" i="8" s="1"/>
  <c r="I231" i="8" s="1"/>
  <c r="N231" i="8" s="1"/>
  <c r="Q193" i="5"/>
  <c r="C193" i="8" s="1"/>
  <c r="I193" i="8" s="1"/>
  <c r="N193" i="8" s="1"/>
  <c r="Q216" i="5"/>
  <c r="C216" i="8" s="1"/>
  <c r="I216" i="8" s="1"/>
  <c r="N216" i="8" s="1"/>
  <c r="Q252" i="5"/>
  <c r="C252" i="8" s="1"/>
  <c r="I252" i="8" s="1"/>
  <c r="N252" i="8" s="1"/>
  <c r="Q288" i="5"/>
  <c r="C288" i="8" s="1"/>
  <c r="I288" i="8" s="1"/>
  <c r="N288" i="8" s="1"/>
  <c r="Q360" i="5"/>
  <c r="C360" i="8" s="1"/>
  <c r="I360" i="8" s="1"/>
  <c r="N360" i="8" s="1"/>
  <c r="I289" i="8"/>
  <c r="N289" i="8" s="1"/>
  <c r="N172" i="8"/>
  <c r="Q126" i="5"/>
  <c r="C126" i="8" s="1"/>
  <c r="I126" i="8" s="1"/>
  <c r="N126" i="8" s="1"/>
  <c r="Q162" i="5"/>
  <c r="C162" i="8" s="1"/>
  <c r="I162" i="8" s="1"/>
  <c r="N162" i="8" s="1"/>
  <c r="Q282" i="5"/>
  <c r="C282" i="8" s="1"/>
  <c r="I282" i="8" s="1"/>
  <c r="N282" i="8" s="1"/>
  <c r="Q502" i="5"/>
  <c r="Q366" i="5"/>
  <c r="C366" i="8" s="1"/>
  <c r="I366" i="8" s="1"/>
  <c r="N366" i="8" s="1"/>
  <c r="Q378" i="5"/>
  <c r="C378" i="8" s="1"/>
  <c r="I378" i="8" s="1"/>
  <c r="N378" i="8" s="1"/>
  <c r="Q492" i="5"/>
  <c r="C492" i="8" s="1"/>
  <c r="I492" i="8" s="1"/>
  <c r="N492" i="8" s="1"/>
  <c r="Q203" i="5"/>
  <c r="C203" i="8" s="1"/>
  <c r="I203" i="8" s="1"/>
  <c r="N203" i="8" s="1"/>
  <c r="Q239" i="5"/>
  <c r="C239" i="8" s="1"/>
  <c r="I239" i="8" s="1"/>
  <c r="N239" i="8" s="1"/>
  <c r="Q275" i="5"/>
  <c r="C275" i="8" s="1"/>
  <c r="I275" i="8" s="1"/>
  <c r="N275" i="8" s="1"/>
  <c r="Q299" i="5"/>
  <c r="C299" i="8" s="1"/>
  <c r="I299" i="8" s="1"/>
  <c r="N299" i="8" s="1"/>
  <c r="Q311" i="5"/>
  <c r="C311" i="8" s="1"/>
  <c r="I311" i="8" s="1"/>
  <c r="N311" i="8" s="1"/>
  <c r="Q335" i="5"/>
  <c r="C335" i="8" s="1"/>
  <c r="I335" i="8" s="1"/>
  <c r="N335" i="8" s="1"/>
  <c r="Q347" i="5"/>
  <c r="C347" i="8" s="1"/>
  <c r="I347" i="8" s="1"/>
  <c r="N347" i="8" s="1"/>
  <c r="Q291" i="5"/>
  <c r="C291" i="8" s="1"/>
  <c r="I291" i="8" s="1"/>
  <c r="N291" i="8" s="1"/>
  <c r="Q364" i="5"/>
  <c r="C364" i="8" s="1"/>
  <c r="I364" i="8" s="1"/>
  <c r="N364" i="8" s="1"/>
  <c r="Q376" i="5"/>
  <c r="C376" i="8" s="1"/>
  <c r="I376" i="8" s="1"/>
  <c r="N376" i="8" s="1"/>
  <c r="Q388" i="5"/>
  <c r="C388" i="8" s="1"/>
  <c r="Q457" i="5"/>
  <c r="C457" i="8" s="1"/>
  <c r="Q465" i="5"/>
  <c r="C465" i="8" s="1"/>
  <c r="Q471" i="5"/>
  <c r="C471" i="8" s="1"/>
  <c r="I471" i="8" s="1"/>
  <c r="N471" i="8" s="1"/>
  <c r="Q477" i="5"/>
  <c r="C477" i="8" s="1"/>
  <c r="I477" i="8" s="1"/>
  <c r="N477" i="8" s="1"/>
  <c r="Q479" i="5"/>
  <c r="C479" i="8" s="1"/>
  <c r="I479" i="8" s="1"/>
  <c r="N479" i="8" s="1"/>
  <c r="Q482" i="5"/>
  <c r="C482" i="8" s="1"/>
  <c r="I482" i="8" s="1"/>
  <c r="N482" i="8" s="1"/>
  <c r="Q494" i="5"/>
  <c r="C494" i="8" s="1"/>
  <c r="I494" i="8" s="1"/>
  <c r="N494" i="8" s="1"/>
  <c r="Q165" i="5"/>
  <c r="C165" i="8" s="1"/>
  <c r="I165" i="8" s="1"/>
  <c r="N165" i="8" s="1"/>
  <c r="Q309" i="5"/>
  <c r="C309" i="8" s="1"/>
  <c r="I309" i="8" s="1"/>
  <c r="N309" i="8" s="1"/>
  <c r="Q345" i="5"/>
  <c r="C345" i="8" s="1"/>
  <c r="I345" i="8" s="1"/>
  <c r="N345" i="8" s="1"/>
  <c r="Q470" i="5"/>
  <c r="C470" i="8" s="1"/>
  <c r="I470" i="8" s="1"/>
  <c r="N470" i="8" s="1"/>
  <c r="Q500" i="5"/>
  <c r="C500" i="8" s="1"/>
  <c r="I500" i="8" s="1"/>
  <c r="N500" i="8" s="1"/>
  <c r="Q147" i="5"/>
  <c r="C147" i="8" s="1"/>
  <c r="Q266" i="5"/>
  <c r="C266" i="8" s="1"/>
  <c r="Q314" i="5"/>
  <c r="C314" i="8" s="1"/>
  <c r="I314" i="8" s="1"/>
  <c r="N314" i="8" s="1"/>
  <c r="Q350" i="5"/>
  <c r="C350" i="8" s="1"/>
  <c r="I350" i="8" s="1"/>
  <c r="N350" i="8" s="1"/>
  <c r="Q468" i="5"/>
  <c r="C468" i="8" s="1"/>
  <c r="I468" i="8" s="1"/>
  <c r="N468" i="8" s="1"/>
  <c r="Q163" i="5"/>
  <c r="C163" i="8" s="1"/>
  <c r="I163" i="8" s="1"/>
  <c r="N163" i="8" s="1"/>
  <c r="Q367" i="5"/>
  <c r="C367" i="8" s="1"/>
  <c r="I367" i="8" s="1"/>
  <c r="N367" i="8" s="1"/>
  <c r="Q379" i="5"/>
  <c r="C379" i="8" s="1"/>
  <c r="I379" i="8" s="1"/>
  <c r="N379" i="8" s="1"/>
  <c r="Q391" i="5"/>
  <c r="C391" i="8" s="1"/>
  <c r="I391" i="8" s="1"/>
  <c r="N391" i="8" s="1"/>
  <c r="Q497" i="5"/>
  <c r="C497" i="8" s="1"/>
  <c r="I497" i="8" s="1"/>
  <c r="N497" i="8" s="1"/>
  <c r="Q168" i="5"/>
  <c r="C168" i="8" s="1"/>
  <c r="I168" i="8" s="1"/>
  <c r="N168" i="8" s="1"/>
  <c r="Q372" i="5"/>
  <c r="C372" i="8" s="1"/>
  <c r="I372" i="8" s="1"/>
  <c r="N372" i="8" s="1"/>
  <c r="Q384" i="5"/>
  <c r="C384" i="8" s="1"/>
  <c r="I384" i="8" s="1"/>
  <c r="N384" i="8" s="1"/>
  <c r="Q327" i="5"/>
  <c r="C327" i="8" s="1"/>
  <c r="I327" i="8" s="1"/>
  <c r="N327" i="8" s="1"/>
  <c r="Q145" i="5"/>
  <c r="C145" i="8" s="1"/>
  <c r="I145" i="8" s="1"/>
  <c r="N145" i="8" s="1"/>
  <c r="N171" i="8"/>
  <c r="Q150" i="5"/>
  <c r="C150" i="8" s="1"/>
  <c r="Q218" i="5"/>
  <c r="C218" i="8" s="1"/>
  <c r="I218" i="8" s="1"/>
  <c r="N218" i="8" s="1"/>
  <c r="Q365" i="5"/>
  <c r="C365" i="8" s="1"/>
  <c r="I365" i="8" s="1"/>
  <c r="N365" i="8" s="1"/>
  <c r="Q303" i="5"/>
  <c r="C303" i="8" s="1"/>
  <c r="I303" i="8" s="1"/>
  <c r="N303" i="8" s="1"/>
  <c r="Q10" i="5"/>
  <c r="C10" i="8" s="1"/>
  <c r="I10" i="8" s="1"/>
  <c r="N10" i="8" s="1"/>
  <c r="Q22" i="5"/>
  <c r="C22" i="8" s="1"/>
  <c r="I22" i="8" s="1"/>
  <c r="N22" i="8" s="1"/>
  <c r="Q154" i="5"/>
  <c r="C154" i="8" s="1"/>
  <c r="Q166" i="5"/>
  <c r="C166" i="8" s="1"/>
  <c r="I166" i="8" s="1"/>
  <c r="N166" i="8" s="1"/>
  <c r="Q128" i="5"/>
  <c r="C128" i="8" s="1"/>
  <c r="I128" i="8" s="1"/>
  <c r="N128" i="8" s="1"/>
  <c r="Q13" i="5"/>
  <c r="C13" i="8" s="1"/>
  <c r="I13" i="8" s="1"/>
  <c r="N13" i="8" s="1"/>
  <c r="Q349" i="5"/>
  <c r="C349" i="8" s="1"/>
  <c r="Q161" i="5"/>
  <c r="C161" i="8" s="1"/>
  <c r="I161" i="8" s="1"/>
  <c r="N161" i="8" s="1"/>
  <c r="Q389" i="5"/>
  <c r="C389" i="8" s="1"/>
  <c r="I389" i="8" s="1"/>
  <c r="N389" i="8" s="1"/>
  <c r="Q410" i="5"/>
  <c r="C410" i="8" s="1"/>
  <c r="I410" i="8" s="1"/>
  <c r="N410" i="8" s="1"/>
  <c r="Q456" i="5"/>
  <c r="C456" i="8" s="1"/>
  <c r="I456" i="8" s="1"/>
  <c r="N456" i="8" s="1"/>
  <c r="Q183" i="5"/>
  <c r="C183" i="8" s="1"/>
  <c r="I183" i="8" s="1"/>
  <c r="N183" i="8" s="1"/>
  <c r="Q499" i="5"/>
  <c r="C499" i="8" s="1"/>
  <c r="I499" i="8" s="1"/>
  <c r="N499" i="8" s="1"/>
  <c r="Q82" i="5"/>
  <c r="C82" i="8" s="1"/>
  <c r="I82" i="8" s="1"/>
  <c r="N82" i="8" s="1"/>
  <c r="Q130" i="5"/>
  <c r="C130" i="8" s="1"/>
  <c r="I130" i="8" s="1"/>
  <c r="N130" i="8" s="1"/>
  <c r="Q462" i="5"/>
  <c r="C462" i="8" s="1"/>
  <c r="I462" i="8" s="1"/>
  <c r="N462" i="8" s="1"/>
  <c r="Q488" i="5"/>
  <c r="C488" i="8" s="1"/>
  <c r="I488" i="8" s="1"/>
  <c r="N488" i="8" s="1"/>
  <c r="Q49" i="5"/>
  <c r="C49" i="8" s="1"/>
  <c r="I49" i="8" s="1"/>
  <c r="N49" i="8" s="1"/>
  <c r="Q85" i="5"/>
  <c r="C85" i="8" s="1"/>
  <c r="Q176" i="5"/>
  <c r="C176" i="8" s="1"/>
  <c r="I176" i="8" s="1"/>
  <c r="N176" i="8" s="1"/>
  <c r="Q344" i="5"/>
  <c r="C344" i="8" s="1"/>
  <c r="I344" i="8" s="1"/>
  <c r="N344" i="8" s="1"/>
  <c r="Q356" i="5"/>
  <c r="C356" i="8" s="1"/>
  <c r="I356" i="8" s="1"/>
  <c r="N356" i="8" s="1"/>
  <c r="Q392" i="5"/>
  <c r="C392" i="8" s="1"/>
  <c r="I392" i="8" s="1"/>
  <c r="N392" i="8" s="1"/>
  <c r="Q486" i="5"/>
  <c r="C486" i="8" s="1"/>
  <c r="I486" i="8" s="1"/>
  <c r="N486" i="8" s="1"/>
  <c r="Q29" i="5"/>
  <c r="C29" i="8" s="1"/>
  <c r="Q77" i="5"/>
  <c r="C77" i="8" s="1"/>
  <c r="Q89" i="5"/>
  <c r="C89" i="8" s="1"/>
  <c r="I89" i="8" s="1"/>
  <c r="N89" i="8" s="1"/>
  <c r="Q173" i="5"/>
  <c r="C173" i="8" s="1"/>
  <c r="I173" i="8" s="1"/>
  <c r="N173" i="8" s="1"/>
  <c r="Q185" i="5"/>
  <c r="C185" i="8" s="1"/>
  <c r="I185" i="8" s="1"/>
  <c r="N185" i="8" s="1"/>
  <c r="Q363" i="5"/>
  <c r="C363" i="8" s="1"/>
  <c r="I363" i="8" s="1"/>
  <c r="N363" i="8" s="1"/>
  <c r="Q94" i="5"/>
  <c r="C94" i="8" s="1"/>
  <c r="I94" i="8" s="1"/>
  <c r="N94" i="8" s="1"/>
  <c r="Q190" i="5"/>
  <c r="C190" i="8" s="1"/>
  <c r="Q334" i="5"/>
  <c r="C334" i="8" s="1"/>
  <c r="I334" i="8" s="1"/>
  <c r="N334" i="8" s="1"/>
  <c r="Q346" i="5"/>
  <c r="C346" i="8" s="1"/>
  <c r="I346" i="8" s="1"/>
  <c r="N346" i="8" s="1"/>
  <c r="Q339" i="5"/>
  <c r="C339" i="8" s="1"/>
  <c r="I339" i="8" s="1"/>
  <c r="N339" i="8" s="1"/>
  <c r="Q181" i="5"/>
  <c r="C181" i="8" s="1"/>
  <c r="Q8" i="5"/>
  <c r="C8" i="8" s="1"/>
  <c r="Q32" i="5"/>
  <c r="C32" i="8" s="1"/>
  <c r="I32" i="8" s="1"/>
  <c r="N32" i="8" s="1"/>
  <c r="Q44" i="5"/>
  <c r="C44" i="8" s="1"/>
  <c r="I44" i="8" s="1"/>
  <c r="N44" i="8" s="1"/>
  <c r="Q56" i="5"/>
  <c r="C56" i="8" s="1"/>
  <c r="I56" i="8" s="1"/>
  <c r="N56" i="8" s="1"/>
  <c r="Q68" i="5"/>
  <c r="C68" i="8" s="1"/>
  <c r="Q80" i="5"/>
  <c r="C80" i="8" s="1"/>
  <c r="I80" i="8" s="1"/>
  <c r="N80" i="8" s="1"/>
  <c r="Q92" i="5"/>
  <c r="C92" i="8" s="1"/>
  <c r="Q104" i="5"/>
  <c r="C104" i="8" s="1"/>
  <c r="I104" i="8" s="1"/>
  <c r="N104" i="8" s="1"/>
  <c r="Q116" i="5"/>
  <c r="C116" i="8" s="1"/>
  <c r="I116" i="8" s="1"/>
  <c r="N116" i="8" s="1"/>
  <c r="Q224" i="5"/>
  <c r="C224" i="8" s="1"/>
  <c r="I224" i="8" s="1"/>
  <c r="N224" i="8" s="1"/>
  <c r="Q272" i="5"/>
  <c r="C272" i="8" s="1"/>
  <c r="I272" i="8" s="1"/>
  <c r="N272" i="8" s="1"/>
  <c r="Q308" i="5"/>
  <c r="C308" i="8" s="1"/>
  <c r="I308" i="8" s="1"/>
  <c r="N308" i="8" s="1"/>
  <c r="Q320" i="5"/>
  <c r="C320" i="8" s="1"/>
  <c r="I320" i="8" s="1"/>
  <c r="N320" i="8" s="1"/>
  <c r="Q368" i="5"/>
  <c r="C368" i="8" s="1"/>
  <c r="Q101" i="5"/>
  <c r="C101" i="8" s="1"/>
  <c r="Q113" i="5"/>
  <c r="C113" i="8" s="1"/>
  <c r="I113" i="8" s="1"/>
  <c r="N113" i="8" s="1"/>
  <c r="Q125" i="5"/>
  <c r="C125" i="8" s="1"/>
  <c r="I125" i="8" s="1"/>
  <c r="N125" i="8" s="1"/>
  <c r="Q209" i="5"/>
  <c r="C209" i="8" s="1"/>
  <c r="Q305" i="5"/>
  <c r="C305" i="8" s="1"/>
  <c r="I305" i="8" s="1"/>
  <c r="N305" i="8" s="1"/>
  <c r="Q341" i="5"/>
  <c r="C341" i="8" s="1"/>
  <c r="Q377" i="5"/>
  <c r="C377" i="8" s="1"/>
  <c r="Q46" i="5"/>
  <c r="C46" i="8" s="1"/>
  <c r="I46" i="8" s="1"/>
  <c r="N46" i="8" s="1"/>
  <c r="Q58" i="5"/>
  <c r="C58" i="8" s="1"/>
  <c r="I58" i="8" s="1"/>
  <c r="N58" i="8" s="1"/>
  <c r="Q214" i="5"/>
  <c r="C214" i="8" s="1"/>
  <c r="I214" i="8" s="1"/>
  <c r="N214" i="8" s="1"/>
  <c r="Q250" i="5"/>
  <c r="C250" i="8" s="1"/>
  <c r="I250" i="8" s="1"/>
  <c r="N250" i="8" s="1"/>
  <c r="Q274" i="5"/>
  <c r="C274" i="8" s="1"/>
  <c r="I274" i="8" s="1"/>
  <c r="N274" i="8" s="1"/>
  <c r="Q286" i="5"/>
  <c r="C286" i="8" s="1"/>
  <c r="I286" i="8" s="1"/>
  <c r="N286" i="8" s="1"/>
  <c r="Q310" i="5"/>
  <c r="C310" i="8" s="1"/>
  <c r="I310" i="8" s="1"/>
  <c r="N310" i="8" s="1"/>
  <c r="Q440" i="5"/>
  <c r="C440" i="8" s="1"/>
  <c r="I440" i="8" s="1"/>
  <c r="N440" i="8" s="1"/>
  <c r="Q133" i="5"/>
  <c r="C133" i="8" s="1"/>
  <c r="I133" i="8" s="1"/>
  <c r="N133" i="8" s="1"/>
  <c r="Q205" i="5"/>
  <c r="C205" i="8" s="1"/>
  <c r="I205" i="8" s="1"/>
  <c r="N205" i="8" s="1"/>
  <c r="Q20" i="5"/>
  <c r="C20" i="8" s="1"/>
  <c r="I20" i="8" s="1"/>
  <c r="N20" i="8" s="1"/>
  <c r="Q380" i="5"/>
  <c r="C380" i="8" s="1"/>
  <c r="I380" i="8" s="1"/>
  <c r="N380" i="8" s="1"/>
  <c r="Q301" i="5"/>
  <c r="C301" i="8" s="1"/>
  <c r="I301" i="8" s="1"/>
  <c r="N301" i="8" s="1"/>
  <c r="Q137" i="5"/>
  <c r="C137" i="8" s="1"/>
  <c r="I137" i="8" s="1"/>
  <c r="N137" i="8" s="1"/>
  <c r="Q197" i="5"/>
  <c r="C197" i="8" s="1"/>
  <c r="I197" i="8" s="1"/>
  <c r="N197" i="8" s="1"/>
  <c r="Q233" i="5"/>
  <c r="C233" i="8" s="1"/>
  <c r="I233" i="8" s="1"/>
  <c r="N233" i="8" s="1"/>
  <c r="Q245" i="5"/>
  <c r="C245" i="8" s="1"/>
  <c r="Q217" i="5"/>
  <c r="C217" i="8" s="1"/>
  <c r="I217" i="8" s="1"/>
  <c r="N217" i="8" s="1"/>
  <c r="Q34" i="5"/>
  <c r="C34" i="8" s="1"/>
  <c r="I34" i="8" s="1"/>
  <c r="N34" i="8" s="1"/>
  <c r="Q70" i="5"/>
  <c r="C70" i="8" s="1"/>
  <c r="Q106" i="5"/>
  <c r="C106" i="8" s="1"/>
  <c r="I106" i="8" s="1"/>
  <c r="N106" i="8" s="1"/>
  <c r="Q118" i="5"/>
  <c r="C118" i="8" s="1"/>
  <c r="I118" i="8" s="1"/>
  <c r="N118" i="8" s="1"/>
  <c r="Q142" i="5"/>
  <c r="C142" i="8" s="1"/>
  <c r="I142" i="8" s="1"/>
  <c r="N142" i="8" s="1"/>
  <c r="Q262" i="5"/>
  <c r="C262" i="8" s="1"/>
  <c r="Q298" i="5"/>
  <c r="C298" i="8" s="1"/>
  <c r="I298" i="8" s="1"/>
  <c r="N298" i="8" s="1"/>
  <c r="Q63" i="5"/>
  <c r="C63" i="8" s="1"/>
  <c r="I63" i="8" s="1"/>
  <c r="N63" i="8" s="1"/>
  <c r="Q255" i="5"/>
  <c r="C255" i="8" s="1"/>
  <c r="Q109" i="5"/>
  <c r="C109" i="8" s="1"/>
  <c r="I109" i="8" s="1"/>
  <c r="N109" i="8" s="1"/>
  <c r="Q501" i="5"/>
  <c r="C501" i="8" s="1"/>
  <c r="I501" i="8" s="1"/>
  <c r="N501" i="8" s="1"/>
  <c r="Q152" i="5"/>
  <c r="C152" i="8" s="1"/>
  <c r="I152" i="8" s="1"/>
  <c r="N152" i="8" s="1"/>
  <c r="Q164" i="5"/>
  <c r="C164" i="8" s="1"/>
  <c r="I164" i="8" s="1"/>
  <c r="N164" i="8" s="1"/>
  <c r="Q188" i="5"/>
  <c r="C188" i="8" s="1"/>
  <c r="I188" i="8" s="1"/>
  <c r="N188" i="8" s="1"/>
  <c r="Q200" i="5"/>
  <c r="C200" i="8" s="1"/>
  <c r="I200" i="8" s="1"/>
  <c r="N200" i="8" s="1"/>
  <c r="Q260" i="5"/>
  <c r="C260" i="8" s="1"/>
  <c r="I260" i="8" s="1"/>
  <c r="N260" i="8" s="1"/>
  <c r="Q281" i="5"/>
  <c r="C281" i="8" s="1"/>
  <c r="I281" i="8" s="1"/>
  <c r="N281" i="8" s="1"/>
  <c r="Q487" i="5"/>
  <c r="C487" i="8" s="1"/>
  <c r="Q178" i="5"/>
  <c r="C178" i="8" s="1"/>
  <c r="I178" i="8" s="1"/>
  <c r="N178" i="8" s="1"/>
  <c r="Q202" i="5"/>
  <c r="C202" i="8" s="1"/>
  <c r="I202" i="8" s="1"/>
  <c r="N202" i="8" s="1"/>
  <c r="Q226" i="5"/>
  <c r="C226" i="8" s="1"/>
  <c r="I226" i="8" s="1"/>
  <c r="N226" i="8" s="1"/>
  <c r="Q238" i="5"/>
  <c r="C238" i="8" s="1"/>
  <c r="I238" i="8" s="1"/>
  <c r="N238" i="8" s="1"/>
  <c r="Q322" i="5"/>
  <c r="C322" i="8" s="1"/>
  <c r="I322" i="8" s="1"/>
  <c r="N322" i="8" s="1"/>
  <c r="Q253" i="5"/>
  <c r="C253" i="8" s="1"/>
  <c r="Q140" i="5"/>
  <c r="C140" i="8" s="1"/>
  <c r="I140" i="8" s="1"/>
  <c r="N140" i="8" s="1"/>
  <c r="Q248" i="5"/>
  <c r="C248" i="8" s="1"/>
  <c r="I248" i="8" s="1"/>
  <c r="N248" i="8" s="1"/>
  <c r="Q221" i="5"/>
  <c r="C221" i="8" s="1"/>
  <c r="I221" i="8" s="1"/>
  <c r="N221" i="8" s="1"/>
  <c r="Q257" i="5"/>
  <c r="C257" i="8" s="1"/>
  <c r="I257" i="8" s="1"/>
  <c r="N257" i="8" s="1"/>
  <c r="Q269" i="5"/>
  <c r="C269" i="8" s="1"/>
  <c r="I269" i="8" s="1"/>
  <c r="N269" i="8" s="1"/>
  <c r="Q293" i="5"/>
  <c r="C293" i="8" s="1"/>
  <c r="I293" i="8" s="1"/>
  <c r="N293" i="8" s="1"/>
  <c r="Q317" i="5"/>
  <c r="C317" i="8" s="1"/>
  <c r="I317" i="8" s="1"/>
  <c r="N317" i="8" s="1"/>
  <c r="Q329" i="5"/>
  <c r="C329" i="8" s="1"/>
  <c r="I329" i="8" s="1"/>
  <c r="N329" i="8" s="1"/>
  <c r="Q353" i="5"/>
  <c r="C353" i="8" s="1"/>
  <c r="Q474" i="5"/>
  <c r="C474" i="8" s="1"/>
  <c r="I474" i="8" s="1"/>
  <c r="N474" i="8" s="1"/>
  <c r="Q358" i="5"/>
  <c r="C358" i="8" s="1"/>
  <c r="I358" i="8" s="1"/>
  <c r="N358" i="8" s="1"/>
  <c r="Q370" i="5"/>
  <c r="C370" i="8" s="1"/>
  <c r="I370" i="8" s="1"/>
  <c r="N370" i="8" s="1"/>
  <c r="Q382" i="5"/>
  <c r="C382" i="8" s="1"/>
  <c r="I382" i="8" s="1"/>
  <c r="N382" i="8" s="1"/>
  <c r="Q394" i="5"/>
  <c r="C394" i="8" s="1"/>
  <c r="I394" i="8" s="1"/>
  <c r="N394" i="8" s="1"/>
  <c r="Q361" i="5"/>
  <c r="C361" i="8" s="1"/>
  <c r="Q385" i="5"/>
  <c r="C385" i="8" s="1"/>
  <c r="I385" i="8" s="1"/>
  <c r="N385" i="8" s="1"/>
  <c r="Q489" i="5"/>
  <c r="C489" i="8" s="1"/>
  <c r="I489" i="8" s="1"/>
  <c r="N489" i="8" s="1"/>
  <c r="Q212" i="5"/>
  <c r="C212" i="8" s="1"/>
  <c r="I212" i="8" s="1"/>
  <c r="N212" i="8" s="1"/>
  <c r="Q236" i="5"/>
  <c r="C236" i="8" s="1"/>
  <c r="I236" i="8" s="1"/>
  <c r="N236" i="8" s="1"/>
  <c r="Q284" i="5"/>
  <c r="C284" i="8" s="1"/>
  <c r="I284" i="8" s="1"/>
  <c r="N284" i="8" s="1"/>
  <c r="Q296" i="5"/>
  <c r="C296" i="8" s="1"/>
  <c r="I296" i="8" s="1"/>
  <c r="N296" i="8" s="1"/>
  <c r="Q332" i="5"/>
  <c r="C332" i="8" s="1"/>
  <c r="I332" i="8" s="1"/>
  <c r="N332" i="8" s="1"/>
  <c r="Q373" i="5"/>
  <c r="C373" i="8" s="1"/>
  <c r="I373" i="8" s="1"/>
  <c r="N373" i="8" s="1"/>
  <c r="Q448" i="5"/>
  <c r="C448" i="8" s="1"/>
  <c r="I448" i="8" s="1"/>
  <c r="N448" i="8" s="1"/>
  <c r="Q442" i="5"/>
  <c r="C442" i="8" s="1"/>
  <c r="I442" i="8" s="1"/>
  <c r="N442" i="8" s="1"/>
  <c r="Q454" i="5"/>
  <c r="C454" i="8" s="1"/>
  <c r="I454" i="8" s="1"/>
  <c r="N454" i="8" s="1"/>
  <c r="Q452" i="5"/>
  <c r="C452" i="8" s="1"/>
  <c r="I452" i="8" s="1"/>
  <c r="N452" i="8" s="1"/>
  <c r="Q446" i="5"/>
  <c r="C446" i="8" s="1"/>
  <c r="I446" i="8" s="1"/>
  <c r="N446" i="8" s="1"/>
  <c r="Q443" i="5"/>
  <c r="C443" i="8" s="1"/>
  <c r="I443" i="8" s="1"/>
  <c r="N443" i="8" s="1"/>
  <c r="Q445" i="5"/>
  <c r="C445" i="8" s="1"/>
  <c r="I445" i="8" s="1"/>
  <c r="N445" i="8" s="1"/>
  <c r="Q451" i="5"/>
  <c r="C451" i="8" s="1"/>
  <c r="I451" i="8" s="1"/>
  <c r="N451" i="8" s="1"/>
  <c r="Q453" i="5"/>
  <c r="C453" i="8" s="1"/>
  <c r="I453" i="8" s="1"/>
  <c r="N453" i="8" s="1"/>
  <c r="Q441" i="5"/>
  <c r="C441" i="8" s="1"/>
  <c r="I441" i="8" s="1"/>
  <c r="N441" i="8" s="1"/>
  <c r="Q449" i="5"/>
  <c r="C449" i="8" s="1"/>
  <c r="Q444" i="5"/>
  <c r="C444" i="8" s="1"/>
  <c r="I444" i="8" s="1"/>
  <c r="N444" i="8" s="1"/>
  <c r="Q447" i="5"/>
  <c r="C447" i="8" s="1"/>
  <c r="Q450" i="5"/>
  <c r="C450" i="8" s="1"/>
  <c r="I450" i="8" s="1"/>
  <c r="N450" i="8" s="1"/>
  <c r="Q428" i="5"/>
  <c r="C428" i="8" s="1"/>
  <c r="I428" i="8" s="1"/>
  <c r="N428" i="8" s="1"/>
  <c r="Q434" i="5"/>
  <c r="C434" i="8" s="1"/>
  <c r="I434" i="8" s="1"/>
  <c r="Q438" i="5"/>
  <c r="C438" i="8" s="1"/>
  <c r="I438" i="8" s="1"/>
  <c r="N438" i="8" s="1"/>
  <c r="Q439" i="5"/>
  <c r="C439" i="8" s="1"/>
  <c r="I439" i="8" s="1"/>
  <c r="N439" i="8" s="1"/>
  <c r="Q436" i="5"/>
  <c r="C436" i="8" s="1"/>
  <c r="I436" i="8" s="1"/>
  <c r="N436" i="8" s="1"/>
  <c r="Q427" i="5"/>
  <c r="C427" i="8" s="1"/>
  <c r="I427" i="8" s="1"/>
  <c r="N427" i="8" s="1"/>
  <c r="Q429" i="5"/>
  <c r="C429" i="8" s="1"/>
  <c r="I429" i="8" s="1"/>
  <c r="N429" i="8" s="1"/>
  <c r="Q432" i="5"/>
  <c r="C432" i="8" s="1"/>
  <c r="Q435" i="5"/>
  <c r="C435" i="8" s="1"/>
  <c r="Q426" i="5"/>
  <c r="C426" i="8" s="1"/>
  <c r="I426" i="8" s="1"/>
  <c r="N426" i="8" s="1"/>
  <c r="Q433" i="5"/>
  <c r="C433" i="8" s="1"/>
  <c r="I433" i="8" s="1"/>
  <c r="N433" i="8" s="1"/>
  <c r="Q431" i="5"/>
  <c r="C431" i="8" s="1"/>
  <c r="I431" i="8" s="1"/>
  <c r="N431" i="8" s="1"/>
  <c r="Q437" i="5"/>
  <c r="C437" i="8" s="1"/>
  <c r="I437" i="8" s="1"/>
  <c r="N437" i="8" s="1"/>
  <c r="Q430" i="5"/>
  <c r="C430" i="8" s="1"/>
  <c r="I430" i="8" s="1"/>
  <c r="N430" i="8" s="1"/>
  <c r="Q422" i="5"/>
  <c r="C422" i="8" s="1"/>
  <c r="I422" i="8" s="1"/>
  <c r="N422" i="8" s="1"/>
  <c r="Q418" i="5"/>
  <c r="C418" i="8" s="1"/>
  <c r="I418" i="8" s="1"/>
  <c r="N418" i="8" s="1"/>
  <c r="Q424" i="5"/>
  <c r="C424" i="8" s="1"/>
  <c r="I424" i="8" s="1"/>
  <c r="N424" i="8" s="1"/>
  <c r="Q420" i="5"/>
  <c r="C420" i="8" s="1"/>
  <c r="I420" i="8" s="1"/>
  <c r="N420" i="8" s="1"/>
  <c r="Q411" i="5"/>
  <c r="C411" i="8" s="1"/>
  <c r="I411" i="8" s="1"/>
  <c r="N411" i="8" s="1"/>
  <c r="Q423" i="5"/>
  <c r="C423" i="8" s="1"/>
  <c r="I423" i="8" s="1"/>
  <c r="N423" i="8" s="1"/>
  <c r="Q414" i="5"/>
  <c r="C414" i="8" s="1"/>
  <c r="Q417" i="5"/>
  <c r="C417" i="8" s="1"/>
  <c r="Q415" i="5"/>
  <c r="C415" i="8" s="1"/>
  <c r="I415" i="8" s="1"/>
  <c r="N415" i="8" s="1"/>
  <c r="Q421" i="5"/>
  <c r="C421" i="8" s="1"/>
  <c r="I421" i="8" s="1"/>
  <c r="N421" i="8" s="1"/>
  <c r="Q412" i="5"/>
  <c r="C412" i="8" s="1"/>
  <c r="I412" i="8" s="1"/>
  <c r="N412" i="8" s="1"/>
  <c r="Q416" i="5"/>
  <c r="C416" i="8" s="1"/>
  <c r="I416" i="8" s="1"/>
  <c r="N416" i="8" s="1"/>
  <c r="Q413" i="5"/>
  <c r="C413" i="8" s="1"/>
  <c r="I413" i="8" s="1"/>
  <c r="N413" i="8" s="1"/>
  <c r="Q419" i="5"/>
  <c r="C419" i="8" s="1"/>
  <c r="I419" i="8" s="1"/>
  <c r="N419" i="8" s="1"/>
  <c r="Q402" i="5"/>
  <c r="C402" i="8" s="1"/>
  <c r="Q399" i="5"/>
  <c r="C399" i="8" s="1"/>
  <c r="Q405" i="5"/>
  <c r="C405" i="8" s="1"/>
  <c r="Q396" i="5"/>
  <c r="C396" i="8" s="1"/>
  <c r="Q408" i="5"/>
  <c r="C408" i="8" s="1"/>
  <c r="Q400" i="5"/>
  <c r="C400" i="8" s="1"/>
  <c r="Q409" i="5"/>
  <c r="C409" i="8" s="1"/>
  <c r="Q403" i="5"/>
  <c r="C403" i="8" s="1"/>
  <c r="Q397" i="5"/>
  <c r="C397" i="8" s="1"/>
  <c r="Q406" i="5"/>
  <c r="C406" i="8" s="1"/>
  <c r="Q407" i="5"/>
  <c r="C407" i="8" s="1"/>
  <c r="Q398" i="5"/>
  <c r="C398" i="8" s="1"/>
  <c r="Q401" i="5"/>
  <c r="C401" i="8" s="1"/>
  <c r="Q404" i="5"/>
  <c r="C404" i="8" s="1"/>
  <c r="J9" i="8"/>
  <c r="A10" i="8"/>
  <c r="E2" i="5"/>
  <c r="D2" i="5"/>
  <c r="C2" i="5"/>
  <c r="H2" i="5"/>
  <c r="G2" i="5"/>
  <c r="F2" i="5"/>
  <c r="N307" i="8" l="1"/>
  <c r="I7" i="8"/>
  <c r="N7" i="8" s="1"/>
  <c r="I5" i="8"/>
  <c r="N5" i="8" s="1"/>
  <c r="I4" i="8"/>
  <c r="N4" i="8" s="1"/>
  <c r="I6" i="8"/>
  <c r="N6" i="8" s="1"/>
  <c r="I353" i="8"/>
  <c r="N353" i="8" s="1"/>
  <c r="I255" i="8"/>
  <c r="N255" i="8" s="1"/>
  <c r="I181" i="8"/>
  <c r="N181" i="8" s="1"/>
  <c r="I67" i="8"/>
  <c r="N67" i="8" s="1"/>
  <c r="I83" i="8"/>
  <c r="N83" i="8" s="1"/>
  <c r="I101" i="8"/>
  <c r="N101" i="8" s="1"/>
  <c r="I92" i="8"/>
  <c r="N92" i="8" s="1"/>
  <c r="I85" i="8"/>
  <c r="N85" i="8" s="1"/>
  <c r="I154" i="8"/>
  <c r="N154" i="8" s="1"/>
  <c r="I491" i="8"/>
  <c r="N491" i="8" s="1"/>
  <c r="I225" i="8"/>
  <c r="N225" i="8" s="1"/>
  <c r="I461" i="8"/>
  <c r="N461" i="8" s="1"/>
  <c r="I84" i="8"/>
  <c r="N84" i="8" s="1"/>
  <c r="I129" i="8"/>
  <c r="N129" i="8" s="1"/>
  <c r="I191" i="8"/>
  <c r="N191" i="8" s="1"/>
  <c r="I485" i="8"/>
  <c r="N485" i="8" s="1"/>
  <c r="I253" i="8"/>
  <c r="N253" i="8" s="1"/>
  <c r="I361" i="8"/>
  <c r="N361" i="8" s="1"/>
  <c r="I245" i="8"/>
  <c r="N245" i="8" s="1"/>
  <c r="I368" i="8"/>
  <c r="N368" i="8" s="1"/>
  <c r="I77" i="8"/>
  <c r="N77" i="8" s="1"/>
  <c r="I465" i="8"/>
  <c r="N465" i="8" s="1"/>
  <c r="I88" i="8"/>
  <c r="N88" i="8" s="1"/>
  <c r="I3" i="8"/>
  <c r="N3" i="8" s="1"/>
  <c r="I179" i="8"/>
  <c r="N179" i="8" s="1"/>
  <c r="I480" i="8"/>
  <c r="N480" i="8" s="1"/>
  <c r="I79" i="8"/>
  <c r="N79" i="8" s="1"/>
  <c r="I333" i="8"/>
  <c r="N333" i="8" s="1"/>
  <c r="I262" i="8"/>
  <c r="N262" i="8" s="1"/>
  <c r="I377" i="8"/>
  <c r="N377" i="8" s="1"/>
  <c r="I68" i="8"/>
  <c r="N68" i="8" s="1"/>
  <c r="I29" i="8"/>
  <c r="N29" i="8" s="1"/>
  <c r="I457" i="8"/>
  <c r="N457" i="8" s="1"/>
  <c r="I304" i="8"/>
  <c r="N304" i="8" s="1"/>
  <c r="I295" i="8"/>
  <c r="N295" i="8" s="1"/>
  <c r="I71" i="8"/>
  <c r="N71" i="8" s="1"/>
  <c r="I31" i="8"/>
  <c r="N31" i="8" s="1"/>
  <c r="Q2" i="5"/>
  <c r="C2" i="8" s="1"/>
  <c r="I341" i="8"/>
  <c r="N341" i="8" s="1"/>
  <c r="I190" i="8"/>
  <c r="N190" i="8" s="1"/>
  <c r="I388" i="8"/>
  <c r="N388" i="8" s="1"/>
  <c r="I241" i="8"/>
  <c r="N241" i="8" s="1"/>
  <c r="I127" i="8"/>
  <c r="N127" i="8" s="1"/>
  <c r="I337" i="8"/>
  <c r="N337" i="8" s="1"/>
  <c r="I283" i="8"/>
  <c r="N283" i="8" s="1"/>
  <c r="I73" i="8"/>
  <c r="N73" i="8" s="1"/>
  <c r="I300" i="8"/>
  <c r="N300" i="8" s="1"/>
  <c r="I263" i="8"/>
  <c r="N263" i="8" s="1"/>
  <c r="I349" i="8"/>
  <c r="N349" i="8" s="1"/>
  <c r="I244" i="8"/>
  <c r="N244" i="8" s="1"/>
  <c r="I135" i="8"/>
  <c r="N135" i="8" s="1"/>
  <c r="I243" i="8"/>
  <c r="N243" i="8" s="1"/>
  <c r="I227" i="8"/>
  <c r="N227" i="8" s="1"/>
  <c r="I124" i="8"/>
  <c r="N124" i="8" s="1"/>
  <c r="I169" i="8"/>
  <c r="N169" i="8" s="1"/>
  <c r="I75" i="8"/>
  <c r="N75" i="8" s="1"/>
  <c r="I209" i="8"/>
  <c r="N209" i="8" s="1"/>
  <c r="I266" i="8"/>
  <c r="N266" i="8" s="1"/>
  <c r="I132" i="8"/>
  <c r="N132" i="8" s="1"/>
  <c r="I207" i="8"/>
  <c r="N207" i="8" s="1"/>
  <c r="I33" i="8"/>
  <c r="N33" i="8" s="1"/>
  <c r="I76" i="8"/>
  <c r="N76" i="8" s="1"/>
  <c r="I144" i="8"/>
  <c r="N144" i="8" s="1"/>
  <c r="I487" i="8"/>
  <c r="N487" i="8" s="1"/>
  <c r="I70" i="8"/>
  <c r="N70" i="8" s="1"/>
  <c r="I8" i="8"/>
  <c r="N8" i="8" s="1"/>
  <c r="I150" i="8"/>
  <c r="N150" i="8" s="1"/>
  <c r="I147" i="8"/>
  <c r="N147" i="8" s="1"/>
  <c r="I208" i="8"/>
  <c r="N208" i="8" s="1"/>
  <c r="I18" i="8"/>
  <c r="N18" i="8" s="1"/>
  <c r="I211" i="8"/>
  <c r="N211" i="8" s="1"/>
  <c r="I449" i="8"/>
  <c r="N449" i="8" s="1"/>
  <c r="I447" i="8"/>
  <c r="N447" i="8" s="1"/>
  <c r="N434" i="8"/>
  <c r="I435" i="8"/>
  <c r="N435" i="8" s="1"/>
  <c r="I432" i="8"/>
  <c r="N432" i="8" s="1"/>
  <c r="I417" i="8"/>
  <c r="N417" i="8" s="1"/>
  <c r="I414" i="8"/>
  <c r="N414" i="8" s="1"/>
  <c r="I403" i="8"/>
  <c r="N403" i="8" s="1"/>
  <c r="I397" i="8"/>
  <c r="N397" i="8" s="1"/>
  <c r="I409" i="8"/>
  <c r="N409" i="8" s="1"/>
  <c r="I406" i="8"/>
  <c r="N406" i="8" s="1"/>
  <c r="I404" i="8"/>
  <c r="N404" i="8" s="1"/>
  <c r="I400" i="8"/>
  <c r="N400" i="8" s="1"/>
  <c r="I401" i="8"/>
  <c r="N401" i="8" s="1"/>
  <c r="I408" i="8"/>
  <c r="N408" i="8" s="1"/>
  <c r="I398" i="8"/>
  <c r="N398" i="8" s="1"/>
  <c r="I396" i="8"/>
  <c r="N396" i="8" s="1"/>
  <c r="I407" i="8"/>
  <c r="N407" i="8" s="1"/>
  <c r="I405" i="8"/>
  <c r="N405" i="8" s="1"/>
  <c r="I399" i="8"/>
  <c r="N399" i="8" s="1"/>
  <c r="I402" i="8"/>
  <c r="N402" i="8" s="1"/>
  <c r="J10" i="8"/>
  <c r="A11" i="8"/>
  <c r="I2" i="8" l="1"/>
  <c r="N2" i="8" s="1"/>
  <c r="J11" i="8"/>
  <c r="A12" i="8"/>
  <c r="J12" i="8" l="1"/>
  <c r="A13" i="8"/>
  <c r="A14" i="8" l="1"/>
  <c r="J13" i="8"/>
  <c r="A15" i="8" l="1"/>
  <c r="J14" i="8"/>
  <c r="J15" i="8" l="1"/>
  <c r="A16" i="8"/>
  <c r="J16" i="8" l="1"/>
  <c r="A17" i="8"/>
  <c r="J17" i="8" l="1"/>
  <c r="A18" i="8"/>
  <c r="J18" i="8" l="1"/>
  <c r="A19" i="8"/>
  <c r="J19" i="8" l="1"/>
  <c r="A20" i="8"/>
  <c r="J20" i="8" l="1"/>
  <c r="A21" i="8"/>
  <c r="J21" i="8" l="1"/>
  <c r="A22" i="8"/>
  <c r="J22" i="8" l="1"/>
  <c r="A23" i="8"/>
  <c r="J23" i="8" l="1"/>
  <c r="A24" i="8"/>
  <c r="J24" i="8" l="1"/>
  <c r="A25" i="8"/>
  <c r="A26" i="8" l="1"/>
  <c r="J25" i="8"/>
  <c r="A27" i="8" l="1"/>
  <c r="J26" i="8"/>
  <c r="J27" i="8" l="1"/>
  <c r="A28" i="8"/>
  <c r="J28" i="8" l="1"/>
  <c r="A29" i="8"/>
  <c r="J29" i="8" l="1"/>
  <c r="A30" i="8"/>
  <c r="J30" i="8" l="1"/>
  <c r="A31" i="8"/>
  <c r="J31" i="8" l="1"/>
  <c r="A32" i="8"/>
  <c r="J32" i="8" l="1"/>
  <c r="A33" i="8"/>
  <c r="J33" i="8" l="1"/>
  <c r="A34" i="8"/>
  <c r="J34" i="8" l="1"/>
  <c r="A35" i="8"/>
  <c r="J35" i="8" l="1"/>
  <c r="A36" i="8"/>
  <c r="J36" i="8" l="1"/>
  <c r="A37" i="8"/>
  <c r="A38" i="8" l="1"/>
  <c r="J37" i="8"/>
  <c r="A39" i="8" l="1"/>
  <c r="J38" i="8"/>
  <c r="J39" i="8" l="1"/>
  <c r="A40" i="8"/>
  <c r="J40" i="8" l="1"/>
  <c r="A41" i="8"/>
  <c r="J41" i="8" l="1"/>
  <c r="A42" i="8"/>
  <c r="J42" i="8" l="1"/>
  <c r="A43" i="8"/>
  <c r="J43" i="8" l="1"/>
  <c r="A44" i="8"/>
  <c r="J44" i="8" l="1"/>
  <c r="A45" i="8"/>
  <c r="J45" i="8" l="1"/>
  <c r="A46" i="8"/>
  <c r="J46" i="8" l="1"/>
  <c r="A47" i="8"/>
  <c r="J47" i="8" l="1"/>
  <c r="A48" i="8"/>
  <c r="J48" i="8" l="1"/>
  <c r="A49" i="8"/>
  <c r="A50" i="8" l="1"/>
  <c r="J49" i="8"/>
  <c r="A51" i="8" l="1"/>
  <c r="J50" i="8"/>
  <c r="J51" i="8" l="1"/>
  <c r="A52" i="8"/>
  <c r="J52" i="8" l="1"/>
  <c r="A53" i="8"/>
  <c r="J53" i="8" l="1"/>
  <c r="A54" i="8"/>
  <c r="J54" i="8" l="1"/>
  <c r="A55" i="8"/>
  <c r="J55" i="8" l="1"/>
  <c r="A56" i="8"/>
  <c r="J56" i="8" l="1"/>
  <c r="A57" i="8"/>
  <c r="J57" i="8" l="1"/>
  <c r="A58" i="8"/>
  <c r="J58" i="8" l="1"/>
  <c r="A59" i="8"/>
  <c r="J59" i="8" l="1"/>
  <c r="A60" i="8"/>
  <c r="J60" i="8" l="1"/>
  <c r="A61" i="8"/>
  <c r="A62" i="8" l="1"/>
  <c r="J61" i="8"/>
  <c r="A63" i="8" l="1"/>
  <c r="J62" i="8"/>
  <c r="J63" i="8" l="1"/>
  <c r="A64" i="8"/>
  <c r="J64" i="8" l="1"/>
  <c r="A65" i="8"/>
  <c r="J65" i="8" l="1"/>
  <c r="A66" i="8"/>
  <c r="J66" i="8" l="1"/>
  <c r="A67" i="8"/>
  <c r="J67" i="8" l="1"/>
  <c r="A68" i="8"/>
  <c r="J68" i="8" l="1"/>
  <c r="A69" i="8"/>
  <c r="J69" i="8" l="1"/>
  <c r="A70" i="8"/>
  <c r="J70" i="8" l="1"/>
  <c r="A71" i="8"/>
  <c r="J71" i="8" l="1"/>
  <c r="A72" i="8"/>
  <c r="J72" i="8" l="1"/>
  <c r="A73" i="8"/>
  <c r="A74" i="8" l="1"/>
  <c r="J73" i="8"/>
  <c r="A75" i="8" l="1"/>
  <c r="J74" i="8"/>
  <c r="J75" i="8" l="1"/>
  <c r="A76" i="8"/>
  <c r="J76" i="8" l="1"/>
  <c r="A77" i="8"/>
  <c r="J77" i="8" l="1"/>
  <c r="A78" i="8"/>
  <c r="J78" i="8" l="1"/>
  <c r="A79" i="8"/>
  <c r="J79" i="8" l="1"/>
  <c r="A80" i="8"/>
  <c r="J80" i="8" l="1"/>
  <c r="A81" i="8"/>
  <c r="J81" i="8" l="1"/>
  <c r="A82" i="8"/>
  <c r="J82" i="8" l="1"/>
  <c r="A83" i="8"/>
  <c r="J83" i="8" l="1"/>
  <c r="A84" i="8"/>
  <c r="J84" i="8" l="1"/>
  <c r="A85" i="8"/>
  <c r="A86" i="8" l="1"/>
  <c r="J85" i="8"/>
  <c r="A87" i="8" l="1"/>
  <c r="J86" i="8"/>
  <c r="J87" i="8" l="1"/>
  <c r="A88" i="8"/>
  <c r="J88" i="8" l="1"/>
  <c r="A89" i="8"/>
  <c r="J89" i="8" l="1"/>
  <c r="A90" i="8"/>
  <c r="J90" i="8" l="1"/>
  <c r="A91" i="8"/>
  <c r="J91" i="8" l="1"/>
  <c r="A92" i="8"/>
  <c r="J92" i="8" l="1"/>
  <c r="A93" i="8"/>
  <c r="J93" i="8" l="1"/>
  <c r="A94" i="8"/>
  <c r="J94" i="8" l="1"/>
  <c r="A95" i="8"/>
  <c r="J95" i="8" l="1"/>
  <c r="A96" i="8"/>
  <c r="J96" i="8" l="1"/>
  <c r="A97" i="8"/>
  <c r="A98" i="8" l="1"/>
  <c r="J97" i="8"/>
  <c r="A99" i="8" l="1"/>
  <c r="J98" i="8"/>
  <c r="J99" i="8" l="1"/>
  <c r="A100" i="8"/>
  <c r="J100" i="8" l="1"/>
  <c r="A101" i="8"/>
  <c r="J101" i="8" l="1"/>
  <c r="A102" i="8"/>
  <c r="J102" i="8" l="1"/>
  <c r="A103" i="8"/>
  <c r="J103" i="8" l="1"/>
  <c r="A104" i="8"/>
  <c r="J104" i="8" l="1"/>
  <c r="A105" i="8"/>
  <c r="J105" i="8" l="1"/>
  <c r="A106" i="8"/>
  <c r="J106" i="8" l="1"/>
  <c r="A107" i="8"/>
  <c r="J107" i="8" l="1"/>
  <c r="A108" i="8"/>
  <c r="J108" i="8" l="1"/>
  <c r="A109" i="8"/>
  <c r="A110" i="8" l="1"/>
  <c r="J109" i="8"/>
  <c r="A111" i="8" l="1"/>
  <c r="J110" i="8"/>
  <c r="J111" i="8" l="1"/>
  <c r="A112" i="8"/>
  <c r="J112" i="8" l="1"/>
  <c r="A113" i="8"/>
  <c r="J113" i="8" l="1"/>
  <c r="A114" i="8"/>
  <c r="J114" i="8" l="1"/>
  <c r="A115" i="8"/>
  <c r="J115" i="8" l="1"/>
  <c r="A116" i="8"/>
  <c r="J116" i="8" l="1"/>
  <c r="A117" i="8"/>
  <c r="J117" i="8" l="1"/>
  <c r="A118" i="8"/>
  <c r="J118" i="8" l="1"/>
  <c r="A119" i="8"/>
  <c r="J119" i="8" l="1"/>
  <c r="A120" i="8"/>
  <c r="J120" i="8" l="1"/>
  <c r="A121" i="8"/>
  <c r="A122" i="8" l="1"/>
  <c r="J121" i="8"/>
  <c r="A123" i="8" l="1"/>
  <c r="J122" i="8"/>
  <c r="J123" i="8" l="1"/>
  <c r="A124" i="8"/>
  <c r="J124" i="8" l="1"/>
  <c r="A125" i="8"/>
  <c r="J125" i="8" l="1"/>
  <c r="A126" i="8"/>
  <c r="J126" i="8" l="1"/>
  <c r="A127" i="8"/>
  <c r="J127" i="8" l="1"/>
  <c r="A128" i="8"/>
  <c r="J128" i="8" l="1"/>
  <c r="A129" i="8"/>
  <c r="J129" i="8" l="1"/>
  <c r="A130" i="8"/>
  <c r="J130" i="8" l="1"/>
  <c r="A131" i="8"/>
  <c r="J131" i="8" l="1"/>
  <c r="A132" i="8"/>
  <c r="J132" i="8" l="1"/>
  <c r="A133" i="8"/>
  <c r="A134" i="8" l="1"/>
  <c r="J133" i="8"/>
  <c r="A135" i="8" l="1"/>
  <c r="J134" i="8"/>
  <c r="J135" i="8" l="1"/>
  <c r="A136" i="8"/>
  <c r="J136" i="8" l="1"/>
  <c r="A137" i="8"/>
  <c r="J137" i="8" l="1"/>
  <c r="A138" i="8"/>
  <c r="J138" i="8" l="1"/>
  <c r="A139" i="8"/>
  <c r="J139" i="8" l="1"/>
  <c r="A140" i="8"/>
  <c r="J140" i="8" l="1"/>
  <c r="A141" i="8"/>
  <c r="J141" i="8" l="1"/>
  <c r="A142" i="8"/>
  <c r="J142" i="8" l="1"/>
  <c r="A143" i="8"/>
  <c r="J143" i="8" l="1"/>
  <c r="A144" i="8"/>
  <c r="J144" i="8" l="1"/>
  <c r="A145" i="8"/>
  <c r="A146" i="8" l="1"/>
  <c r="J145" i="8"/>
  <c r="A147" i="8" l="1"/>
  <c r="J146" i="8"/>
  <c r="J147" i="8" l="1"/>
  <c r="A148" i="8"/>
  <c r="J148" i="8" l="1"/>
  <c r="A149" i="8"/>
  <c r="J149" i="8" l="1"/>
  <c r="A150" i="8"/>
  <c r="J150" i="8" l="1"/>
  <c r="A151" i="8"/>
  <c r="J151" i="8" l="1"/>
  <c r="A152" i="8"/>
  <c r="J152" i="8" l="1"/>
  <c r="A153" i="8"/>
  <c r="J153" i="8" l="1"/>
  <c r="A154" i="8"/>
  <c r="J154" i="8" l="1"/>
  <c r="A155" i="8"/>
  <c r="J155" i="8" l="1"/>
  <c r="A156" i="8"/>
  <c r="J156" i="8" l="1"/>
  <c r="A157" i="8"/>
  <c r="A158" i="8" l="1"/>
  <c r="J157" i="8"/>
  <c r="A159" i="8" l="1"/>
  <c r="J158" i="8"/>
  <c r="J159" i="8" l="1"/>
  <c r="A160" i="8"/>
  <c r="J160" i="8" l="1"/>
  <c r="A161" i="8"/>
  <c r="J161" i="8" l="1"/>
  <c r="A162" i="8"/>
  <c r="J162" i="8" l="1"/>
  <c r="A163" i="8"/>
  <c r="J163" i="8" l="1"/>
  <c r="A164" i="8"/>
  <c r="J164" i="8" l="1"/>
  <c r="A165" i="8"/>
  <c r="J165" i="8" l="1"/>
  <c r="A166" i="8"/>
  <c r="J166" i="8" l="1"/>
  <c r="A167" i="8"/>
  <c r="J167" i="8" l="1"/>
  <c r="A168" i="8"/>
  <c r="J168" i="8" l="1"/>
  <c r="A169" i="8"/>
  <c r="A170" i="8" l="1"/>
  <c r="J169" i="8"/>
  <c r="A171" i="8" l="1"/>
  <c r="J170" i="8"/>
  <c r="J171" i="8" l="1"/>
  <c r="A172" i="8"/>
  <c r="J172" i="8" l="1"/>
  <c r="A173" i="8"/>
  <c r="J173" i="8" l="1"/>
  <c r="A174" i="8"/>
  <c r="J174" i="8" l="1"/>
  <c r="A175" i="8"/>
  <c r="J175" i="8" l="1"/>
  <c r="A176" i="8"/>
  <c r="J176" i="8" l="1"/>
  <c r="A177" i="8"/>
  <c r="J177" i="8" l="1"/>
  <c r="A178" i="8"/>
  <c r="J178" i="8" l="1"/>
  <c r="A179" i="8"/>
  <c r="J179" i="8" l="1"/>
  <c r="A180" i="8"/>
  <c r="J180" i="8" l="1"/>
  <c r="A181" i="8"/>
  <c r="A182" i="8" l="1"/>
  <c r="J181" i="8"/>
  <c r="A183" i="8" l="1"/>
  <c r="J182" i="8"/>
  <c r="J183" i="8" l="1"/>
  <c r="A184" i="8"/>
  <c r="J184" i="8" l="1"/>
  <c r="A185" i="8"/>
  <c r="J185" i="8" l="1"/>
  <c r="A186" i="8"/>
  <c r="J186" i="8" l="1"/>
  <c r="A187" i="8"/>
  <c r="J187" i="8" l="1"/>
  <c r="A188" i="8"/>
  <c r="J188" i="8" l="1"/>
  <c r="A189" i="8"/>
  <c r="J189" i="8" l="1"/>
  <c r="A190" i="8"/>
  <c r="J190" i="8" l="1"/>
  <c r="A191" i="8"/>
  <c r="J191" i="8" l="1"/>
  <c r="A192" i="8"/>
  <c r="J192" i="8" l="1"/>
  <c r="A193" i="8"/>
  <c r="A194" i="8" l="1"/>
  <c r="J193" i="8"/>
  <c r="A195" i="8" l="1"/>
  <c r="J194" i="8"/>
  <c r="J195" i="8" l="1"/>
  <c r="A196" i="8"/>
  <c r="J196" i="8" l="1"/>
  <c r="A197" i="8"/>
  <c r="J197" i="8" l="1"/>
  <c r="A198" i="8"/>
  <c r="J198" i="8" l="1"/>
  <c r="A199" i="8"/>
  <c r="J199" i="8" l="1"/>
  <c r="A200" i="8"/>
  <c r="J200" i="8" l="1"/>
  <c r="A201" i="8"/>
  <c r="J201" i="8" l="1"/>
  <c r="A202" i="8"/>
  <c r="J202" i="8" l="1"/>
  <c r="A203" i="8"/>
  <c r="J203" i="8" l="1"/>
  <c r="A204" i="8"/>
  <c r="J204" i="8" l="1"/>
  <c r="A205" i="8"/>
  <c r="A206" i="8" l="1"/>
  <c r="J205" i="8"/>
  <c r="A207" i="8" l="1"/>
  <c r="J206" i="8"/>
  <c r="J207" i="8" l="1"/>
  <c r="A208" i="8"/>
  <c r="J208" i="8" l="1"/>
  <c r="A209" i="8"/>
  <c r="J209" i="8" l="1"/>
  <c r="A210" i="8"/>
  <c r="J210" i="8" l="1"/>
  <c r="A211" i="8"/>
  <c r="J211" i="8" l="1"/>
  <c r="A212" i="8"/>
  <c r="J212" i="8" l="1"/>
  <c r="A213" i="8"/>
  <c r="J213" i="8" l="1"/>
  <c r="A214" i="8"/>
  <c r="J214" i="8" l="1"/>
  <c r="A215" i="8"/>
  <c r="J215" i="8" l="1"/>
  <c r="A216" i="8"/>
  <c r="J216" i="8" l="1"/>
  <c r="A217" i="8"/>
  <c r="J217" i="8" l="1"/>
  <c r="A218" i="8"/>
  <c r="A219" i="8" l="1"/>
  <c r="J218" i="8"/>
  <c r="J219" i="8" l="1"/>
  <c r="A220" i="8"/>
  <c r="J220" i="8" l="1"/>
  <c r="A221" i="8"/>
  <c r="J221" i="8" l="1"/>
  <c r="A222" i="8"/>
  <c r="J222" i="8" l="1"/>
  <c r="A223" i="8"/>
  <c r="J223" i="8" l="1"/>
  <c r="A224" i="8"/>
  <c r="J224" i="8" l="1"/>
  <c r="A225" i="8"/>
  <c r="A226" i="8" l="1"/>
  <c r="J225" i="8"/>
  <c r="J226" i="8" l="1"/>
  <c r="A227" i="8"/>
  <c r="J227" i="8" l="1"/>
  <c r="A228" i="8"/>
  <c r="J228" i="8" l="1"/>
  <c r="A229" i="8"/>
  <c r="J229" i="8" l="1"/>
  <c r="A230" i="8"/>
  <c r="A231" i="8" l="1"/>
  <c r="J230" i="8"/>
  <c r="A232" i="8" l="1"/>
  <c r="J231" i="8"/>
  <c r="J232" i="8" l="1"/>
  <c r="A233" i="8"/>
  <c r="J233" i="8" l="1"/>
  <c r="A234" i="8"/>
  <c r="J234" i="8" l="1"/>
  <c r="A235" i="8"/>
  <c r="J235" i="8" l="1"/>
  <c r="A236" i="8"/>
  <c r="J236" i="8" l="1"/>
  <c r="A237" i="8"/>
  <c r="A238" i="8" l="1"/>
  <c r="J237" i="8"/>
  <c r="J238" i="8" l="1"/>
  <c r="A239" i="8"/>
  <c r="J239" i="8" l="1"/>
  <c r="A240" i="8"/>
  <c r="J240" i="8" l="1"/>
  <c r="A241" i="8"/>
  <c r="J241" i="8" l="1"/>
  <c r="A242" i="8"/>
  <c r="A243" i="8" l="1"/>
  <c r="J242" i="8"/>
  <c r="A244" i="8" l="1"/>
  <c r="J243" i="8"/>
  <c r="J244" i="8" l="1"/>
  <c r="A245" i="8"/>
  <c r="J245" i="8" l="1"/>
  <c r="A246" i="8"/>
  <c r="J246" i="8" l="1"/>
  <c r="A247" i="8"/>
  <c r="J247" i="8" l="1"/>
  <c r="A248" i="8"/>
  <c r="J248" i="8" l="1"/>
  <c r="A249" i="8"/>
  <c r="A250" i="8" l="1"/>
  <c r="J249" i="8"/>
  <c r="J250" i="8" l="1"/>
  <c r="A251" i="8"/>
  <c r="J251" i="8" l="1"/>
  <c r="A252" i="8"/>
  <c r="J252" i="8" l="1"/>
  <c r="A253" i="8"/>
  <c r="J253" i="8" l="1"/>
  <c r="A254" i="8"/>
  <c r="A255" i="8" l="1"/>
  <c r="J254" i="8"/>
  <c r="A256" i="8" l="1"/>
  <c r="J255" i="8"/>
  <c r="J256" i="8" l="1"/>
  <c r="A257" i="8"/>
  <c r="J257" i="8" l="1"/>
  <c r="A258" i="8"/>
  <c r="J258" i="8" l="1"/>
  <c r="A259" i="8"/>
  <c r="J259" i="8" l="1"/>
  <c r="A260" i="8"/>
  <c r="J260" i="8" l="1"/>
  <c r="A261" i="8"/>
  <c r="A262" i="8" l="1"/>
  <c r="J261" i="8"/>
  <c r="J262" i="8" l="1"/>
  <c r="A263" i="8"/>
  <c r="J263" i="8" l="1"/>
  <c r="A264" i="8"/>
  <c r="J264" i="8" l="1"/>
  <c r="A265" i="8"/>
  <c r="J265" i="8" l="1"/>
  <c r="A266" i="8"/>
  <c r="A267" i="8" l="1"/>
  <c r="J266" i="8"/>
  <c r="A268" i="8" l="1"/>
  <c r="J267" i="8"/>
  <c r="J268" i="8" l="1"/>
  <c r="A269" i="8"/>
  <c r="A270" i="8" l="1"/>
  <c r="J269" i="8"/>
  <c r="J270" i="8" l="1"/>
  <c r="A271" i="8"/>
  <c r="J271" i="8" l="1"/>
  <c r="A272" i="8"/>
  <c r="J272" i="8" l="1"/>
  <c r="A273" i="8"/>
  <c r="A274" i="8" l="1"/>
  <c r="J273" i="8"/>
  <c r="J274" i="8" l="1"/>
  <c r="A275" i="8"/>
  <c r="J275" i="8" l="1"/>
  <c r="A276" i="8"/>
  <c r="J276" i="8" l="1"/>
  <c r="A277" i="8"/>
  <c r="J277" i="8" l="1"/>
  <c r="A278" i="8"/>
  <c r="A279" i="8" l="1"/>
  <c r="J278" i="8"/>
  <c r="A280" i="8" l="1"/>
  <c r="J279" i="8"/>
  <c r="J280" i="8" l="1"/>
  <c r="A281" i="8"/>
  <c r="A282" i="8" l="1"/>
  <c r="J281" i="8"/>
  <c r="J282" i="8" l="1"/>
  <c r="A283" i="8"/>
  <c r="J283" i="8" l="1"/>
  <c r="A284" i="8"/>
  <c r="J284" i="8" l="1"/>
  <c r="A285" i="8"/>
  <c r="A286" i="8" l="1"/>
  <c r="J285" i="8"/>
  <c r="A287" i="8" l="1"/>
  <c r="J286" i="8"/>
  <c r="A288" i="8" l="1"/>
  <c r="J287" i="8"/>
  <c r="J288" i="8" l="1"/>
  <c r="A289" i="8"/>
  <c r="J289" i="8" l="1"/>
  <c r="A290" i="8"/>
  <c r="A291" i="8" l="1"/>
  <c r="J290" i="8"/>
  <c r="A292" i="8" l="1"/>
  <c r="J291" i="8"/>
  <c r="J292" i="8" l="1"/>
  <c r="A293" i="8"/>
  <c r="A294" i="8" l="1"/>
  <c r="J293" i="8"/>
  <c r="J294" i="8" l="1"/>
  <c r="A295" i="8"/>
  <c r="J295" i="8" l="1"/>
  <c r="A296" i="8"/>
  <c r="J296" i="8" l="1"/>
  <c r="A297" i="8"/>
  <c r="A298" i="8" l="1"/>
  <c r="J297" i="8"/>
  <c r="A299" i="8" l="1"/>
  <c r="J298" i="8"/>
  <c r="A300" i="8" l="1"/>
  <c r="J299" i="8"/>
  <c r="J300" i="8" l="1"/>
  <c r="A301" i="8"/>
  <c r="J301" i="8" l="1"/>
  <c r="A302" i="8"/>
  <c r="A303" i="8" l="1"/>
  <c r="J302" i="8"/>
  <c r="A304" i="8" l="1"/>
  <c r="J303" i="8"/>
  <c r="J304" i="8" l="1"/>
  <c r="A305" i="8"/>
  <c r="A306" i="8" l="1"/>
  <c r="J305" i="8"/>
  <c r="J306" i="8" l="1"/>
  <c r="A307" i="8"/>
  <c r="J307" i="8" l="1"/>
  <c r="A308" i="8"/>
  <c r="A309" i="8" l="1"/>
  <c r="J308" i="8"/>
  <c r="A310" i="8" l="1"/>
  <c r="J309" i="8"/>
  <c r="J310" i="8" l="1"/>
  <c r="A311" i="8"/>
  <c r="A312" i="8" l="1"/>
  <c r="J311" i="8"/>
  <c r="J312" i="8" l="1"/>
  <c r="A313" i="8"/>
  <c r="J313" i="8" l="1"/>
  <c r="A314" i="8"/>
  <c r="A315" i="8" l="1"/>
  <c r="J314" i="8"/>
  <c r="A316" i="8" l="1"/>
  <c r="J315" i="8"/>
  <c r="J316" i="8" l="1"/>
  <c r="A317" i="8"/>
  <c r="A318" i="8" l="1"/>
  <c r="J317" i="8"/>
  <c r="J318" i="8" l="1"/>
  <c r="A319" i="8"/>
  <c r="A320" i="8" l="1"/>
  <c r="J319" i="8"/>
  <c r="A321" i="8" l="1"/>
  <c r="J320" i="8"/>
  <c r="A322" i="8" l="1"/>
  <c r="J321" i="8"/>
  <c r="J322" i="8" l="1"/>
  <c r="A323" i="8"/>
  <c r="A324" i="8" l="1"/>
  <c r="J323" i="8"/>
  <c r="J324" i="8" l="1"/>
  <c r="A325" i="8"/>
  <c r="J325" i="8" l="1"/>
  <c r="A326" i="8"/>
  <c r="A327" i="8" l="1"/>
  <c r="J326" i="8"/>
  <c r="A328" i="8" l="1"/>
  <c r="J327" i="8"/>
  <c r="J328" i="8" l="1"/>
  <c r="A329" i="8"/>
  <c r="A330" i="8" l="1"/>
  <c r="J329" i="8"/>
  <c r="J330" i="8" l="1"/>
  <c r="A331" i="8"/>
  <c r="A332" i="8" l="1"/>
  <c r="J331" i="8"/>
  <c r="A333" i="8" l="1"/>
  <c r="J332" i="8"/>
  <c r="A334" i="8" l="1"/>
  <c r="J333" i="8"/>
  <c r="J334" i="8" l="1"/>
  <c r="A335" i="8"/>
  <c r="A336" i="8" l="1"/>
  <c r="J335" i="8"/>
  <c r="J336" i="8" l="1"/>
  <c r="A337" i="8"/>
  <c r="J337" i="8" l="1"/>
  <c r="A338" i="8"/>
  <c r="A339" i="8" l="1"/>
  <c r="J338" i="8"/>
  <c r="J339" i="8" l="1"/>
  <c r="A340" i="8"/>
  <c r="A341" i="8" l="1"/>
  <c r="J340" i="8"/>
  <c r="J341" i="8" l="1"/>
  <c r="A342" i="8"/>
  <c r="A343" i="8" l="1"/>
  <c r="J342" i="8"/>
  <c r="J343" i="8" l="1"/>
  <c r="A344" i="8"/>
  <c r="J344" i="8" l="1"/>
  <c r="A345" i="8"/>
  <c r="A346" i="8" l="1"/>
  <c r="J345" i="8"/>
  <c r="J346" i="8" l="1"/>
  <c r="A347" i="8"/>
  <c r="J347" i="8" l="1"/>
  <c r="A348" i="8"/>
  <c r="A349" i="8" l="1"/>
  <c r="J348" i="8"/>
  <c r="J349" i="8" l="1"/>
  <c r="A350" i="8"/>
  <c r="J350" i="8" l="1"/>
  <c r="A351" i="8"/>
  <c r="A352" i="8" l="1"/>
  <c r="J351" i="8"/>
  <c r="J352" i="8" l="1"/>
  <c r="A353" i="8"/>
  <c r="J353" i="8" l="1"/>
  <c r="A354" i="8"/>
  <c r="A355" i="8" l="1"/>
  <c r="J354" i="8"/>
  <c r="J355" i="8" l="1"/>
  <c r="A356" i="8"/>
  <c r="J356" i="8" l="1"/>
  <c r="A357" i="8"/>
  <c r="A358" i="8" l="1"/>
  <c r="J357" i="8"/>
  <c r="J358" i="8" l="1"/>
  <c r="A359" i="8"/>
  <c r="J359" i="8" l="1"/>
  <c r="A360" i="8"/>
  <c r="A361" i="8" l="1"/>
  <c r="J360" i="8"/>
  <c r="J361" i="8" l="1"/>
  <c r="A362" i="8"/>
  <c r="J362" i="8" l="1"/>
  <c r="A363" i="8"/>
  <c r="A364" i="8" l="1"/>
  <c r="J363" i="8"/>
  <c r="J364" i="8" l="1"/>
  <c r="A365" i="8"/>
  <c r="J365" i="8" l="1"/>
  <c r="A366" i="8"/>
  <c r="A367" i="8" l="1"/>
  <c r="J366" i="8"/>
  <c r="J367" i="8" l="1"/>
  <c r="A368" i="8"/>
  <c r="J368" i="8" l="1"/>
  <c r="A369" i="8"/>
  <c r="A370" i="8" l="1"/>
  <c r="J369" i="8"/>
  <c r="J370" i="8" l="1"/>
  <c r="A371" i="8"/>
  <c r="J371" i="8" l="1"/>
  <c r="A372" i="8"/>
  <c r="A373" i="8" l="1"/>
  <c r="J372" i="8"/>
  <c r="J373" i="8" l="1"/>
  <c r="A374" i="8"/>
  <c r="J374" i="8" l="1"/>
  <c r="A375" i="8"/>
  <c r="A376" i="8" l="1"/>
  <c r="J375" i="8"/>
  <c r="J376" i="8" l="1"/>
  <c r="A377" i="8"/>
  <c r="J377" i="8" l="1"/>
  <c r="A378" i="8"/>
  <c r="A379" i="8" l="1"/>
  <c r="J378" i="8"/>
  <c r="J379" i="8" l="1"/>
  <c r="A380" i="8"/>
  <c r="J380" i="8" l="1"/>
  <c r="A381" i="8"/>
  <c r="A382" i="8" l="1"/>
  <c r="J381" i="8"/>
  <c r="J382" i="8" l="1"/>
  <c r="A383" i="8"/>
  <c r="J383" i="8" l="1"/>
  <c r="A384" i="8"/>
  <c r="A385" i="8" l="1"/>
  <c r="J384" i="8"/>
  <c r="J385" i="8" l="1"/>
  <c r="A386" i="8"/>
  <c r="J386" i="8" l="1"/>
  <c r="A387" i="8"/>
  <c r="A388" i="8" l="1"/>
  <c r="J387" i="8"/>
  <c r="J388" i="8" l="1"/>
  <c r="A389" i="8"/>
  <c r="J389" i="8" l="1"/>
  <c r="A390" i="8"/>
  <c r="A391" i="8" l="1"/>
  <c r="J390" i="8"/>
  <c r="J391" i="8" l="1"/>
  <c r="A392" i="8"/>
  <c r="J392" i="8" l="1"/>
  <c r="A393" i="8"/>
  <c r="A394" i="8" l="1"/>
  <c r="J393" i="8"/>
  <c r="J394" i="8" l="1"/>
  <c r="A395" i="8"/>
  <c r="J395" i="8" l="1"/>
  <c r="A396" i="8"/>
  <c r="A397" i="8" l="1"/>
  <c r="J396" i="8"/>
  <c r="J397" i="8" l="1"/>
  <c r="A398" i="8"/>
  <c r="J398" i="8" l="1"/>
  <c r="A399" i="8"/>
  <c r="A400" i="8" l="1"/>
  <c r="J399" i="8"/>
  <c r="J400" i="8" l="1"/>
  <c r="A401" i="8"/>
  <c r="J401" i="8" l="1"/>
  <c r="A402" i="8"/>
  <c r="A403" i="8" l="1"/>
  <c r="J402" i="8"/>
  <c r="J403" i="8" l="1"/>
  <c r="A404" i="8"/>
  <c r="J404" i="8" l="1"/>
  <c r="A405" i="8"/>
  <c r="A406" i="8" l="1"/>
  <c r="J405" i="8"/>
  <c r="A407" i="8" l="1"/>
  <c r="J406" i="8"/>
  <c r="J407" i="8" l="1"/>
  <c r="A408" i="8"/>
  <c r="A409" i="8" l="1"/>
  <c r="J408" i="8"/>
  <c r="J409" i="8" l="1"/>
  <c r="A410" i="8"/>
  <c r="J410" i="8" l="1"/>
  <c r="A411" i="8"/>
  <c r="A412" i="8" l="1"/>
  <c r="J411" i="8"/>
  <c r="J412" i="8" l="1"/>
  <c r="A413" i="8"/>
  <c r="J413" i="8" l="1"/>
  <c r="A414" i="8"/>
  <c r="A415" i="8" l="1"/>
  <c r="J414" i="8"/>
  <c r="J415" i="8" l="1"/>
  <c r="A416" i="8"/>
  <c r="J416" i="8" l="1"/>
  <c r="A417" i="8"/>
  <c r="A418" i="8" l="1"/>
  <c r="J417" i="8"/>
  <c r="A419" i="8" l="1"/>
  <c r="J418" i="8"/>
  <c r="J419" i="8" l="1"/>
  <c r="A420" i="8"/>
  <c r="A421" i="8" l="1"/>
  <c r="J420" i="8"/>
  <c r="J421" i="8" l="1"/>
  <c r="A422" i="8"/>
  <c r="J422" i="8" l="1"/>
  <c r="A423" i="8"/>
  <c r="A424" i="8" l="1"/>
  <c r="J423" i="8"/>
  <c r="J424" i="8" l="1"/>
  <c r="A425" i="8"/>
  <c r="J425" i="8" l="1"/>
  <c r="A426" i="8"/>
  <c r="A427" i="8" l="1"/>
  <c r="J426" i="8"/>
  <c r="J427" i="8" l="1"/>
  <c r="A428" i="8"/>
  <c r="J428" i="8" l="1"/>
  <c r="A429" i="8"/>
  <c r="A430" i="8" l="1"/>
  <c r="J429" i="8"/>
  <c r="A431" i="8" l="1"/>
  <c r="J430" i="8"/>
  <c r="J431" i="8" l="1"/>
  <c r="A432" i="8"/>
  <c r="A433" i="8" l="1"/>
  <c r="J432" i="8"/>
  <c r="J433" i="8" l="1"/>
  <c r="A434" i="8"/>
  <c r="J434" i="8" l="1"/>
  <c r="A435" i="8"/>
  <c r="A436" i="8" l="1"/>
  <c r="J435" i="8"/>
  <c r="J436" i="8" l="1"/>
  <c r="A437" i="8"/>
  <c r="J437" i="8" l="1"/>
  <c r="A438" i="8"/>
  <c r="A439" i="8" l="1"/>
  <c r="J438" i="8"/>
  <c r="J439" i="8" l="1"/>
  <c r="A440" i="8"/>
  <c r="J440" i="8" l="1"/>
  <c r="A441" i="8"/>
  <c r="A442" i="8" l="1"/>
  <c r="J441" i="8"/>
  <c r="A443" i="8" l="1"/>
  <c r="J442" i="8"/>
  <c r="J443" i="8" l="1"/>
  <c r="A444" i="8"/>
  <c r="A445" i="8" l="1"/>
  <c r="J444" i="8"/>
  <c r="J445" i="8" l="1"/>
  <c r="A446" i="8"/>
  <c r="J446" i="8" l="1"/>
  <c r="A447" i="8"/>
  <c r="A448" i="8" l="1"/>
  <c r="J447" i="8"/>
  <c r="J448" i="8" l="1"/>
  <c r="A449" i="8"/>
  <c r="J449" i="8" l="1"/>
  <c r="A450" i="8"/>
  <c r="A451" i="8" l="1"/>
  <c r="J450" i="8"/>
  <c r="J451" i="8" l="1"/>
  <c r="A452" i="8"/>
  <c r="J452" i="8" l="1"/>
  <c r="A453" i="8"/>
  <c r="A454" i="8" l="1"/>
  <c r="J453" i="8"/>
  <c r="J454" i="8" l="1"/>
  <c r="A455" i="8"/>
  <c r="J455" i="8" l="1"/>
  <c r="A456" i="8"/>
  <c r="A457" i="8" l="1"/>
  <c r="J456" i="8"/>
  <c r="J457" i="8" l="1"/>
  <c r="A458" i="8"/>
  <c r="J458" i="8" l="1"/>
  <c r="A459" i="8"/>
  <c r="A460" i="8" l="1"/>
  <c r="J459" i="8"/>
  <c r="J460" i="8" l="1"/>
  <c r="A461" i="8"/>
  <c r="J461" i="8" l="1"/>
  <c r="A462" i="8"/>
  <c r="A463" i="8" l="1"/>
  <c r="J462" i="8"/>
  <c r="J463" i="8" l="1"/>
  <c r="A464" i="8"/>
  <c r="J464" i="8" l="1"/>
  <c r="A465" i="8"/>
  <c r="A466" i="8" l="1"/>
  <c r="J465" i="8"/>
  <c r="J466" i="8" l="1"/>
  <c r="A467" i="8"/>
  <c r="J467" i="8" l="1"/>
  <c r="A468" i="8"/>
  <c r="A469" i="8" l="1"/>
  <c r="J468" i="8"/>
  <c r="J469" i="8" l="1"/>
  <c r="A470" i="8"/>
  <c r="J470" i="8" l="1"/>
  <c r="A471" i="8"/>
  <c r="A472" i="8" l="1"/>
  <c r="J471" i="8"/>
  <c r="J472" i="8" l="1"/>
  <c r="A473" i="8"/>
  <c r="J473" i="8" l="1"/>
  <c r="A474" i="8"/>
  <c r="A475" i="8" l="1"/>
  <c r="J474" i="8"/>
  <c r="J475" i="8" l="1"/>
  <c r="A476" i="8"/>
  <c r="J476" i="8" l="1"/>
  <c r="A477" i="8"/>
  <c r="A478" i="8" l="1"/>
  <c r="J477" i="8"/>
  <c r="A479" i="8" l="1"/>
  <c r="J478" i="8"/>
  <c r="J479" i="8" l="1"/>
  <c r="A480" i="8"/>
  <c r="A481" i="8" l="1"/>
  <c r="J480" i="8"/>
  <c r="J481" i="8" l="1"/>
  <c r="A482" i="8"/>
  <c r="J482" i="8" l="1"/>
  <c r="A483" i="8"/>
  <c r="A484" i="8" l="1"/>
  <c r="J483" i="8"/>
  <c r="J484" i="8" l="1"/>
  <c r="A485" i="8"/>
  <c r="J485" i="8" l="1"/>
  <c r="A486" i="8"/>
  <c r="A487" i="8" l="1"/>
  <c r="J486" i="8"/>
  <c r="J487" i="8" l="1"/>
  <c r="A488" i="8"/>
  <c r="J488" i="8" l="1"/>
  <c r="A489" i="8"/>
  <c r="A490" i="8" l="1"/>
  <c r="J489" i="8"/>
  <c r="A491" i="8" l="1"/>
  <c r="J490" i="8"/>
  <c r="J491" i="8" l="1"/>
  <c r="A492" i="8"/>
  <c r="A493" i="8" l="1"/>
  <c r="J492" i="8"/>
  <c r="J493" i="8" l="1"/>
  <c r="A494" i="8"/>
  <c r="J494" i="8" l="1"/>
  <c r="A495" i="8"/>
  <c r="A496" i="8" l="1"/>
  <c r="J495" i="8"/>
  <c r="J496" i="8" l="1"/>
  <c r="A497" i="8"/>
  <c r="J497" i="8" l="1"/>
  <c r="A498" i="8"/>
  <c r="A499" i="8" l="1"/>
  <c r="J498" i="8"/>
  <c r="J499" i="8" l="1"/>
  <c r="A500" i="8"/>
  <c r="J500" i="8" l="1"/>
  <c r="A501" i="8"/>
  <c r="J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<sst xmlns="http://schemas.openxmlformats.org/spreadsheetml/2006/main" count="4400" uniqueCount="2617">
  <si>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</si>
  <si>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</si>
  <si>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</si>
  <si>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</si>
  <si>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</si>
  <si>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</si>
  <si>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</si>
  <si>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</si>
  <si>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</si>
  <si>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</si>
  <si>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</si>
  <si>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</si>
  <si>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</si>
  <si>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</si>
  <si>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</si>
  <si>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</si>
  <si>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</si>
  <si>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</si>
  <si>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</si>
  <si>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</si>
  <si>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</si>
  <si>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</si>
  <si>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</si>
  <si>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</si>
  <si>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</si>
  <si>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</si>
  <si>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</si>
  <si>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</si>
  <si>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</si>
  <si>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</si>
  <si>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</si>
  <si>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</si>
  <si>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</si>
  <si>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</si>
  <si>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</si>
  <si>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</si>
  <si>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</si>
  <si>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</si>
  <si>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</si>
  <si>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</si>
  <si>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</si>
  <si>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</si>
  <si>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</si>
  <si>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</si>
  <si>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</si>
  <si>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</si>
  <si>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</si>
  <si>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</si>
  <si>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</si>
  <si>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</si>
  <si>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</si>
  <si>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</si>
  <si>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</si>
  <si>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</si>
  <si>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</si>
  <si>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</si>
  <si>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</si>
  <si>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</si>
  <si>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</si>
  <si>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</si>
  <si>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</si>
  <si>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</si>
  <si>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</si>
  <si>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</si>
  <si>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</si>
  <si>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</si>
  <si>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</si>
  <si>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</si>
  <si>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</si>
  <si>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</si>
  <si>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</si>
  <si>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</si>
  <si>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</si>
  <si>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</si>
  <si>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</si>
  <si>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</si>
  <si>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</si>
  <si>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</si>
  <si>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</si>
  <si>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</si>
  <si>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</si>
  <si>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</si>
  <si>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</si>
  <si>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</si>
  <si>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</si>
  <si>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</si>
  <si>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</si>
  <si>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</si>
  <si>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</si>
  <si>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</si>
  <si>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</si>
  <si>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</si>
  <si>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</si>
  <si>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</si>
  <si>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</si>
  <si>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</si>
  <si>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</si>
  <si>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</si>
  <si>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</si>
  <si>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</si>
  <si>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</si>
  <si>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</si>
  <si>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</si>
  <si>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</si>
  <si>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</si>
  <si>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</si>
  <si>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</si>
  <si>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</si>
  <si>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</si>
  <si>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</si>
  <si>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</si>
  <si>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</si>
  <si>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</si>
  <si>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</si>
  <si>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</si>
  <si>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</si>
  <si>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</si>
  <si>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</si>
  <si>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</si>
  <si>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</si>
  <si>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</si>
  <si>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</si>
  <si>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</si>
  <si>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</si>
  <si>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</si>
  <si>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</si>
  <si>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</si>
  <si>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</si>
  <si>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</si>
  <si>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</si>
  <si>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</si>
  <si>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</si>
  <si>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</si>
  <si>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</si>
  <si>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</si>
  <si>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</si>
  <si>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</si>
  <si>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</si>
  <si>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</si>
  <si>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</si>
  <si>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</si>
  <si>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</si>
  <si>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</si>
  <si>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</si>
  <si>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</si>
  <si>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</si>
  <si>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</si>
  <si>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</si>
  <si>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</si>
  <si>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</si>
  <si>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</si>
  <si>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</si>
  <si>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</si>
  <si>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</si>
  <si>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</si>
  <si>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</si>
  <si>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</si>
  <si>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</si>
  <si>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</si>
  <si>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</si>
  <si>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</si>
  <si>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</si>
  <si>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</si>
  <si>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</si>
  <si>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</si>
  <si>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</si>
  <si>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</si>
  <si>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</si>
  <si>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</si>
  <si>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</si>
  <si>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</si>
  <si>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</si>
  <si>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</si>
  <si>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</si>
  <si>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</si>
  <si>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</si>
  <si>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</si>
  <si>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</si>
  <si>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</si>
  <si>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</si>
  <si>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</si>
  <si>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</si>
  <si>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</si>
  <si>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</si>
  <si>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</si>
  <si>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</si>
  <si>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</si>
  <si>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</si>
  <si>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</si>
  <si>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</si>
  <si>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</si>
  <si>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</si>
  <si>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</si>
  <si>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</si>
  <si>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</si>
  <si>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</si>
  <si>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</si>
  <si>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</si>
  <si>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</si>
  <si>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</si>
  <si>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</si>
  <si>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</si>
  <si>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</si>
  <si>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</si>
  <si>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</si>
  <si>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</si>
  <si>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</si>
  <si>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</si>
  <si>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</si>
  <si>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</si>
  <si>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</si>
  <si>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</si>
  <si>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</si>
  <si>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</si>
  <si>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</si>
  <si>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</si>
  <si>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</si>
  <si>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</si>
  <si>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</si>
  <si>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</si>
  <si>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</si>
  <si>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</si>
  <si>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</si>
  <si>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</si>
  <si>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</si>
  <si>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</si>
  <si>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</si>
  <si>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</si>
  <si>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</si>
  <si>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</si>
  <si>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</si>
  <si>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</si>
  <si>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</si>
  <si>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</si>
  <si>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</si>
  <si>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</si>
  <si>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</si>
  <si>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</si>
  <si>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</si>
  <si>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</si>
  <si>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</si>
  <si>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</si>
  <si>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</si>
  <si>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</si>
  <si>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</si>
  <si>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</si>
  <si>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</si>
  <si>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</si>
  <si>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</si>
  <si>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</si>
  <si>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</si>
  <si>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</si>
  <si>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</si>
  <si>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</si>
  <si>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</si>
  <si>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</si>
  <si>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</si>
  <si>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</si>
  <si>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</si>
  <si>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</si>
  <si>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</si>
  <si>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스시히라</t>
  </si>
  <si>
    <t>02-2638-0077</t>
  </si>
  <si>
    <t>이춘복참치 현대백화점디큐브시티점</t>
  </si>
  <si>
    <t>삿뽀로 디큐브점</t>
  </si>
  <si>
    <t>음식점 &gt; 일식 &gt; 일식집</t>
  </si>
  <si>
    <t>02-2210-9545</t>
  </si>
  <si>
    <t>이가참치</t>
  </si>
  <si>
    <t>스시노칸도</t>
  </si>
  <si>
    <t>서울 구로구 신도림동 439-5</t>
  </si>
  <si>
    <t>타베루 신도림점</t>
  </si>
  <si>
    <t>서울 구로구 신도림동 648</t>
  </si>
  <si>
    <t>02-2068-2228</t>
  </si>
  <si>
    <t>후와후와 현대백화점 디큐브시티점</t>
  </si>
  <si>
    <t>미스트 현대백화점 디큐브시티점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</si>
  <si>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</si>
  <si>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</si>
  <si>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</si>
  <si>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</si>
  <si>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</si>
  <si>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</si>
  <si>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</si>
  <si>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</si>
  <si>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</si>
  <si>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</si>
  <si>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</si>
  <si>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</si>
  <si>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</si>
  <si>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</si>
  <si>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</si>
  <si>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</si>
  <si>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</si>
  <si>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</si>
  <si>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</si>
  <si>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</si>
  <si>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</si>
  <si>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</si>
  <si>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</si>
  <si>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</si>
  <si>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</si>
  <si>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</si>
  <si>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이찌방</t>
  </si>
  <si>
    <t>서울 구로구 구로동 31-2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</si>
  <si>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</si>
  <si>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</si>
  <si>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</si>
  <si>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</si>
  <si>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</si>
  <si>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</si>
  <si>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</si>
  <si>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</si>
  <si>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</si>
  <si>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</si>
  <si>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</si>
  <si>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</si>
  <si>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</si>
  <si>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</si>
  <si>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</si>
  <si>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</si>
  <si>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</si>
  <si>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</si>
  <si>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</si>
  <si>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</si>
  <si>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</si>
  <si>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</si>
  <si>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</si>
  <si>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</si>
  <si>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</si>
  <si>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</si>
  <si>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</si>
  <si>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</si>
  <si>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</si>
  <si>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</si>
  <si>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</si>
  <si>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</si>
  <si>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</si>
  <si>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</si>
  <si>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</si>
  <si>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</si>
  <si>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</si>
  <si>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</si>
  <si>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</si>
  <si>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</si>
  <si>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</si>
  <si>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</si>
  <si>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</si>
  <si>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</si>
  <si>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</si>
  <si>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</si>
  <si>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</si>
  <si>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</si>
  <si>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</si>
  <si>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</si>
  <si>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</si>
  <si>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</si>
  <si>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</si>
  <si>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</si>
  <si>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</si>
  <si>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</si>
  <si>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</si>
  <si>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</si>
  <si>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</si>
  <si>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</si>
  <si>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</si>
  <si>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</si>
  <si>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</si>
  <si>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</si>
  <si>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</si>
  <si>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</si>
  <si>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</si>
  <si>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</si>
  <si>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</si>
  <si>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</si>
  <si>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</si>
  <si>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</si>
  <si>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</si>
  <si>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</si>
  <si>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</si>
  <si>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</si>
  <si>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</si>
  <si>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</si>
  <si>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</si>
  <si>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</si>
  <si>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</si>
  <si>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</si>
  <si>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</si>
  <si>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</si>
  <si>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</si>
  <si>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</si>
  <si>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</si>
  <si>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</si>
  <si>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</si>
  <si>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</si>
  <si>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</si>
  <si>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</si>
  <si>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</si>
  <si>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</si>
  <si>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</si>
  <si>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</si>
  <si>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</si>
  <si>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</si>
  <si>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</si>
  <si>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</si>
  <si>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</si>
  <si>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</si>
  <si>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</si>
  <si>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</si>
  <si>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</si>
  <si>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</si>
  <si>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</si>
  <si>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</si>
  <si>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</si>
  <si>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</si>
  <si>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</si>
  <si>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</si>
  <si>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</si>
  <si>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</si>
  <si>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</si>
  <si>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</si>
  <si>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</si>
  <si>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</si>
  <si>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</si>
  <si>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</si>
  <si>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</si>
  <si>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</si>
  <si>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</si>
  <si>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</si>
  <si>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</si>
  <si>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</si>
  <si>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</si>
  <si>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</si>
  <si>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</si>
  <si>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</si>
  <si>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</si>
  <si>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</si>
  <si>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</si>
  <si>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</si>
  <si>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</si>
  <si>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</si>
  <si>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</si>
  <si>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</si>
  <si>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</si>
  <si>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</si>
  <si>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</si>
  <si>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</si>
  <si>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</si>
  <si>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</si>
  <si>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</si>
  <si>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</si>
  <si>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</si>
  <si>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</si>
  <si>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</si>
  <si>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</si>
  <si>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</si>
  <si>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</si>
  <si>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</si>
  <si>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</si>
  <si>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</si>
  <si>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</si>
  <si>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</si>
  <si>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</si>
  <si>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</si>
  <si>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</si>
  <si>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</si>
  <si>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</si>
  <si>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</si>
  <si>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</si>
  <si>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</si>
  <si>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</si>
  <si>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</si>
  <si>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</si>
  <si>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</si>
  <si>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</si>
  <si>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서울 마포구 동교동 165-8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</si>
  <si>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</si>
  <si>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</si>
  <si>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</si>
  <si>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</si>
  <si>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</si>
  <si>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</si>
  <si>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</si>
  <si>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</si>
  <si>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</si>
  <si>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</si>
  <si>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</si>
  <si>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</si>
  <si>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</si>
  <si>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</si>
  <si>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</si>
  <si>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</si>
  <si>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</si>
  <si>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</si>
  <si>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</si>
  <si>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</si>
  <si>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</si>
  <si>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</si>
  <si>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</si>
  <si>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</si>
  <si>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</si>
  <si>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</si>
  <si>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</si>
  <si>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</si>
  <si>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</si>
  <si>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</si>
  <si>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</si>
  <si>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</si>
  <si>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</si>
  <si>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</si>
  <si>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</si>
  <si>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</si>
  <si>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</si>
  <si>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</si>
  <si>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</si>
  <si>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</si>
  <si>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</si>
  <si>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</si>
  <si>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</si>
  <si>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</si>
  <si>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</si>
  <si>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</si>
  <si>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</si>
  <si>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</si>
  <si>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</si>
  <si>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</si>
  <si>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</si>
  <si>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</si>
  <si>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</si>
  <si>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</si>
  <si>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</si>
  <si>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</si>
  <si>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</si>
  <si>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</si>
  <si>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</si>
  <si>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</si>
  <si>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</si>
  <si>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</si>
  <si>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</si>
  <si>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</si>
  <si>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</si>
  <si>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</si>
  <si>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</si>
  <si>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</si>
  <si>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</si>
  <si>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</si>
  <si>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</si>
  <si>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</si>
  <si>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</si>
  <si>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</si>
  <si>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</si>
  <si>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</si>
  <si>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</si>
  <si>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</si>
  <si>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</si>
  <si>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</si>
  <si>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</si>
  <si>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</si>
  <si>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</si>
  <si>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</si>
  <si>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</si>
  <si>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</si>
  <si>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</si>
  <si>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</si>
  <si>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</si>
  <si>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</si>
  <si>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</si>
  <si>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</si>
  <si>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</si>
  <si>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</si>
  <si>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</si>
  <si>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</si>
  <si>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</si>
  <si>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</si>
  <si>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</si>
  <si>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</si>
  <si>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</si>
  <si>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</si>
  <si>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</si>
  <si>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</si>
  <si>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</si>
  <si>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</si>
  <si>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</si>
  <si>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</si>
  <si>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</si>
  <si>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</si>
  <si>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</si>
  <si>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</si>
  <si>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</si>
  <si>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</si>
  <si>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</si>
  <si>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</si>
  <si>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</si>
  <si>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</si>
  <si>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</si>
  <si>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</si>
  <si>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</si>
  <si>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</si>
  <si>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</si>
  <si>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</si>
  <si>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</si>
  <si>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</si>
  <si>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</si>
  <si>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</si>
  <si>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</si>
  <si>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</si>
  <si>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</si>
  <si>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</si>
  <si>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</si>
  <si>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</si>
  <si>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</si>
  <si>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</si>
  <si>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</si>
  <si>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</si>
  <si>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</si>
  <si>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</si>
  <si>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</si>
  <si>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</si>
  <si>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</si>
  <si>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</si>
  <si>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</si>
  <si>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</si>
  <si>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</si>
  <si>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</si>
  <si>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</si>
  <si>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</si>
  <si>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</si>
  <si>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</si>
  <si>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</si>
  <si>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</si>
  <si>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</si>
  <si>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</si>
  <si>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</si>
  <si>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</si>
  <si>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</si>
  <si>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</si>
  <si>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</si>
  <si>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</si>
  <si>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</si>
  <si>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</si>
  <si>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</si>
  <si>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</si>
  <si>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</si>
  <si>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</si>
  <si>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</si>
  <si>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</si>
  <si>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</si>
  <si>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</si>
  <si>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</si>
  <si>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</si>
  <si>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</si>
  <si>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</si>
  <si>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</si>
  <si>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</si>
  <si>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</si>
  <si>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</si>
  <si>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</si>
  <si>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</si>
  <si>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</si>
  <si>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</si>
  <si>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</si>
  <si>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</si>
  <si>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</si>
  <si>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</si>
  <si>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</si>
  <si>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</si>
  <si>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</si>
  <si>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</si>
  <si>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</si>
  <si>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</si>
  <si>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</si>
  <si>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</si>
  <si>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</si>
  <si>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</si>
  <si>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</si>
  <si>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</si>
  <si>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</si>
  <si>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</si>
  <si>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</si>
  <si>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</si>
  <si>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</si>
  <si>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</si>
  <si>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</si>
  <si>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</si>
  <si>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</si>
  <si>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</si>
  <si>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</si>
  <si>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</si>
  <si>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</si>
  <si>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</si>
  <si>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</si>
  <si>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</si>
  <si>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</si>
  <si>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</si>
  <si>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</si>
  <si>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</si>
  <si>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</si>
  <si>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</si>
  <si>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</si>
  <si>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</si>
  <si>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</si>
  <si>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</si>
  <si>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</si>
  <si>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</si>
  <si>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</si>
  <si>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</si>
  <si>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</si>
  <si>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</si>
  <si>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</si>
  <si>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</si>
  <si>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</si>
  <si>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</si>
  <si>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</si>
  <si>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</si>
  <si>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</si>
  <si>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</si>
  <si>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</si>
  <si>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</si>
  <si>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</si>
  <si>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</si>
  <si>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</si>
  <si>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</si>
  <si>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</si>
  <si>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</si>
  <si>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</si>
  <si>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</si>
  <si>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</si>
  <si>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</si>
  <si>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</si>
  <si>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</si>
  <si>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</si>
  <si>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</si>
  <si>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</si>
  <si>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</si>
  <si>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</si>
  <si>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</si>
  <si>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</si>
  <si>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</si>
  <si>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</si>
  <si>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</si>
  <si>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</si>
  <si>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</si>
  <si>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</si>
  <si>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</si>
  <si>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</si>
  <si>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</si>
  <si>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</si>
  <si>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</si>
  <si>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</si>
  <si>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</si>
  <si>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</si>
  <si>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</si>
  <si>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</si>
  <si>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</si>
  <si>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</si>
  <si>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</si>
  <si>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</si>
  <si>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</si>
  <si>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</si>
  <si>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</si>
  <si>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</si>
  <si>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</si>
  <si>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</si>
  <si>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</si>
  <si>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</si>
  <si>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</si>
  <si>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</si>
  <si>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</si>
  <si>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</si>
  <si>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</si>
  <si>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</si>
  <si>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</si>
  <si>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</si>
  <si>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</si>
  <si>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</si>
  <si>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</si>
  <si>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</si>
  <si>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</si>
  <si>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</si>
  <si>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</si>
  <si>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</si>
  <si>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</si>
  <si>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</si>
  <si>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</si>
  <si>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</si>
  <si>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</si>
  <si>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</si>
  <si>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</si>
  <si>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</si>
  <si>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</si>
  <si>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</si>
  <si>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</si>
  <si>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</si>
  <si>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</si>
  <si>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</si>
  <si>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</si>
  <si>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</si>
  <si>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</si>
  <si>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</si>
  <si>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</si>
  <si>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</si>
  <si>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</si>
  <si>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</si>
  <si>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</si>
  <si>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</si>
  <si>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</si>
  <si>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</si>
  <si>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</si>
  <si>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</si>
  <si>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</si>
  <si>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</si>
  <si>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</si>
  <si>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</si>
  <si>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</si>
  <si>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</si>
  <si>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</si>
  <si>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</si>
  <si>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</si>
  <si>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</si>
  <si>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</si>
  <si>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</si>
  <si>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</si>
  <si>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</si>
  <si>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</si>
  <si>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</si>
  <si>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</si>
  <si>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</si>
  <si>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</si>
  <si>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</si>
  <si>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</si>
  <si>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</si>
  <si>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</si>
  <si>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</si>
  <si>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</si>
  <si>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</si>
  <si>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</si>
  <si>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</si>
  <si>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</si>
  <si>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</si>
  <si>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</si>
  <si>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</si>
  <si>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</si>
  <si>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</si>
  <si>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</si>
  <si>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</si>
  <si>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</si>
  <si>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</si>
  <si>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</si>
  <si>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</si>
  <si>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</si>
  <si>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</si>
  <si>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</si>
  <si>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</si>
  <si>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</si>
  <si>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</si>
  <si>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</si>
  <si>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</si>
  <si>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</si>
  <si>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</si>
  <si>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</si>
  <si>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</si>
  <si>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</si>
  <si>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</si>
  <si>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</si>
  <si>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</si>
  <si>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</si>
  <si>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</si>
  <si>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</si>
  <si>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</si>
  <si>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</si>
  <si>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</si>
  <si>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</si>
  <si>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</si>
  <si>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</si>
  <si>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</si>
  <si>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</si>
  <si>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</si>
  <si>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</si>
  <si>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</si>
  <si>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</si>
  <si>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</si>
  <si>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</si>
  <si>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</si>
  <si>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</si>
  <si>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</si>
  <si>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</si>
  <si>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</si>
  <si>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</si>
  <si>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</si>
  <si>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</si>
  <si>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</si>
  <si>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</si>
  <si>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</si>
  <si>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</si>
  <si>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</si>
  <si>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</si>
  <si>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</si>
  <si>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</si>
  <si>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</si>
  <si>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</si>
  <si>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</si>
  <si>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</si>
  <si>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</si>
  <si>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</si>
  <si>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</si>
  <si>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</si>
  <si>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</si>
  <si>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</si>
  <si>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</si>
  <si>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</si>
  <si>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</si>
  <si>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</si>
  <si>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</si>
  <si>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</si>
  <si>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</si>
  <si>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</si>
  <si>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</si>
  <si>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</si>
  <si>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</si>
  <si>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</si>
  <si>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</si>
  <si>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</si>
  <si>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</si>
  <si>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</si>
  <si>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</si>
  <si>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</si>
  <si>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</si>
  <si>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</si>
  <si>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</si>
  <si>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</si>
  <si>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</si>
  <si>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</si>
  <si>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</si>
  <si>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</si>
  <si>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</si>
  <si>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</si>
  <si>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</si>
  <si>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</si>
  <si>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</si>
  <si>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</si>
  <si>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</si>
  <si>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</si>
  <si>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</si>
  <si>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</si>
  <si>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</si>
  <si>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</si>
  <si>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</si>
  <si>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</si>
  <si>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</si>
  <si>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</si>
  <si>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</si>
  <si>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</si>
  <si>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</si>
  <si>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</si>
  <si>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</si>
  <si>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</si>
  <si>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</si>
  <si>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</si>
  <si>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</si>
  <si>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</si>
  <si>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</si>
  <si>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</si>
  <si>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</si>
  <si>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</si>
  <si>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</si>
  <si>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</si>
  <si>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</si>
  <si>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</si>
  <si>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</si>
  <si>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</si>
  <si>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</si>
  <si>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</si>
  <si>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</si>
  <si>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</si>
  <si>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</si>
  <si>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</si>
  <si>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</si>
  <si>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</si>
  <si>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</si>
  <si>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</si>
  <si>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</si>
  <si>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</si>
  <si>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</si>
  <si>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</si>
  <si>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</si>
  <si>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</si>
  <si>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</si>
  <si>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</si>
  <si>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</si>
  <si>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</si>
  <si>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</si>
  <si>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</si>
  <si>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</si>
  <si>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</si>
  <si>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</si>
  <si>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</si>
  <si>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</si>
  <si>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</si>
  <si>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</si>
  <si>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</si>
  <si>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</si>
  <si>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</si>
  <si>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</si>
  <si>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</si>
  <si>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</si>
  <si>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</si>
  <si>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</si>
  <si>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</si>
  <si>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</si>
  <si>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</si>
  <si>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</si>
  <si>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</si>
  <si>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</si>
  <si>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</si>
  <si>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</si>
  <si>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</si>
  <si>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</si>
  <si>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</si>
  <si>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</si>
  <si>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</si>
  <si>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</si>
  <si>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</si>
  <si>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</si>
  <si>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</si>
  <si>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</si>
  <si>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</si>
  <si>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</si>
  <si>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</si>
  <si>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</si>
  <si>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</si>
  <si>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</si>
  <si>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</si>
  <si>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</si>
  <si>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</si>
  <si>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</si>
  <si>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</si>
  <si>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</si>
  <si>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</si>
  <si>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</si>
  <si>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</si>
  <si>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</si>
  <si>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</si>
  <si>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</si>
  <si>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</si>
  <si>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</si>
  <si>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</si>
  <si>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</si>
  <si>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</si>
  <si>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</si>
  <si>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</si>
  <si>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</si>
  <si>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</si>
  <si>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</si>
  <si>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</si>
  <si>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</si>
  <si>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</si>
  <si>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</si>
  <si>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</si>
  <si>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</si>
  <si>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</si>
  <si>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</si>
  <si>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</si>
  <si>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</si>
  <si>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</si>
  <si>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</si>
  <si>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</si>
  <si>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</si>
  <si>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</si>
  <si>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</si>
  <si>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</si>
  <si>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</si>
  <si>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</si>
  <si>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</si>
  <si>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</si>
  <si>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</si>
  <si>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</si>
  <si>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</si>
  <si>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</si>
  <si>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</si>
  <si>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</si>
  <si>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</si>
  <si>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</si>
  <si>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</si>
  <si>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</si>
  <si>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</si>
  <si>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</si>
  <si>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</si>
  <si>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</si>
  <si>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</si>
  <si>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</si>
  <si>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</si>
  <si>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</si>
  <si>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</si>
  <si>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</si>
  <si>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</si>
  <si>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</si>
  <si>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</si>
  <si>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</si>
  <si>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</si>
  <si>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</si>
  <si>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</si>
  <si>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</si>
  <si>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</si>
  <si>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</si>
  <si>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</si>
  <si>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</si>
  <si>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</si>
  <si>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</si>
  <si>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</si>
  <si>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</si>
  <si>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</si>
  <si>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</si>
  <si>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</si>
  <si>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</si>
  <si>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</si>
  <si>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</si>
  <si>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</si>
  <si>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</si>
  <si>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</si>
  <si>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</si>
  <si>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</si>
  <si>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</si>
  <si>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</si>
  <si>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</si>
  <si>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</si>
  <si>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</si>
  <si>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</si>
  <si>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</si>
  <si>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</si>
  <si>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</si>
  <si>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</si>
  <si>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</si>
  <si>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</si>
  <si>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</si>
  <si>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</si>
  <si>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</si>
  <si>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</si>
  <si>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</si>
  <si>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</si>
  <si>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</si>
  <si>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</si>
  <si>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</si>
  <si>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</si>
  <si>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</si>
  <si>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</si>
  <si>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</si>
  <si>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</si>
  <si>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</si>
  <si>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</si>
  <si>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</si>
  <si>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</si>
  <si>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</si>
  <si>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</si>
  <si>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</si>
  <si>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</si>
  <si>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</si>
  <si>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</si>
  <si>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</si>
  <si>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</si>
  <si>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</si>
  <si>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</si>
  <si>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</si>
  <si>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</si>
  <si>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</si>
  <si>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</si>
  <si>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</si>
  <si>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</si>
  <si>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</si>
  <si>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</si>
  <si>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</si>
  <si>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</si>
  <si>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</si>
  <si>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</si>
  <si>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</si>
  <si>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</si>
  <si>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</si>
  <si>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</si>
  <si>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</si>
  <si>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</si>
  <si>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</si>
  <si>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</si>
  <si>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</si>
  <si>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</si>
  <si>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</si>
  <si>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</si>
  <si>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</si>
  <si>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</si>
  <si>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</si>
  <si>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</si>
  <si>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</si>
  <si>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</si>
  <si>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</si>
  <si>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</si>
  <si>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</si>
  <si>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</si>
  <si>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</si>
  <si>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</si>
  <si>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</si>
  <si>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</si>
  <si>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</si>
  <si>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</si>
  <si>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</si>
  <si>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</si>
  <si>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</si>
  <si>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</si>
  <si>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</si>
  <si>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</si>
  <si>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</si>
  <si>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</si>
  <si>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</si>
  <si>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</si>
  <si>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</si>
  <si>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</si>
  <si>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</si>
  <si>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</si>
  <si>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</si>
  <si>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</si>
  <si>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</si>
  <si>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</si>
  <si>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</si>
  <si>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</si>
  <si>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</si>
  <si>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</si>
  <si>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</si>
  <si>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</si>
  <si>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</si>
  <si>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</si>
  <si>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</si>
  <si>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</si>
  <si>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</si>
  <si>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</si>
  <si>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</si>
  <si>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</si>
  <si>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</si>
  <si>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</si>
  <si>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</si>
  <si>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</si>
  <si>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</si>
  <si>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</si>
  <si>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</si>
  <si>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</si>
  <si>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</si>
  <si>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</si>
  <si>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</si>
  <si>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</si>
  <si>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</si>
  <si>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</si>
  <si>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</si>
  <si>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</si>
  <si>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</si>
  <si>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</si>
  <si>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</si>
  <si>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</si>
  <si>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</si>
  <si>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</si>
  <si>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</si>
  <si>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</si>
  <si>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</si>
  <si>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</si>
  <si>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</si>
  <si>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</si>
  <si>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</si>
  <si>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</si>
  <si>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</si>
  <si>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</si>
  <si>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</si>
  <si>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</si>
  <si>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</si>
  <si>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</si>
  <si>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</si>
  <si>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</si>
  <si>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</si>
  <si>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</si>
  <si>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</si>
  <si>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</si>
  <si>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</si>
  <si>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</si>
  <si>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</si>
  <si>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</si>
  <si>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</si>
  <si>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</si>
  <si>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</si>
  <si>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</si>
  <si>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</si>
  <si>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</si>
  <si>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</si>
  <si>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</si>
  <si>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</si>
  <si>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</si>
  <si>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</si>
  <si>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</si>
  <si>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</si>
  <si>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</si>
  <si>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</si>
  <si>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</si>
  <si>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</si>
  <si>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</si>
  <si>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</si>
  <si>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</si>
  <si>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</si>
  <si>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</si>
  <si>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</si>
  <si>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</si>
  <si>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</si>
  <si>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</si>
  <si>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</si>
  <si>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</si>
  <si>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</si>
  <si>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</si>
  <si>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</si>
  <si>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</si>
  <si>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</si>
  <si>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</si>
  <si>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</si>
  <si>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</si>
  <si>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</si>
  <si>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</si>
  <si>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</si>
  <si>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</si>
  <si>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</si>
  <si>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</si>
  <si>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</si>
  <si>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</si>
  <si>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</si>
  <si>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</si>
  <si>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</si>
  <si>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</si>
  <si>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</si>
  <si>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</si>
  <si>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</si>
  <si>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</si>
  <si>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</si>
  <si>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</si>
  <si>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</si>
  <si>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</si>
  <si>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</si>
  <si>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</si>
  <si>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</si>
  <si>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</si>
  <si>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</si>
  <si>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</si>
  <si>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</si>
  <si>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</si>
  <si>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</si>
  <si>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</si>
  <si>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</si>
  <si>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</si>
  <si>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</si>
  <si>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</si>
  <si>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</si>
  <si>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</si>
  <si>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</si>
  <si>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</si>
  <si>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</si>
  <si>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</si>
  <si>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</si>
  <si>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</si>
  <si>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</si>
  <si>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</si>
  <si>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</si>
  <si>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</si>
  <si>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</si>
  <si>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</si>
  <si>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</si>
  <si>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</si>
  <si>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</si>
  <si>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</si>
  <si>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</si>
  <si>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</si>
  <si>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</si>
  <si>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</si>
  <si>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</si>
  <si>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</si>
  <si>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</si>
  <si>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</si>
  <si>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</si>
  <si>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</si>
  <si>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</si>
  <si>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</si>
  <si>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</si>
  <si>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</si>
  <si>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</si>
  <si>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</si>
  <si>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</si>
  <si>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</si>
  <si>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</si>
  <si>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</si>
  <si>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</si>
  <si>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</si>
  <si>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</si>
  <si>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</si>
  <si>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</si>
  <si>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</si>
  <si>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</si>
  <si>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</si>
  <si>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</si>
  <si>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</si>
  <si>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</si>
  <si>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</si>
  <si>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</si>
  <si>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</si>
  <si>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</si>
  <si>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</si>
  <si>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</si>
  <si>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</si>
  <si>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</si>
  <si>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</si>
  <si>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맘스터치 구로신도림점</t>
  </si>
  <si>
    <t>음식점 &gt; 패스트푸드 &gt; 맘스터치</t>
  </si>
  <si>
    <t>맥도날드 신도림디큐브점</t>
  </si>
  <si>
    <t>음식점 &gt; 패스트푸드 &gt; 맥도날드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</si>
  <si>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</si>
  <si>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</si>
  <si>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</si>
  <si>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</si>
  <si>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</si>
  <si>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</si>
  <si>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</si>
  <si>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</si>
  <si>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</si>
  <si>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</si>
  <si>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</si>
  <si>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</si>
  <si>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</si>
  <si>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</si>
  <si>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</si>
  <si>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</si>
  <si>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</si>
  <si>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롯데리아 롯데마트구로점</t>
  </si>
  <si>
    <t>서울 구로구 구로동 636-89</t>
  </si>
  <si>
    <t>미스터버거구로점</t>
  </si>
  <si>
    <t>맘스터치 동양미래대점</t>
  </si>
  <si>
    <t>서울 구로구 고척동 52-196</t>
  </si>
  <si>
    <t>버거킹 구로구청점</t>
  </si>
  <si>
    <t>음식점 &gt; 패스트푸드 &gt; 버거킹</t>
  </si>
  <si>
    <t>서울 구로구 구로동 83-4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</si>
  <si>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</si>
  <si>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</si>
  <si>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</si>
  <si>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</si>
  <si>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</si>
  <si>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</si>
  <si>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</si>
  <si>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</si>
  <si>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</si>
  <si>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</si>
  <si>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</si>
  <si>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</si>
  <si>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</si>
  <si>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</si>
  <si>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</si>
  <si>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</si>
  <si>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</si>
  <si>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</si>
  <si>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</si>
  <si>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</si>
  <si>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</si>
  <si>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</si>
  <si>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</si>
  <si>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</si>
  <si>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</si>
  <si>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</si>
  <si>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</si>
  <si>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</si>
  <si>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</si>
  <si>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</si>
  <si>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</si>
  <si>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</si>
  <si>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</si>
  <si>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</si>
  <si>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</si>
  <si>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</si>
  <si>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</si>
  <si>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</si>
  <si>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</si>
  <si>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</si>
  <si>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</si>
  <si>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</si>
  <si>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</si>
  <si>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</si>
  <si>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</si>
  <si>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</si>
  <si>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</si>
  <si>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</si>
  <si>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</si>
  <si>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</si>
  <si>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</si>
  <si>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</si>
  <si>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</si>
  <si>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</si>
  <si>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</si>
  <si>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</si>
  <si>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</si>
  <si>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</si>
  <si>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</si>
  <si>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</si>
  <si>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</si>
  <si>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</si>
  <si>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</si>
  <si>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</si>
  <si>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</si>
  <si>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</si>
  <si>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</si>
  <si>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</si>
  <si>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</si>
  <si>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</si>
  <si>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</si>
  <si>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</si>
  <si>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</si>
  <si>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</si>
  <si>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</si>
  <si>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</si>
  <si>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</si>
  <si>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</si>
  <si>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</si>
  <si>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</si>
  <si>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</si>
  <si>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</si>
  <si>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</si>
  <si>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</si>
  <si>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</si>
  <si>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</si>
  <si>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</si>
  <si>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</si>
  <si>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</si>
  <si>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</si>
  <si>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</si>
  <si>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</si>
  <si>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</si>
  <si>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</si>
  <si>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</si>
  <si>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</si>
  <si>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</si>
  <si>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</si>
  <si>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</si>
  <si>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</si>
  <si>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</si>
  <si>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</si>
  <si>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</si>
  <si>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</si>
  <si>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</si>
  <si>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</si>
  <si>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</si>
  <si>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</si>
  <si>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</si>
  <si>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</si>
  <si>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</si>
  <si>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</si>
  <si>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</si>
  <si>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</si>
  <si>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</si>
  <si>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</si>
  <si>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</si>
  <si>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</si>
  <si>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</si>
  <si>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</si>
  <si>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</si>
  <si>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</si>
  <si>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</si>
  <si>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</si>
  <si>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</si>
  <si>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</si>
  <si>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</si>
  <si>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</si>
  <si>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</si>
  <si>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</si>
  <si>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</si>
  <si>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</si>
  <si>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</si>
  <si>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</si>
  <si>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</si>
  <si>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</si>
  <si>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</si>
  <si>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</si>
  <si>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</si>
  <si>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</si>
  <si>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</si>
  <si>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</si>
  <si>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</si>
  <si>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</si>
  <si>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</si>
  <si>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</si>
  <si>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</si>
  <si>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</si>
  <si>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</si>
  <si>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</si>
  <si>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</si>
  <si>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</si>
  <si>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</si>
  <si>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</si>
  <si>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</si>
  <si>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</si>
  <si>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</si>
  <si>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</si>
  <si>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</si>
  <si>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</si>
  <si>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</si>
  <si>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</si>
  <si>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</si>
  <si>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</si>
  <si>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</si>
  <si>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</si>
  <si>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</si>
  <si>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</si>
  <si>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</si>
  <si>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</si>
  <si>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</si>
  <si>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</si>
  <si>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02-851-1001</t>
  </si>
  <si>
    <t>서울 구로구 구로동 570-116</t>
  </si>
  <si>
    <t>070-4222-4198</t>
  </si>
  <si>
    <t>,</t>
    <phoneticPr fontId="1" type="noConversion"/>
  </si>
  <si>
    <t>?중식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</si>
  <si>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</si>
  <si>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</si>
  <si>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</si>
  <si>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</si>
  <si>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</si>
  <si>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</si>
  <si>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</si>
  <si>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</si>
  <si>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</si>
  <si>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</si>
  <si>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</si>
  <si>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</si>
  <si>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</si>
  <si>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</si>
  <si>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</si>
  <si>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</si>
  <si>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</si>
  <si>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</si>
  <si>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</si>
  <si>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</si>
  <si>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</si>
  <si>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</si>
  <si>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</si>
  <si>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</si>
  <si>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</si>
  <si>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</si>
  <si>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</si>
  <si>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</si>
  <si>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</si>
  <si>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</si>
  <si>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</si>
  <si>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</si>
  <si>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</si>
  <si>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</si>
  <si>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</si>
  <si>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</si>
  <si>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</si>
  <si>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</si>
  <si>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</si>
  <si>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</si>
  <si>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</si>
  <si>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</si>
  <si>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</si>
  <si>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</si>
  <si>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</si>
  <si>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</si>
  <si>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</si>
  <si>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</si>
  <si>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</si>
  <si>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</si>
  <si>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</si>
  <si>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</si>
  <si>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</si>
  <si>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</si>
  <si>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</si>
  <si>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</si>
  <si>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</si>
  <si>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</si>
  <si>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</si>
  <si>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</si>
  <si>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</si>
  <si>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</si>
  <si>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</si>
  <si>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</si>
  <si>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</si>
  <si>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</si>
  <si>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</si>
  <si>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</si>
  <si>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</si>
  <si>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</si>
  <si>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</si>
  <si>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</si>
  <si>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</si>
  <si>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</si>
  <si>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</si>
  <si>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</si>
  <si>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</si>
  <si>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</si>
  <si>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</si>
  <si>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</si>
  <si>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</si>
  <si>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</si>
  <si>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</si>
  <si>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</si>
  <si>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</si>
  <si>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</si>
  <si>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</si>
  <si>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</si>
  <si>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</si>
  <si>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</si>
  <si>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</si>
  <si>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</si>
  <si>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</si>
  <si>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</si>
  <si>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</si>
  <si>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</si>
  <si>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</si>
  <si>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</si>
  <si>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</si>
  <si>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</si>
  <si>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</si>
  <si>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</si>
  <si>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</si>
  <si>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</si>
  <si>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</si>
  <si>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</si>
  <si>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</si>
  <si>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</si>
  <si>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</si>
  <si>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</si>
  <si>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</si>
  <si>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</si>
  <si>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</si>
  <si>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</si>
  <si>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</si>
  <si>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</si>
  <si>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</si>
  <si>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</si>
  <si>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</si>
  <si>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</si>
  <si>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</si>
  <si>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</si>
  <si>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</si>
  <si>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</si>
  <si>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</si>
  <si>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</si>
  <si>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</si>
  <si>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</si>
  <si>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</si>
  <si>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</si>
  <si>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</si>
  <si>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</si>
  <si>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</si>
  <si>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</si>
  <si>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</si>
  <si>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</si>
  <si>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</si>
  <si>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</si>
  <si>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</si>
  <si>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</si>
  <si>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</si>
  <si>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</si>
  <si>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</si>
  <si>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</si>
  <si>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</si>
  <si>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</si>
  <si>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</si>
  <si>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</si>
  <si>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</si>
  <si>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</si>
  <si>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</si>
  <si>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</si>
  <si>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</si>
  <si>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</si>
  <si>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</si>
  <si>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</si>
  <si>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</si>
  <si>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</si>
  <si>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</si>
  <si>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</si>
  <si>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</si>
  <si>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</si>
  <si>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</si>
  <si>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</si>
  <si>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126.920803902824</t>
  </si>
  <si>
    <t>37.5529782798916</t>
  </si>
  <si>
    <t>126.921041755068</t>
  </si>
  <si>
    <t>37.548501379412</t>
  </si>
  <si>
    <t>126.914386970585</t>
  </si>
  <si>
    <t>37.5462415423896</t>
  </si>
  <si>
    <t>126.922058208933</t>
  </si>
  <si>
    <t>37.5482596861248</t>
  </si>
  <si>
    <t>126.925742139979</t>
  </si>
  <si>
    <t>37.5534662256421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</si>
  <si>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</si>
  <si>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</si>
  <si>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</si>
  <si>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</si>
  <si>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</si>
  <si>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</si>
  <si>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126.920872072854</t>
  </si>
  <si>
    <t>37.5484427009244</t>
  </si>
  <si>
    <t>126.885122574552</t>
  </si>
  <si>
    <t>37.5095153078643</t>
  </si>
  <si>
    <t>126.925334179669</t>
  </si>
  <si>
    <t>37.5449389194928</t>
  </si>
  <si>
    <t>126.923256037934</t>
  </si>
  <si>
    <t>37.5499110997905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</si>
  <si>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</si>
  <si>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</si>
  <si>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</si>
  <si>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</si>
  <si>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</si>
  <si>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</si>
  <si>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</si>
  <si>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</si>
  <si>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</si>
  <si>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</si>
  <si>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126.88718955059</t>
  </si>
  <si>
    <t>37.5038770108947</t>
  </si>
  <si>
    <t>126.925416509638</t>
  </si>
  <si>
    <t>37.5486222545054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</si>
  <si>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</si>
  <si>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</si>
  <si>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</si>
  <si>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</si>
  <si>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</si>
  <si>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</si>
  <si>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</si>
  <si>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</si>
  <si>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</si>
  <si>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</si>
  <si>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126.889456152893</t>
  </si>
  <si>
    <t>37.5006931988377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</si>
  <si>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</si>
  <si>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</si>
  <si>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</si>
  <si>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</si>
  <si>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</si>
  <si>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</si>
  <si>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</si>
  <si>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</si>
  <si>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</si>
  <si>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</si>
  <si>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126.890781786759</t>
  </si>
  <si>
    <t>37.5036533335036</t>
  </si>
  <si>
    <t>126.918435148767</t>
  </si>
  <si>
    <t>37.5458137305902</t>
  </si>
  <si>
    <t>126.917188100934</t>
  </si>
  <si>
    <t>37.5478941696493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</si>
  <si>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</si>
  <si>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</si>
  <si>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</si>
  <si>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</si>
  <si>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</si>
  <si>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</si>
  <si>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126.882692250014</t>
  </si>
  <si>
    <t>37.4999406431404</t>
  </si>
  <si>
    <t>126.921585463895</t>
  </si>
  <si>
    <t>37.5458374885964</t>
  </si>
  <si>
    <t>126.923100991167</t>
  </si>
  <si>
    <t>37.5466169482794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</si>
  <si>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</si>
  <si>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</si>
  <si>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</si>
  <si>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</si>
  <si>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</si>
  <si>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</si>
  <si>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</si>
  <si>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</si>
  <si>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</si>
  <si>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</si>
  <si>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</si>
  <si>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</si>
  <si>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</si>
  <si>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</si>
  <si>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</si>
  <si>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</si>
  <si>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</si>
  <si>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</si>
  <si>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</si>
  <si>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</si>
  <si>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</si>
  <si>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</si>
  <si>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</si>
  <si>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</si>
  <si>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</si>
  <si>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</si>
  <si>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</si>
  <si>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</si>
  <si>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126.911058964149</t>
  </si>
  <si>
    <t>37.5519460060514</t>
  </si>
  <si>
    <t>126.912027041966</t>
  </si>
  <si>
    <t>37.552490933998</t>
  </si>
  <si>
    <t>126.921266558552</t>
  </si>
  <si>
    <t>37.5499485329128</t>
  </si>
  <si>
    <t>126.883189157174</t>
  </si>
  <si>
    <t>37.5018332470838</t>
  </si>
  <si>
    <t>126.883385688216</t>
  </si>
  <si>
    <t>37.5063564864156</t>
  </si>
  <si>
    <t>126.88461300991</t>
  </si>
  <si>
    <t>37.5084336060668</t>
  </si>
  <si>
    <t>리버스타운</t>
  </si>
  <si>
    <t>서울 구로구 신도림동 276-5</t>
  </si>
  <si>
    <t>삼영연립</t>
  </si>
  <si>
    <t>서울 구로구 신도림동 292-213</t>
  </si>
  <si>
    <t>전원연립</t>
  </si>
  <si>
    <t>서울 구로구 신도림동 292-221</t>
  </si>
  <si>
    <t>신원빌라</t>
  </si>
  <si>
    <t>서울 구로구 신도림동 292-214</t>
  </si>
  <si>
    <t>유림연립</t>
  </si>
  <si>
    <t>서울 구로구 신도림동 292-215</t>
  </si>
  <si>
    <t>유신빌라</t>
  </si>
  <si>
    <t>서울 구로구 신도림동 293-3</t>
  </si>
  <si>
    <t>삼성드림빌</t>
  </si>
  <si>
    <t>서울 구로구 신도림동 302-4</t>
  </si>
  <si>
    <t>목화빌라</t>
  </si>
  <si>
    <t>서울 구로구 신도림동 396-96</t>
  </si>
  <si>
    <t>은혜빌라</t>
  </si>
  <si>
    <t>서울 구로구 신도림동 396-25</t>
  </si>
  <si>
    <t>진영주택</t>
  </si>
  <si>
    <t>서울 구로구 구로동 614-2</t>
  </si>
  <si>
    <t>삼성빌딩</t>
  </si>
  <si>
    <t>서울 구로구 구로동 557</t>
  </si>
  <si>
    <t>백산빌라</t>
  </si>
  <si>
    <t>서울 구로구 구로동 570-149</t>
  </si>
  <si>
    <t>대원파크빌</t>
  </si>
  <si>
    <t>서울 구로구 구로동 551-121</t>
  </si>
  <si>
    <t>대원빌딩2</t>
  </si>
  <si>
    <t>서울 구로구 구로동 565-2</t>
  </si>
  <si>
    <t>나래스톤빌</t>
  </si>
  <si>
    <t>서울 구로구 구로동 549-35</t>
  </si>
  <si>
    <t>경남연립</t>
  </si>
  <si>
    <t>서울 구로구 구로동 1255</t>
  </si>
  <si>
    <t>태형팰리스</t>
  </si>
  <si>
    <t>서울 구로구 구로동 507</t>
  </si>
  <si>
    <t>다보빌</t>
  </si>
  <si>
    <t>서울 구로구 구로동 454-19</t>
  </si>
  <si>
    <t>리치빌</t>
  </si>
  <si>
    <t>서울 구로구 구로동 570-2</t>
  </si>
  <si>
    <t>보성팰리스16차</t>
  </si>
  <si>
    <t>서울 구로구 구로동 551-90</t>
  </si>
  <si>
    <t>현대가우스빌</t>
  </si>
  <si>
    <t>서울 구로구 구로동 549-69</t>
  </si>
  <si>
    <t>대흥아트빌</t>
  </si>
  <si>
    <t>서울 구로구 구로동 551-133</t>
  </si>
  <si>
    <t>구로연립</t>
  </si>
  <si>
    <t>서울 구로구 구로동 548</t>
  </si>
  <si>
    <t>대성펠리스3차</t>
  </si>
  <si>
    <t>서울 구로구 구로동 454-10</t>
  </si>
  <si>
    <t>파스텔시티</t>
  </si>
  <si>
    <t>서울 구로구 구로동 1129-29</t>
  </si>
  <si>
    <t>희원빌라</t>
  </si>
  <si>
    <t>서울 구로구 구로동 1132-43</t>
  </si>
  <si>
    <t>해피홈</t>
  </si>
  <si>
    <t>서울 구로구 구로동 1129-17</t>
  </si>
  <si>
    <t>대우스위트힐</t>
  </si>
  <si>
    <t>서울 구로구 구로동 1288</t>
  </si>
  <si>
    <t>대흥연립</t>
  </si>
  <si>
    <t>서울 구로구 구로동 142-2</t>
  </si>
  <si>
    <t>드림하우스</t>
  </si>
  <si>
    <t>서울 구로구 구로동 1130-7</t>
  </si>
  <si>
    <t>스마트밸리</t>
  </si>
  <si>
    <t>서울 구로구 구로동 1129-26</t>
  </si>
  <si>
    <t>비체빌</t>
  </si>
  <si>
    <t>서울 구로구 구로동 88-17</t>
  </si>
  <si>
    <t>서울 구로구 구로동 745-62</t>
  </si>
  <si>
    <t>스카이빌</t>
  </si>
  <si>
    <t>서울 구로구 구로동 1132-49</t>
  </si>
  <si>
    <t>다온캐슬</t>
  </si>
  <si>
    <t>서울 구로구 구로동 429-72</t>
  </si>
  <si>
    <t>해피파크빌</t>
  </si>
  <si>
    <t>서울 구로구 구로동 466-4</t>
  </si>
  <si>
    <t>양지쉐르빌</t>
  </si>
  <si>
    <t>서울 구로구 구로동 409-36</t>
  </si>
  <si>
    <t>대보스빌</t>
  </si>
  <si>
    <t>서울 구로구 구로동 329-78</t>
  </si>
  <si>
    <t>서울 구로구 구로동 539-8</t>
  </si>
  <si>
    <t>합정더힐하우스</t>
  </si>
  <si>
    <t>서울 마포구 합정동 394-4</t>
  </si>
  <si>
    <t>대명풀하우스3</t>
  </si>
  <si>
    <t>서울 마포구 합정동 440-18</t>
  </si>
  <si>
    <t>제11차성도빌라</t>
  </si>
  <si>
    <t>서울 마포구 합정동 450-33</t>
  </si>
  <si>
    <t>그레이스힐</t>
  </si>
  <si>
    <t>서울 마포구 합정동 434-27</t>
  </si>
  <si>
    <t>남양타운</t>
  </si>
  <si>
    <t>서울 마포구 합정동 434-25</t>
  </si>
  <si>
    <t>현대파크빌</t>
  </si>
  <si>
    <t>서울 마포구 합정동 431-4</t>
  </si>
  <si>
    <t>국도맨션</t>
  </si>
  <si>
    <t>서울 마포구 합정동 447-8</t>
  </si>
  <si>
    <t>강변스위트</t>
  </si>
  <si>
    <t>서울 마포구 합정동 433-38</t>
  </si>
  <si>
    <t>하나빌</t>
  </si>
  <si>
    <t>서울 마포구 합정동 428-7</t>
  </si>
  <si>
    <t>동인리버빌</t>
  </si>
  <si>
    <t>서울 마포구 합정동 450-16</t>
  </si>
  <si>
    <t>한성그린빌라</t>
  </si>
  <si>
    <t>서울 마포구 합정동 389-27</t>
  </si>
  <si>
    <t>대명파크뷰</t>
  </si>
  <si>
    <t>서울 마포구 합정동 441-14</t>
  </si>
  <si>
    <t>그린빌</t>
  </si>
  <si>
    <t>서울 마포구 합정동 391-13</t>
  </si>
  <si>
    <t>더하우스</t>
  </si>
  <si>
    <t>서울 마포구 합정동 440-16</t>
  </si>
  <si>
    <t>아름다운공간</t>
  </si>
  <si>
    <t>서울 마포구 상수동 354-6</t>
  </si>
  <si>
    <t>그레이25</t>
  </si>
  <si>
    <t>서울 마포구 상수동 353-25</t>
  </si>
  <si>
    <t>궁전빌라</t>
  </si>
  <si>
    <t>서울 마포구 상수동 331-5</t>
  </si>
  <si>
    <t>리버빌</t>
  </si>
  <si>
    <t>서울 마포구 상수동 335-3</t>
  </si>
  <si>
    <t>상수동다세대</t>
  </si>
  <si>
    <t>서울 마포구 상수동 314-6</t>
  </si>
  <si>
    <t>강변힐스</t>
  </si>
  <si>
    <t>서울 마포구 상수동 334-5</t>
  </si>
  <si>
    <t>은하빌라</t>
  </si>
  <si>
    <t>서울 마포구 상수동 275-1</t>
  </si>
  <si>
    <t>현대하이츠빌라</t>
  </si>
  <si>
    <t>서울 마포구 상수동 339-19</t>
  </si>
  <si>
    <t>세종빌리지</t>
  </si>
  <si>
    <t>서울 마포구 상수동 335-6</t>
  </si>
  <si>
    <t>한솔그랑빌</t>
  </si>
  <si>
    <t>서울 마포구 상수동 337-9</t>
  </si>
  <si>
    <t>동성아트빌</t>
  </si>
  <si>
    <t>서울 마포구 상수동 336-8</t>
  </si>
  <si>
    <t>상수아르빌</t>
  </si>
  <si>
    <t>서울 마포구 상수동 337-14</t>
  </si>
  <si>
    <t>리버하우스</t>
  </si>
  <si>
    <t>서울 마포구 상수동 335-27</t>
  </si>
  <si>
    <t>상수빌라</t>
  </si>
  <si>
    <t>서울 마포구 상수동 335-1</t>
  </si>
  <si>
    <t>유진빌라트</t>
  </si>
  <si>
    <t>서울 마포구 서교동 395-129</t>
  </si>
  <si>
    <t>홍익그린빌라</t>
  </si>
  <si>
    <t>서울 마포구 당인동 13-7</t>
  </si>
  <si>
    <t>서교리치빌</t>
  </si>
  <si>
    <t>서울 마포구 서교동 395-117</t>
  </si>
  <si>
    <t>성보빌라트</t>
  </si>
  <si>
    <t>서울 마포구 서교동 395-93</t>
  </si>
  <si>
    <t>한일빌리지</t>
  </si>
  <si>
    <t>서울 마포구 서교동 395-127</t>
  </si>
  <si>
    <t>대도빌라</t>
  </si>
  <si>
    <t>서울 마포구 당인동 24-2</t>
  </si>
  <si>
    <t>서울 마포구 당인동 16-1</t>
  </si>
  <si>
    <t>동궁빌리지</t>
  </si>
  <si>
    <t>서울 마포구 서교동 396-14</t>
  </si>
  <si>
    <t>기린동산빌라</t>
  </si>
  <si>
    <t>서울 마포구 동교동 200-2</t>
  </si>
  <si>
    <t>천명빌라</t>
  </si>
  <si>
    <t>서울 마포구 서교동 358-101</t>
  </si>
  <si>
    <t>더라움</t>
  </si>
  <si>
    <t>서울 마포구 동교동 185-7</t>
  </si>
  <si>
    <t>홍대레지던스</t>
  </si>
  <si>
    <t>서울 서대문구 창천동 380</t>
  </si>
  <si>
    <t>오비브하우스</t>
  </si>
  <si>
    <t>서울 마포구 동교동 200-19</t>
  </si>
  <si>
    <t>서교빌라</t>
  </si>
  <si>
    <t>서울 마포구 서교동 329-11</t>
  </si>
  <si>
    <t>삼성주택</t>
  </si>
  <si>
    <t>서울 마포구 동교동 154-24</t>
  </si>
  <si>
    <t>필하우스</t>
  </si>
  <si>
    <t>서울 마포구 연남동 564-33</t>
  </si>
  <si>
    <t>홍익타운</t>
  </si>
  <si>
    <t>서울 마포구 창전동 436-1</t>
  </si>
  <si>
    <t>서교동다세대빌라</t>
  </si>
  <si>
    <t>서울 마포구 서교동 351-15</t>
  </si>
  <si>
    <t>동광팰리스</t>
  </si>
  <si>
    <t>서울 마포구 서교동 446-20</t>
  </si>
  <si>
    <t>화이트빌</t>
  </si>
  <si>
    <t>서울 마포구 서교동 333-44</t>
  </si>
  <si>
    <t>송우빌라</t>
  </si>
  <si>
    <t>서울 마포구 창전동 6-159</t>
  </si>
  <si>
    <t>미소빌라트</t>
  </si>
  <si>
    <t>서울 마포구 창전동 400-6</t>
  </si>
  <si>
    <t>이조그랜드빌리지</t>
  </si>
  <si>
    <t>서울 마포구 창전동 6-164</t>
  </si>
  <si>
    <t>모노빌원룸</t>
  </si>
  <si>
    <t>서울 마포구 동교동 113-45</t>
  </si>
  <si>
    <t>동교빌라</t>
  </si>
  <si>
    <t>서울 마포구 동교동 153-6</t>
  </si>
  <si>
    <t>한인빌리지</t>
  </si>
  <si>
    <t>서울 마포구 동교동 179-22</t>
  </si>
  <si>
    <t>동서빌라</t>
  </si>
  <si>
    <t>서울 마포구 동교동 197-13</t>
  </si>
  <si>
    <t>서니빌</t>
  </si>
  <si>
    <t>서울 마포구 동교동 175-17</t>
  </si>
  <si>
    <t>동진빌라</t>
  </si>
  <si>
    <t>서울 마포구 동교동 177-19</t>
  </si>
  <si>
    <t>쉼더코지</t>
  </si>
  <si>
    <t>서울 마포구 동교동 113-21</t>
  </si>
  <si>
    <t>엘림빌라</t>
  </si>
  <si>
    <t>서울 마포구 동교동 187-18</t>
  </si>
  <si>
    <t>BK.드림빌</t>
  </si>
  <si>
    <t>서울 마포구 동교동 203-58</t>
  </si>
  <si>
    <t>맥스빌</t>
  </si>
  <si>
    <t>서울 마포구 동교동 149-12</t>
  </si>
  <si>
    <t>마포한강푸르지오아파트</t>
  </si>
  <si>
    <t>마포한강2차푸르지오아파트</t>
  </si>
  <si>
    <t>KCC엠파이어리버아파트</t>
  </si>
  <si>
    <t>서울 마포구 합정동 381-16</t>
  </si>
  <si>
    <t>합정한강아파트</t>
  </si>
  <si>
    <t>서울 마포구 합정동 474</t>
  </si>
  <si>
    <t>일신건영휴먼빌아파트</t>
  </si>
  <si>
    <t>서울 마포구 합정동 470</t>
  </si>
  <si>
    <t>장미아파트</t>
  </si>
  <si>
    <t>서울 마포구 합정동 466</t>
  </si>
  <si>
    <t>두영이지안아파트(468)</t>
  </si>
  <si>
    <t>서울 마포구 합정동 468</t>
  </si>
  <si>
    <t>한강그린아파트</t>
  </si>
  <si>
    <t>서울 마포구 합정동 450-11</t>
  </si>
  <si>
    <t>합정동원한강파크빌아파트</t>
  </si>
  <si>
    <t>서울 마포구 합정동 467</t>
  </si>
  <si>
    <t>합정아파트</t>
  </si>
  <si>
    <t>서울 마포구 합정동 375-1</t>
  </si>
  <si>
    <t>두영이지안아파트(357-3)</t>
  </si>
  <si>
    <t>서울 마포구 합정동 357-3</t>
  </si>
  <si>
    <t>삼성강변아파트</t>
  </si>
  <si>
    <t>서울 마포구 합정동 400-6</t>
  </si>
  <si>
    <t>대운행복아파트</t>
  </si>
  <si>
    <t>서울 마포구 합정동 389-16</t>
  </si>
  <si>
    <t>한국프라우드아파트</t>
  </si>
  <si>
    <t>서울 마포구 합정동 469</t>
  </si>
  <si>
    <t>밤섬리버베르빌아파트</t>
  </si>
  <si>
    <t>서울 마포구 상수동 395</t>
  </si>
  <si>
    <t>래미안밤섬리베뉴II아파트</t>
  </si>
  <si>
    <t>서울 마포구 상수동 398</t>
  </si>
  <si>
    <t>상수두산위브아파트</t>
  </si>
  <si>
    <t>서울 마포구 상수동 396</t>
  </si>
  <si>
    <t>래미안밤섬리베뉴I아파트</t>
  </si>
  <si>
    <t>서울 마포구 상수동 402</t>
  </si>
  <si>
    <t>신구강변연가아파트</t>
  </si>
  <si>
    <t>서울 마포구 상수동 394</t>
  </si>
  <si>
    <t>밤섬리오팰리스아파트</t>
  </si>
  <si>
    <t>서울 마포구 상수동 353-4</t>
  </si>
  <si>
    <t>밤섬리버빌아파트</t>
  </si>
  <si>
    <t>서울 마포구 상수동 353-26</t>
  </si>
  <si>
    <t>상수역세권청년주택아파트(예정)</t>
  </si>
  <si>
    <t>서울 마포구 상수동 355-2</t>
  </si>
  <si>
    <t>한강밤섬자이아파트</t>
  </si>
  <si>
    <t>서울 마포구 하중동 101</t>
  </si>
  <si>
    <t>서강해모로아파트</t>
  </si>
  <si>
    <t>서울 마포구 창전동 443</t>
  </si>
  <si>
    <t>서강쌍용예가아파트</t>
  </si>
  <si>
    <t>서울 마포구 창전동 444</t>
  </si>
  <si>
    <t>중앙하이츠아파트</t>
  </si>
  <si>
    <t>서울 마포구 창전동 42-7</t>
  </si>
  <si>
    <t>서강GS아파트</t>
  </si>
  <si>
    <t>서울 마포구 신정동 30</t>
  </si>
  <si>
    <t>디큐브시티아파트</t>
  </si>
  <si>
    <t>신도림대림1,2차아파트</t>
  </si>
  <si>
    <t>미성아파트</t>
  </si>
  <si>
    <t>서울 구로구 신도림동 290</t>
  </si>
  <si>
    <t>신도림동아1차아파트</t>
  </si>
  <si>
    <t>서울 구로구 신도림동 643</t>
  </si>
  <si>
    <t>신도림4차e편한세상아파트</t>
  </si>
  <si>
    <t>서울 구로구 신도림동 646</t>
  </si>
  <si>
    <t>신도림SK뷰아파트</t>
  </si>
  <si>
    <t>서울 구로구 신도림동 432-1</t>
  </si>
  <si>
    <t>신도림동아2차아파트</t>
  </si>
  <si>
    <t>신도림동아3차아파트</t>
  </si>
  <si>
    <t>서울 구로구 신도림동 645</t>
  </si>
  <si>
    <t>신도림7차e편한세상아파트</t>
  </si>
  <si>
    <t>서울 구로구 신도림동 649</t>
  </si>
  <si>
    <t>신도림아이파크아파트</t>
  </si>
  <si>
    <t>서울 구로구 신도림동 693</t>
  </si>
  <si>
    <t>신도림푸르지오2차아파트</t>
  </si>
  <si>
    <t>우성3차아파트</t>
  </si>
  <si>
    <t>서울 구로구 신도림동 637</t>
  </si>
  <si>
    <t>현대아파트</t>
  </si>
  <si>
    <t>서울 구로구 신도림동 641</t>
  </si>
  <si>
    <t>신도림5차e편한세상아파트</t>
  </si>
  <si>
    <t>서울 구로구 신도림동 647</t>
  </si>
  <si>
    <t>신구로자이나인스에비뉴아파트</t>
  </si>
  <si>
    <t>서울 구로구 구로동 501</t>
  </si>
  <si>
    <t>신도림롯데아파트</t>
  </si>
  <si>
    <t>서울 구로구 구로동 1263</t>
  </si>
  <si>
    <t>서울 구로구 구로동 1269</t>
  </si>
  <si>
    <t>신도림태영타운아파트</t>
  </si>
  <si>
    <t>구로SK뷰아파트</t>
  </si>
  <si>
    <t>서울 구로구 구로동 567-4</t>
  </si>
  <si>
    <t>현대파크빌아파트</t>
  </si>
  <si>
    <t>서울 구로구 구로동 108</t>
  </si>
  <si>
    <t>우리유앤미아파트</t>
  </si>
  <si>
    <t>서울 구로구 구로동 1277</t>
  </si>
  <si>
    <t>구로우성아파트</t>
  </si>
  <si>
    <t>서울 구로구 구로동 23</t>
  </si>
  <si>
    <t>덕영드림아파트</t>
  </si>
  <si>
    <t>서울 구로구 구로동 1282</t>
  </si>
  <si>
    <t>이름</t>
    <phoneticPr fontId="1" type="noConversion"/>
  </si>
  <si>
    <t>주소</t>
    <phoneticPr fontId="1" type="noConversion"/>
  </si>
  <si>
    <t>X좌표</t>
    <phoneticPr fontId="1" type="noConversion"/>
  </si>
  <si>
    <t>Y좌표</t>
    <phoneticPr fontId="1" type="noConversion"/>
  </si>
  <si>
    <t>전화번호</t>
    <phoneticPr fontId="1" type="noConversion"/>
  </si>
  <si>
    <t>상세주소</t>
    <phoneticPr fontId="1" type="noConversion"/>
  </si>
  <si>
    <t>..</t>
    <phoneticPr fontId="1" type="noConversion"/>
  </si>
  <si>
    <t>insert into member ( id, pw, name, tel, addr, addr2, memberX, memberY, regdate) values(</t>
    <phoneticPr fontId="1" type="noConversion"/>
  </si>
  <si>
    <t>insert into member ( id, pw, name, tel, addr, addr2, memberX, memberY, regdate, grade) values(</t>
    <phoneticPr fontId="1" type="noConversion"/>
  </si>
  <si>
    <t>올램양꼬치</t>
  </si>
  <si>
    <t>음식점 &gt; 중식 &gt; 양꼬치</t>
  </si>
  <si>
    <t>팬차이나 디큐브점</t>
  </si>
  <si>
    <t>음식점 &gt; 중식 &gt; 중화요리</t>
  </si>
  <si>
    <t>신승반점 현대백화점 디큐브시티점</t>
  </si>
  <si>
    <t>아리산중국요리</t>
  </si>
  <si>
    <t>충칭마라탕샤브샤브</t>
  </si>
  <si>
    <t>음식점 &gt; 중식</t>
  </si>
  <si>
    <t>왕푸징마라탕 현대백화점 디큐브시티점</t>
  </si>
  <si>
    <t>소용반점</t>
  </si>
  <si>
    <t>서울 구로구 신도림동 292-45</t>
  </si>
  <si>
    <t>왕푸징마라탕</t>
  </si>
  <si>
    <t>유쓰부</t>
  </si>
  <si>
    <t>옥품불짬뽕</t>
  </si>
  <si>
    <t>중화주점 쭝차이나</t>
  </si>
  <si>
    <t>대만원</t>
  </si>
  <si>
    <t>서울 구로구 신도림동 639</t>
  </si>
  <si>
    <t>창라이</t>
  </si>
  <si>
    <t>서울 구로구 신도림동 293-10</t>
  </si>
  <si>
    <t>북경장</t>
  </si>
  <si>
    <t>홍탕 구로점</t>
  </si>
  <si>
    <t>음식점 &gt; 중식 &gt; 중화요리 &gt; 홍탕</t>
  </si>
  <si>
    <t>금다원</t>
  </si>
  <si>
    <t>서울 구로구 신도림동 292-32</t>
  </si>
  <si>
    <t>행운각</t>
  </si>
  <si>
    <t>진사향</t>
  </si>
  <si>
    <t>서울 구로구 구로동 569-18</t>
  </si>
  <si>
    <t>신사부짬뽕 구로역점</t>
  </si>
  <si>
    <t>효정루</t>
  </si>
  <si>
    <t>서울 구로구 구로2동 497-3</t>
  </si>
  <si>
    <t>중원장</t>
  </si>
  <si>
    <t>서울 구로구 구로동 501-7</t>
  </si>
  <si>
    <t>상하이몽</t>
  </si>
  <si>
    <t>황궁쟁반옛날손짜장</t>
  </si>
  <si>
    <t>서울 구로구 구로동 497-3</t>
  </si>
  <si>
    <t>용궁</t>
  </si>
  <si>
    <t>서울 구로구 구로5동 552-60</t>
  </si>
  <si>
    <t>바른안심탕수육</t>
  </si>
  <si>
    <t>서울 구로구 구로동 113-6</t>
  </si>
  <si>
    <t>하우마라탕</t>
  </si>
  <si>
    <t>남경</t>
  </si>
  <si>
    <t>서울 구로구 구로동 27-4</t>
  </si>
  <si>
    <t>마초짬뽕</t>
  </si>
  <si>
    <t>서울 구로구 구로동 104</t>
  </si>
  <si>
    <t>홍중샤브샤브 신도림2호점</t>
  </si>
  <si>
    <t>서울 구로구 구로동 30-32</t>
  </si>
  <si>
    <t>양꽃이피는밤 신도림점</t>
  </si>
  <si>
    <t>서울 구로구 구로동 30-31</t>
  </si>
  <si>
    <t>등비룡탕절대부마라탕</t>
  </si>
  <si>
    <t>서울 구로구 구로동 111</t>
  </si>
  <si>
    <t>호우양꼬치 구로점</t>
  </si>
  <si>
    <t>서울 구로구 구로동 28-22</t>
  </si>
  <si>
    <t>가원양꼬치</t>
  </si>
  <si>
    <t>서울 구로구 구로동 501-5</t>
  </si>
  <si>
    <t>126.884765188995</t>
  </si>
  <si>
    <t>37.5006706959428</t>
  </si>
  <si>
    <t>126.878671890323</t>
  </si>
  <si>
    <t>37.5090439400878</t>
  </si>
  <si>
    <t>126.892606824806</t>
  </si>
  <si>
    <t>37.5054534127924</t>
  </si>
  <si>
    <t>126.884999575764</t>
  </si>
  <si>
    <t>37.5115415462706</t>
  </si>
  <si>
    <t>126.88760930129</t>
  </si>
  <si>
    <t>37.501502361134</t>
  </si>
  <si>
    <t>126.890565706576</t>
  </si>
  <si>
    <t>37.496726201956</t>
  </si>
  <si>
    <t>126.887417337707</t>
  </si>
  <si>
    <t>37.4998010798236</t>
  </si>
  <si>
    <t>126.884997292892</t>
  </si>
  <si>
    <t>37.5115550591064</t>
  </si>
  <si>
    <t>126.889936132537</t>
  </si>
  <si>
    <t>37.5003692849918</t>
  </si>
  <si>
    <t>126.87822838602</t>
  </si>
  <si>
    <t>37.5091299801197</t>
  </si>
  <si>
    <t>126.879448170132</t>
  </si>
  <si>
    <t>37.502470103408</t>
  </si>
  <si>
    <t>126.888214649067</t>
  </si>
  <si>
    <t>37.5081235198269</t>
  </si>
  <si>
    <t>126.883348163503</t>
  </si>
  <si>
    <t>37.513027484137</t>
  </si>
  <si>
    <t>126.891265069933</t>
  </si>
  <si>
    <t>37.5041799663241</t>
  </si>
  <si>
    <t>126.877391679227</t>
  </si>
  <si>
    <t>37.5062062562822</t>
  </si>
  <si>
    <t>126.887755732489</t>
  </si>
  <si>
    <t>37.5094493630189</t>
  </si>
  <si>
    <t>126.889179635511</t>
  </si>
  <si>
    <t>37.5087344090678</t>
  </si>
  <si>
    <t>126.889507294355</t>
  </si>
  <si>
    <t>37.5089644721207</t>
  </si>
  <si>
    <t>126.887320822326</t>
  </si>
  <si>
    <t>37.5038230758789</t>
  </si>
  <si>
    <t>126.889328299703</t>
  </si>
  <si>
    <t>37.5106942325856</t>
  </si>
  <si>
    <t>126.884218087434</t>
  </si>
  <si>
    <t>37.5005043759695</t>
  </si>
  <si>
    <t>126.887484674555</t>
  </si>
  <si>
    <t>37.5091887149111</t>
  </si>
  <si>
    <t>126.883351751959</t>
  </si>
  <si>
    <t>37.5019991927335</t>
  </si>
  <si>
    <t>126.879533448889</t>
  </si>
  <si>
    <t>37.5106305891019</t>
  </si>
  <si>
    <t>126.887742203228</t>
  </si>
  <si>
    <t>37.5094205180267</t>
  </si>
  <si>
    <t>126.889583965462</t>
  </si>
  <si>
    <t>37.5091267245894</t>
  </si>
  <si>
    <t>126.890238416029</t>
  </si>
  <si>
    <t>37.5070946684812</t>
  </si>
  <si>
    <t>126.879546998372</t>
  </si>
  <si>
    <t>37.5106450189833</t>
  </si>
  <si>
    <t>126.892178225144</t>
  </si>
  <si>
    <t>37.5046385138963</t>
  </si>
  <si>
    <t>126.891165367822</t>
  </si>
  <si>
    <t>37.5043024111951</t>
  </si>
  <si>
    <t>126.884988227756</t>
  </si>
  <si>
    <t>37.5115658623267</t>
  </si>
  <si>
    <t>126.882287186672</t>
  </si>
  <si>
    <t>37.5000699850217</t>
  </si>
  <si>
    <t>126.882318744263</t>
  </si>
  <si>
    <t>37.5001384928895</t>
  </si>
  <si>
    <t>뉴욕버거 홈플러스신도림점</t>
  </si>
  <si>
    <t>음식점 &gt; 양식 &gt; 햄버거 &gt; 뉴욕버거</t>
  </si>
  <si>
    <t>플라이버거</t>
  </si>
  <si>
    <t>서울 구로구 구로동 563-8</t>
  </si>
  <si>
    <t>와츠킹 구로점</t>
  </si>
  <si>
    <t>양키스버거</t>
  </si>
  <si>
    <t>서울 영등포구 문래동3가 58-75</t>
  </si>
  <si>
    <t>마미쿡 신정점</t>
  </si>
  <si>
    <t>서울 양천구 신정동 202-5</t>
  </si>
  <si>
    <t>롯데리아 개봉점</t>
  </si>
  <si>
    <t>서울 구로구 고척동 52-197</t>
  </si>
  <si>
    <t>키다리</t>
  </si>
  <si>
    <t>서울 구로구 고척동 76-153</t>
  </si>
  <si>
    <t>뉴욕버거 고척돔구장3루점</t>
  </si>
  <si>
    <t>서울 구로구 고척동 66-2</t>
  </si>
  <si>
    <t>봉구스밥버거 구로역점</t>
  </si>
  <si>
    <t>음식점 &gt; 한식 &gt; 주먹밥 &gt; 봉구스밥버거</t>
  </si>
  <si>
    <t>서울 구로구 구로동 589-14</t>
  </si>
  <si>
    <t>02-851-3157</t>
  </si>
  <si>
    <t>02-332-2280</t>
  </si>
  <si>
    <t>02-2210-9552</t>
  </si>
  <si>
    <t>02-851-3158</t>
  </si>
  <si>
    <t>02-332-2281</t>
  </si>
  <si>
    <t>02-2210-9553</t>
  </si>
  <si>
    <t>02-851-3159</t>
  </si>
  <si>
    <t>02-332-2282</t>
  </si>
  <si>
    <t>02-2210-9554</t>
  </si>
  <si>
    <t>126.888385898749</t>
  </si>
  <si>
    <t>37.5097096295601</t>
  </si>
  <si>
    <t>126.882164283693</t>
  </si>
  <si>
    <t>37.5034360185152</t>
  </si>
  <si>
    <t>126.890551708891</t>
  </si>
  <si>
    <t>37.5001184763418</t>
  </si>
  <si>
    <t>126.894833401818</t>
  </si>
  <si>
    <t>37.5145483504547</t>
  </si>
  <si>
    <t>126.865222268352</t>
  </si>
  <si>
    <t>37.5087049983195</t>
  </si>
  <si>
    <t>126.866526002808</t>
  </si>
  <si>
    <t>37.5006370799348</t>
  </si>
  <si>
    <t>126.866603859503</t>
  </si>
  <si>
    <t>37.5001001686404</t>
  </si>
  <si>
    <t>126.888759146839</t>
  </si>
  <si>
    <t>37.494842312439</t>
  </si>
  <si>
    <t>126.883426347805</t>
  </si>
  <si>
    <t>126.890320027388</t>
  </si>
  <si>
    <t>37.5069722076579</t>
  </si>
  <si>
    <t>126.867698570637</t>
  </si>
  <si>
    <t>37.498816565767</t>
  </si>
  <si>
    <t>126.881505457533</t>
  </si>
  <si>
    <t>37.5023937975028</t>
  </si>
  <si>
    <t>?햄버거</t>
    <phoneticPr fontId="1" type="noConversion"/>
  </si>
  <si>
    <t>카페</t>
    <phoneticPr fontId="1" type="noConversion"/>
  </si>
  <si>
    <t>플로리다반점</t>
  </si>
  <si>
    <t>서울 마포구 합정동 391-19</t>
  </si>
  <si>
    <t>난훠궈</t>
  </si>
  <si>
    <t>서울 마포구 합정동 393-15</t>
  </si>
  <si>
    <t>연희중식</t>
  </si>
  <si>
    <t>서울 마포구 합정동 388-29</t>
  </si>
  <si>
    <t>대한각</t>
  </si>
  <si>
    <t>미미본관</t>
  </si>
  <si>
    <t>서울 마포구 합정동 393-7</t>
  </si>
  <si>
    <t>피슈마라홍탕 합정푸르지오점</t>
  </si>
  <si>
    <t>홍콩반점</t>
  </si>
  <si>
    <t>서울 마포구 합정동 387-22</t>
  </si>
  <si>
    <t>이가네양꼬치 합정점</t>
  </si>
  <si>
    <t>청기와회관</t>
  </si>
  <si>
    <t>경성양꼬치 합정점</t>
  </si>
  <si>
    <t>음식점 &gt; 중식 &gt; 양꼬치 &gt; 경성양꼬치</t>
  </si>
  <si>
    <t>백미향</t>
  </si>
  <si>
    <t>서울 마포구 합정동 371-5</t>
  </si>
  <si>
    <t>후통</t>
  </si>
  <si>
    <t>서울 마포구 합정동 434-1</t>
  </si>
  <si>
    <t>선경중화요리</t>
  </si>
  <si>
    <t>서울 마포구 합정동 433-5</t>
  </si>
  <si>
    <t>서울 마포구 합정동 391-1</t>
  </si>
  <si>
    <t>전가복</t>
  </si>
  <si>
    <t>서울 마포구 합정동 354-26</t>
  </si>
  <si>
    <t>동평원</t>
  </si>
  <si>
    <t>서울 마포구 합정동 395-4</t>
  </si>
  <si>
    <t>금문</t>
  </si>
  <si>
    <t>부연부</t>
  </si>
  <si>
    <t>서울 마포구 합정동 426-8</t>
  </si>
  <si>
    <t>하오커 메세나폴리스점</t>
  </si>
  <si>
    <t>백리향</t>
  </si>
  <si>
    <t>진진 본관</t>
  </si>
  <si>
    <t>서울 마포구 서교동 469-67</t>
  </si>
  <si>
    <t>중화복춘</t>
  </si>
  <si>
    <t>서울 마포구 동교동 152-11</t>
  </si>
  <si>
    <t>진진 가연</t>
  </si>
  <si>
    <t>서울 마포구 서교동 375-35</t>
  </si>
  <si>
    <t>중화복춘골드 동교</t>
  </si>
  <si>
    <t>서울 마포구 동교동 204-54</t>
  </si>
  <si>
    <t>하이디라오 홍대지점</t>
  </si>
  <si>
    <t>서울 마포구 동교동 166-14</t>
  </si>
  <si>
    <t>중화가정 홍대점</t>
  </si>
  <si>
    <t>서울 마포구 서교동 366-24</t>
  </si>
  <si>
    <t>초마 홍대본점</t>
  </si>
  <si>
    <t>서울 마포구 서교동 361-10</t>
  </si>
  <si>
    <t>짬뽕지존 홍대점</t>
  </si>
  <si>
    <t>서울 마포구 서교동 408-27</t>
  </si>
  <si>
    <t>타오마라탕</t>
  </si>
  <si>
    <t>서울 마포구 서교동 394-93</t>
  </si>
  <si>
    <t>훠궈나라 홍대점</t>
  </si>
  <si>
    <t>서울 마포구 동교동 164-33</t>
  </si>
  <si>
    <t>진만두</t>
  </si>
  <si>
    <t>라향각마라탕</t>
  </si>
  <si>
    <t>서울 마포구 서교동 377-2</t>
  </si>
  <si>
    <t>불이아 본점</t>
  </si>
  <si>
    <t>서울 마포구 동교동 161-14</t>
  </si>
  <si>
    <t>영빈루 직영2호합정점</t>
  </si>
  <si>
    <t>서울 마포구 서교동 396-29</t>
  </si>
  <si>
    <t>혼가츠</t>
  </si>
  <si>
    <t>서울 마포구 서교동 358-49</t>
  </si>
  <si>
    <t>여우골 홍대점</t>
  </si>
  <si>
    <t>서울 마포구 서교동 363-24</t>
  </si>
  <si>
    <t>하카타분코</t>
  </si>
  <si>
    <t>서울 마포구 상수동 93-28</t>
  </si>
  <si>
    <t>사모님돈가스</t>
  </si>
  <si>
    <t>서울 마포구 상수동 310-8</t>
  </si>
  <si>
    <t>칸다소바 홍대점</t>
  </si>
  <si>
    <t>서울 마포구 상수동 91-3</t>
  </si>
  <si>
    <t>우와 1호점</t>
  </si>
  <si>
    <t>서울 마포구 서교동 364-10</t>
  </si>
  <si>
    <t>정돈</t>
  </si>
  <si>
    <t>서울 마포구 서교동 408-26</t>
  </si>
  <si>
    <t>지로우라멘</t>
  </si>
  <si>
    <t>서울 마포구 서교동 343-13</t>
  </si>
  <si>
    <t>스미비부타동</t>
  </si>
  <si>
    <t>서울 마포구 상수동 92-6</t>
  </si>
  <si>
    <t>은행골 홍대점</t>
  </si>
  <si>
    <t>서울 마포구 서교동 409-14</t>
  </si>
  <si>
    <t>라멘트럭 상수점</t>
  </si>
  <si>
    <t>서울 마포구 상수동 324-10</t>
  </si>
  <si>
    <t>카미야</t>
  </si>
  <si>
    <t>서울 마포구 서교동 358-39</t>
  </si>
  <si>
    <t>오레노라멘 합정본점</t>
  </si>
  <si>
    <t>서울 마포구 합정동 361-1</t>
  </si>
  <si>
    <t>이치류 홍대본점</t>
  </si>
  <si>
    <t>서울 마포구 서교동 395-124</t>
  </si>
  <si>
    <t>크레이지카츠</t>
  </si>
  <si>
    <t>서울 마포구 합정동 391-5</t>
  </si>
  <si>
    <t>잇텐고</t>
  </si>
  <si>
    <t>서울 마포구 합정동 396-14</t>
  </si>
  <si>
    <t>시오</t>
  </si>
  <si>
    <t>서울 마포구 합정동 372-17</t>
  </si>
  <si>
    <t>교다이야</t>
  </si>
  <si>
    <t>서울 마포구 합정동 370-8</t>
  </si>
  <si>
    <t>최강금돈까스</t>
  </si>
  <si>
    <t>서울 마포구 합정동 388-15</t>
  </si>
  <si>
    <t>멘멘</t>
  </si>
  <si>
    <t>서울 마포구 합정동 369-45</t>
  </si>
  <si>
    <t>정광수의돈까스가게</t>
  </si>
  <si>
    <t>서울 마포구 합정동 457-3</t>
  </si>
  <si>
    <t>나일롱부엌</t>
  </si>
  <si>
    <t>서울 마포구 합정동 393-20</t>
  </si>
  <si>
    <t>필참치</t>
  </si>
  <si>
    <t>서울 마포구 합정동 412-24</t>
  </si>
  <si>
    <t>쿠이신보</t>
  </si>
  <si>
    <t>서울 마포구 합정동 413-16</t>
  </si>
  <si>
    <t>카시라</t>
  </si>
  <si>
    <t>서울 마포구 합정동 392-7</t>
  </si>
  <si>
    <t>간코</t>
  </si>
  <si>
    <t>서울 마포구 합정동 387-21</t>
  </si>
  <si>
    <t>미카도스시 합정역점</t>
  </si>
  <si>
    <t>히카리</t>
  </si>
  <si>
    <t>서울 구로구 구로동 570-106</t>
  </si>
  <si>
    <t>이찌방야끼</t>
  </si>
  <si>
    <t>02-851-3160</t>
  </si>
  <si>
    <t>02-332-2283</t>
  </si>
  <si>
    <t>02-2210-9555</t>
  </si>
  <si>
    <t>02-851-3161</t>
  </si>
  <si>
    <t>02-332-2284</t>
  </si>
  <si>
    <t>02-2210-9556</t>
  </si>
  <si>
    <t>02-851-3162</t>
  </si>
  <si>
    <t>02-332-2285</t>
  </si>
  <si>
    <t>02-2210-9557</t>
  </si>
  <si>
    <t>02-851-3163</t>
  </si>
  <si>
    <t>02-332-2286</t>
  </si>
  <si>
    <t>02-2210-9558</t>
  </si>
  <si>
    <t>02-332-2287</t>
  </si>
  <si>
    <t>126.911473614996</t>
  </si>
  <si>
    <t>37.5496469705659</t>
  </si>
  <si>
    <t>126.910310828563</t>
  </si>
  <si>
    <t>37.5491919899388</t>
  </si>
  <si>
    <t>126.913219594114</t>
  </si>
  <si>
    <t>37.5468479633888</t>
  </si>
  <si>
    <t>126.912129922291</t>
  </si>
  <si>
    <t>37.5496871047141</t>
  </si>
  <si>
    <t>126.909518616898</t>
  </si>
  <si>
    <t>37.5492454454411</t>
  </si>
  <si>
    <t>126.909930190679</t>
  </si>
  <si>
    <t>37.549530475561</t>
  </si>
  <si>
    <t>126.912312864721</t>
  </si>
  <si>
    <t>37.5509810740601</t>
  </si>
  <si>
    <t>126.908263758933</t>
  </si>
  <si>
    <t>37.5500625835983</t>
  </si>
  <si>
    <t>126.922602202606</t>
  </si>
  <si>
    <t>37.5474725711792</t>
  </si>
  <si>
    <t>126.917105014292</t>
  </si>
  <si>
    <t>37.5534352498621</t>
  </si>
  <si>
    <t>126.913637271087</t>
  </si>
  <si>
    <t>37.5457670710754</t>
  </si>
  <si>
    <t>126.91030174523</t>
  </si>
  <si>
    <t>37.5492172109918</t>
  </si>
  <si>
    <t>126.912363755876</t>
  </si>
  <si>
    <t>37.5510099437799</t>
  </si>
  <si>
    <t>126.913266657638</t>
  </si>
  <si>
    <t>37.5511547701434</t>
  </si>
  <si>
    <t>126.913422715649</t>
  </si>
  <si>
    <t>37.5473382557606</t>
  </si>
  <si>
    <t>126.912099982125</t>
  </si>
  <si>
    <t>37.5520549053579</t>
  </si>
  <si>
    <t>126.922008773091</t>
  </si>
  <si>
    <t>37.5566064979332</t>
  </si>
  <si>
    <t>126.922271160049</t>
  </si>
  <si>
    <t>37.5480616068166</t>
  </si>
  <si>
    <t>126.90700669289</t>
  </si>
  <si>
    <t>37.5526348504648</t>
  </si>
  <si>
    <t>126.922229088687</t>
  </si>
  <si>
    <t>37.5493446009239</t>
  </si>
  <si>
    <t>126.884075960865</t>
  </si>
  <si>
    <t>126.914278286871</t>
  </si>
  <si>
    <t>37.5472740080655</t>
  </si>
  <si>
    <t>126.922634627821</t>
  </si>
  <si>
    <t>37.5511360518077</t>
  </si>
  <si>
    <t>126.910585897687</t>
  </si>
  <si>
    <t>37.550071572844</t>
  </si>
  <si>
    <t>126.917073427908</t>
  </si>
  <si>
    <t>37.5492582008267</t>
  </si>
  <si>
    <t>126.917319832394</t>
  </si>
  <si>
    <t>37.5474743966187</t>
  </si>
  <si>
    <t>126.922172337916</t>
  </si>
  <si>
    <t>37.5516835548182</t>
  </si>
  <si>
    <t>126.921482387583</t>
  </si>
  <si>
    <t>37.5491711150725</t>
  </si>
  <si>
    <t>126.912159276337</t>
  </si>
  <si>
    <t>37.5497456914407</t>
  </si>
  <si>
    <t>126.882146602109</t>
  </si>
  <si>
    <t>37.5031729073804</t>
  </si>
  <si>
    <t>126.889600075914</t>
  </si>
  <si>
    <t>126.919158667489</t>
  </si>
  <si>
    <t>37.5506507881727</t>
  </si>
  <si>
    <t>126.909224408398</t>
  </si>
  <si>
    <t>37.5492308036565</t>
  </si>
  <si>
    <t>126.918320216618</t>
  </si>
  <si>
    <t>37.5474390529031</t>
  </si>
  <si>
    <t>126.905081662442</t>
  </si>
  <si>
    <t>37.5499771766866</t>
  </si>
  <si>
    <t>126.920998156993</t>
  </si>
  <si>
    <t>37.5490662762738</t>
  </si>
  <si>
    <t>126.920972712304</t>
  </si>
  <si>
    <t>37.551729609912</t>
  </si>
  <si>
    <t>126.924296449184</t>
  </si>
  <si>
    <t>37.5595596531777</t>
  </si>
  <si>
    <t>126.92080233678</t>
  </si>
  <si>
    <t>37.5587356519667</t>
  </si>
  <si>
    <t>126.925171531217</t>
  </si>
  <si>
    <t>37.5536965208231</t>
  </si>
  <si>
    <t>126.929275934328</t>
  </si>
  <si>
    <t>37.555209122621</t>
  </si>
  <si>
    <t>126.918452515003</t>
  </si>
  <si>
    <t>37.5537632503556</t>
  </si>
  <si>
    <t>126.913279343754</t>
  </si>
  <si>
    <t>37.5577861212588</t>
  </si>
  <si>
    <t>126.920889645631</t>
  </si>
  <si>
    <t>37.5489472718339</t>
  </si>
  <si>
    <t>126.911950278009</t>
  </si>
  <si>
    <t>37.5523286971695</t>
  </si>
  <si>
    <t>126.923408957527</t>
  </si>
  <si>
    <t>37.5508734651679</t>
  </si>
  <si>
    <t>126.910943683764</t>
  </si>
  <si>
    <t>37.5499168715436</t>
  </si>
  <si>
    <t>126.922375097591</t>
  </si>
  <si>
    <t>37.5525918942093</t>
  </si>
  <si>
    <t>126.910169324717</t>
  </si>
  <si>
    <t>37.5501757724496</t>
  </si>
  <si>
    <t>126.922681800638</t>
  </si>
  <si>
    <t>37.5492908383254</t>
  </si>
  <si>
    <t>126.916268205019</t>
  </si>
  <si>
    <t>37.5488071333876</t>
  </si>
  <si>
    <t>126.909711802371</t>
  </si>
  <si>
    <t>37.5504529309197</t>
  </si>
  <si>
    <t>126.915285442711</t>
  </si>
  <si>
    <t>37.5492533276006</t>
  </si>
  <si>
    <t>126.909639902795</t>
  </si>
  <si>
    <t>37.5500167928144</t>
  </si>
  <si>
    <t>126.911986183227</t>
  </si>
  <si>
    <t>37.5497041166276</t>
  </si>
  <si>
    <t>126.917191843983</t>
  </si>
  <si>
    <t>37.5486023570969</t>
  </si>
  <si>
    <t>126.914287429888</t>
  </si>
  <si>
    <t>37.5511483075535</t>
  </si>
  <si>
    <t>126.924760602353</t>
  </si>
  <si>
    <t>37.5571921297692</t>
  </si>
  <si>
    <t>126.92379574116</t>
  </si>
  <si>
    <t>37.5488915191848</t>
  </si>
  <si>
    <t>126.922053645264</t>
  </si>
  <si>
    <t>37.5526421383237</t>
  </si>
  <si>
    <t>126.911365079545</t>
  </si>
  <si>
    <t>37.5495603933115</t>
  </si>
  <si>
    <t>126.909170334742</t>
  </si>
  <si>
    <t>37.550894004705</t>
  </si>
  <si>
    <t>126.924648370003</t>
  </si>
  <si>
    <t>37.556255021059</t>
  </si>
  <si>
    <t>126.883411288518</t>
  </si>
  <si>
    <t>37.5015307287165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</si>
</sst>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"/>
    <numFmt numFmtId="177" formatCode="0.000000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NumberFormat="1" applyFont="1" applyFill="1" applyAlignment="1" applyProtection="1"/>
  </cellXfs>
  <cellStyles count="1">
    <cellStyle name="표준" xfId="0" builtinId="0"/>
  </cellStyles>
  <dxfs count="15">
    <dxf>
      <numFmt numFmtId="0" formatCode="General"/>
    </dxf>
    <dxf>
      <numFmt numFmtId="0" formatCode="General"/>
    </dxf>
    <dxf>
      <numFmt numFmtId="177" formatCode="0.0000000000000"/>
    </dxf>
    <dxf>
      <numFmt numFmtId="177" formatCode="0.0000000000000"/>
    </dxf>
    <dxf>
      <numFmt numFmtId="0" formatCode="General"/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667" tableType="queryTable" totalsRowShown="0">
  <autoFilter ref="A1:F667" xr:uid="{DFABE7CC-D210-4B7D-8680-6FB210638DC9}"/>
  <sortState xmlns:xlrd2="http://schemas.microsoft.com/office/spreadsheetml/2017/richdata2" ref="A2:F667">
    <sortCondition ref="A1:A667"/>
  </sortState>
  <tableColumns count="6">
    <tableColumn id="1" xr3:uid="{5CF7D54A-2D94-4FBD-91B7-CAA42970B86E}" uniqueName="1" name="Column1" queryTableFieldId="1" dataDxfId="12"/>
    <tableColumn id="2" xr3:uid="{951D5FB9-D8BD-4E1A-88DE-2E8250FCF234}" uniqueName="2" name="Column2" queryTableFieldId="2" dataDxfId="11"/>
    <tableColumn id="3" xr3:uid="{3793A6A9-8593-494D-91B2-7A8DEC74DE61}" uniqueName="3" name="Column3" queryTableFieldId="3" dataDxfId="10"/>
    <tableColumn id="4" xr3:uid="{B48B3B71-3D2F-48F1-872B-30FAE3DB970D}" uniqueName="4" name="Column4" queryTableFieldId="4" dataDxfId="9"/>
    <tableColumn id="5" xr3:uid="{699AB494-9581-442D-857E-C0477EA92160}" uniqueName="5" name="Column5" queryTableFieldId="5" dataDxfId="8"/>
    <tableColumn id="6" xr3:uid="{09FA0B94-DF5E-4459-AB2B-633D7D04ABB5}" uniqueName="6" name="Column6" queryTableFieldId="6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EC44B-A38D-4AD8-A0A8-48B0CA1C619B}" name="표1" displayName="표1" ref="B1:H197" totalsRowShown="0">
  <autoFilter ref="B1:H197" xr:uid="{B414330E-D7E5-4B43-99DB-13E3B81DDEAD}"/>
  <sortState xmlns:xlrd2="http://schemas.microsoft.com/office/spreadsheetml/2017/richdata2" ref="B2:H197">
    <sortCondition ref="C1:C197"/>
  </sortState>
  <tableColumns count="7">
    <tableColumn id="1" xr3:uid="{0AAED91A-256F-4861-92A6-C4878209DF3F}" name="이름"/>
    <tableColumn id="3" xr3:uid="{130EBBCF-848E-4CE5-BC02-E77799F7C8E8}" name="주소"/>
    <tableColumn id="7" xr3:uid="{6D4A46C3-35F1-4313-984D-AE8AD6FB8627}" name="상세주소" dataDxfId="4">
      <calculatedColumnFormula>"'"&amp;B2&amp;" "&amp;MOD(MID(RAND(),4,3),300)+2&amp;"호',"</calculatedColumnFormula>
    </tableColumn>
    <tableColumn id="4" xr3:uid="{5C261424-F32F-4B3F-8EE2-D344552E0764}" name="X좌표" dataDxfId="3"/>
    <tableColumn id="5" xr3:uid="{98B0AF03-172E-42B0-BC28-12B31F286264}" name="Y좌표" dataDxfId="2"/>
    <tableColumn id="6" xr3:uid="{F3EB6DA6-7891-4A8C-9524-A90932D7384E}" name="전화번호" dataDxfId="1">
      <calculatedColumnFormula>CONCATENATE("010-",MID(RAND(),4,4),"-",MID(RAND(),4,4))</calculatedColumnFormula>
    </tableColumn>
    <tableColumn id="8" xr3:uid="{F112B60D-3D9A-4387-A807-594362E16C45}" name=".." dataDxfId="0">
      <calculatedColumnFormula>"'"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667"/>
  <sheetViews>
    <sheetView workbookViewId="0">
      <selection activeCell="C15" sqref="C15"/>
    </sheetView>
  </sheetViews>
  <sheetFormatPr defaultRowHeight="17.399999999999999" x14ac:dyDescent="0.4"/>
  <cols>
    <col min="1" max="1" width="37.19921875" style="1" bestFit="1" customWidth="1"/>
    <col min="2" max="2" width="26.19921875" style="1" customWidth="1"/>
    <col min="3" max="3" width="21.59765625" style="1" customWidth="1"/>
    <col min="4" max="4" width="19.09765625" style="1" bestFit="1" customWidth="1"/>
    <col min="5" max="5" width="18.5" style="1" bestFit="1" customWidth="1"/>
    <col min="6" max="6" width="19.296875" style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4">
      <c r="A2" t="s">
        <v>217</v>
      </c>
      <c r="B2" t="s">
        <v>191</v>
      </c>
      <c r="C2" t="s">
        <v>35</v>
      </c>
      <c r="D2" t="s">
        <v>218</v>
      </c>
      <c r="E2" t="s">
        <v>775</v>
      </c>
      <c r="F2" t="s">
        <v>776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4">
      <c r="A3" t="s">
        <v>1456</v>
      </c>
      <c r="B3" t="s">
        <v>1413</v>
      </c>
      <c r="C3" t="s">
        <v>1457</v>
      </c>
      <c r="D3" t="s">
        <v>1458</v>
      </c>
      <c r="E3" t="s">
        <v>1552</v>
      </c>
      <c r="F3" t="s">
        <v>1553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4">
      <c r="A4" t="s">
        <v>338</v>
      </c>
      <c r="B4" t="s">
        <v>339</v>
      </c>
      <c r="C4" t="s">
        <v>340</v>
      </c>
      <c r="D4" t="s">
        <v>341</v>
      </c>
      <c r="E4" t="s">
        <v>777</v>
      </c>
      <c r="F4" t="s">
        <v>778</v>
      </c>
      <c r="H4" t="str">
        <f t="shared" si="0"/>
        <v/>
      </c>
      <c r="I4" t="str">
        <f t="shared" si="1"/>
        <v/>
      </c>
    </row>
    <row r="5" spans="1:9" x14ac:dyDescent="0.4">
      <c r="A5" t="s">
        <v>1675</v>
      </c>
      <c r="B5" t="s">
        <v>1612</v>
      </c>
      <c r="C5" t="s">
        <v>1676</v>
      </c>
      <c r="D5" t="s">
        <v>1677</v>
      </c>
      <c r="E5" t="s">
        <v>1775</v>
      </c>
      <c r="F5" t="s">
        <v>1776</v>
      </c>
      <c r="H5" t="str">
        <f t="shared" si="0"/>
        <v/>
      </c>
      <c r="I5" t="str">
        <f t="shared" si="1"/>
        <v/>
      </c>
    </row>
    <row r="6" spans="1:9" x14ac:dyDescent="0.4">
      <c r="A6" t="s">
        <v>779</v>
      </c>
      <c r="B6" t="s">
        <v>106</v>
      </c>
      <c r="C6" t="s">
        <v>260</v>
      </c>
      <c r="D6" t="s">
        <v>1378</v>
      </c>
      <c r="E6" t="s">
        <v>780</v>
      </c>
      <c r="F6" t="s">
        <v>781</v>
      </c>
      <c r="H6" t="str">
        <f t="shared" si="0"/>
        <v/>
      </c>
      <c r="I6" t="str">
        <f t="shared" si="1"/>
        <v/>
      </c>
    </row>
    <row r="7" spans="1:9" x14ac:dyDescent="0.4">
      <c r="A7" t="s">
        <v>119</v>
      </c>
      <c r="B7" t="s">
        <v>120</v>
      </c>
      <c r="C7" t="s">
        <v>121</v>
      </c>
      <c r="D7" t="s">
        <v>122</v>
      </c>
      <c r="E7" t="s">
        <v>782</v>
      </c>
      <c r="F7" t="s">
        <v>783</v>
      </c>
      <c r="H7" t="str">
        <f t="shared" si="0"/>
        <v/>
      </c>
      <c r="I7" t="str">
        <f t="shared" si="1"/>
        <v/>
      </c>
    </row>
    <row r="8" spans="1:9" x14ac:dyDescent="0.4">
      <c r="A8" t="s">
        <v>784</v>
      </c>
      <c r="B8" t="s">
        <v>120</v>
      </c>
      <c r="C8" t="s">
        <v>785</v>
      </c>
      <c r="D8" t="s">
        <v>1379</v>
      </c>
      <c r="E8" t="s">
        <v>786</v>
      </c>
      <c r="F8" t="s">
        <v>787</v>
      </c>
      <c r="H8" t="str">
        <f t="shared" si="0"/>
        <v/>
      </c>
      <c r="I8" t="str">
        <f t="shared" si="1"/>
        <v/>
      </c>
    </row>
    <row r="9" spans="1:9" x14ac:dyDescent="0.4">
      <c r="A9" t="s">
        <v>619</v>
      </c>
      <c r="B9" t="s">
        <v>120</v>
      </c>
      <c r="C9" t="s">
        <v>620</v>
      </c>
      <c r="D9" t="s">
        <v>1379</v>
      </c>
      <c r="E9" t="s">
        <v>788</v>
      </c>
      <c r="F9" t="s">
        <v>789</v>
      </c>
      <c r="H9" t="str">
        <f t="shared" si="0"/>
        <v/>
      </c>
      <c r="I9" t="str">
        <f t="shared" si="1"/>
        <v/>
      </c>
    </row>
    <row r="10" spans="1:9" x14ac:dyDescent="0.4">
      <c r="A10" t="s">
        <v>425</v>
      </c>
      <c r="B10" t="s">
        <v>120</v>
      </c>
      <c r="C10" t="s">
        <v>426</v>
      </c>
      <c r="D10" t="s">
        <v>427</v>
      </c>
      <c r="E10" t="s">
        <v>790</v>
      </c>
      <c r="F10" t="s">
        <v>791</v>
      </c>
      <c r="H10" t="str">
        <f t="shared" si="0"/>
        <v/>
      </c>
      <c r="I10" t="str">
        <f t="shared" si="1"/>
        <v/>
      </c>
    </row>
    <row r="11" spans="1:9" x14ac:dyDescent="0.4">
      <c r="A11" t="s">
        <v>1473</v>
      </c>
      <c r="B11" t="s">
        <v>1474</v>
      </c>
      <c r="C11" t="s">
        <v>473</v>
      </c>
      <c r="D11" t="s">
        <v>1475</v>
      </c>
      <c r="E11" t="s">
        <v>1564</v>
      </c>
      <c r="F11" t="s">
        <v>1565</v>
      </c>
      <c r="H11" t="str">
        <f t="shared" si="0"/>
        <v/>
      </c>
      <c r="I11" t="str">
        <f t="shared" si="1"/>
        <v/>
      </c>
    </row>
    <row r="12" spans="1:9" x14ac:dyDescent="0.4">
      <c r="A12" t="s">
        <v>539</v>
      </c>
      <c r="B12" t="s">
        <v>143</v>
      </c>
      <c r="C12" t="s">
        <v>540</v>
      </c>
      <c r="D12" t="s">
        <v>541</v>
      </c>
      <c r="E12" t="s">
        <v>792</v>
      </c>
      <c r="F12" t="s">
        <v>793</v>
      </c>
      <c r="H12" t="str">
        <f t="shared" si="0"/>
        <v/>
      </c>
      <c r="I12" t="str">
        <f t="shared" si="1"/>
        <v/>
      </c>
    </row>
    <row r="13" spans="1:9" x14ac:dyDescent="0.4">
      <c r="A13" t="s">
        <v>794</v>
      </c>
      <c r="B13" t="s">
        <v>103</v>
      </c>
      <c r="C13" t="s">
        <v>260</v>
      </c>
      <c r="D13" t="s">
        <v>1380</v>
      </c>
      <c r="E13" t="s">
        <v>795</v>
      </c>
      <c r="F13" t="s">
        <v>796</v>
      </c>
      <c r="H13" t="str">
        <f t="shared" si="0"/>
        <v/>
      </c>
      <c r="I13" t="str">
        <f t="shared" si="1"/>
        <v/>
      </c>
    </row>
    <row r="14" spans="1:9" x14ac:dyDescent="0.4">
      <c r="A14" t="s">
        <v>2243</v>
      </c>
      <c r="B14" t="s">
        <v>2192</v>
      </c>
      <c r="C14" t="s">
        <v>2244</v>
      </c>
      <c r="D14" t="s">
        <v>1380</v>
      </c>
      <c r="E14" t="s">
        <v>2245</v>
      </c>
      <c r="F14" t="s">
        <v>2246</v>
      </c>
      <c r="H14" t="str">
        <f t="shared" si="0"/>
        <v/>
      </c>
      <c r="I14" t="str">
        <f t="shared" si="1"/>
        <v/>
      </c>
    </row>
    <row r="15" spans="1:9" x14ac:dyDescent="0.4">
      <c r="A15" t="s">
        <v>210</v>
      </c>
      <c r="B15" t="s">
        <v>191</v>
      </c>
      <c r="C15" t="s">
        <v>211</v>
      </c>
      <c r="D15" t="s">
        <v>212</v>
      </c>
      <c r="E15" t="s">
        <v>797</v>
      </c>
      <c r="F15" t="s">
        <v>798</v>
      </c>
      <c r="H15" t="str">
        <f t="shared" si="0"/>
        <v/>
      </c>
      <c r="I15" t="str">
        <f t="shared" si="1"/>
        <v/>
      </c>
    </row>
    <row r="16" spans="1:9" x14ac:dyDescent="0.4">
      <c r="A16" t="s">
        <v>2472</v>
      </c>
      <c r="B16" t="s">
        <v>247</v>
      </c>
      <c r="C16" t="s">
        <v>2473</v>
      </c>
      <c r="D16" t="s">
        <v>2480</v>
      </c>
      <c r="E16" t="s">
        <v>2491</v>
      </c>
      <c r="F16" t="s">
        <v>2492</v>
      </c>
      <c r="H16" t="str">
        <f t="shared" si="0"/>
        <v/>
      </c>
      <c r="I16" t="str">
        <f t="shared" si="1"/>
        <v/>
      </c>
    </row>
    <row r="17" spans="1:9" x14ac:dyDescent="0.4">
      <c r="A17" t="s">
        <v>49</v>
      </c>
      <c r="B17" t="s">
        <v>50</v>
      </c>
      <c r="C17" t="s">
        <v>51</v>
      </c>
      <c r="D17" t="s">
        <v>52</v>
      </c>
      <c r="E17" t="s">
        <v>799</v>
      </c>
      <c r="F17" t="s">
        <v>800</v>
      </c>
      <c r="H17" t="str">
        <f t="shared" si="0"/>
        <v/>
      </c>
      <c r="I17" t="str">
        <f t="shared" si="1"/>
        <v/>
      </c>
    </row>
    <row r="18" spans="1:9" x14ac:dyDescent="0.4">
      <c r="A18" t="s">
        <v>696</v>
      </c>
      <c r="B18" t="s">
        <v>525</v>
      </c>
      <c r="C18" t="s">
        <v>591</v>
      </c>
      <c r="D18" t="s">
        <v>697</v>
      </c>
      <c r="E18" t="s">
        <v>801</v>
      </c>
      <c r="F18" t="s">
        <v>802</v>
      </c>
      <c r="H18" t="str">
        <f t="shared" si="0"/>
        <v/>
      </c>
      <c r="I18" t="str">
        <f t="shared" si="1"/>
        <v/>
      </c>
    </row>
    <row r="19" spans="1:9" x14ac:dyDescent="0.4">
      <c r="A19" t="s">
        <v>277</v>
      </c>
      <c r="B19" t="s">
        <v>259</v>
      </c>
      <c r="C19" t="s">
        <v>278</v>
      </c>
      <c r="D19" t="s">
        <v>279</v>
      </c>
      <c r="E19" t="s">
        <v>803</v>
      </c>
      <c r="F19" t="s">
        <v>804</v>
      </c>
      <c r="H19" t="str">
        <f t="shared" si="0"/>
        <v/>
      </c>
      <c r="I19" t="str">
        <f t="shared" si="1"/>
        <v/>
      </c>
    </row>
    <row r="20" spans="1:9" x14ac:dyDescent="0.4">
      <c r="A20" t="s">
        <v>446</v>
      </c>
      <c r="B20" t="s">
        <v>14</v>
      </c>
      <c r="C20" t="s">
        <v>447</v>
      </c>
      <c r="D20" t="s">
        <v>448</v>
      </c>
      <c r="E20" t="s">
        <v>805</v>
      </c>
      <c r="F20" t="s">
        <v>806</v>
      </c>
      <c r="H20" t="str">
        <f t="shared" si="0"/>
        <v/>
      </c>
      <c r="I20" t="str">
        <f t="shared" si="1"/>
        <v/>
      </c>
    </row>
    <row r="21" spans="1:9" x14ac:dyDescent="0.4">
      <c r="A21" t="s">
        <v>75</v>
      </c>
      <c r="B21" t="s">
        <v>11</v>
      </c>
      <c r="C21" t="s">
        <v>76</v>
      </c>
      <c r="D21" t="s">
        <v>77</v>
      </c>
      <c r="E21" t="s">
        <v>807</v>
      </c>
      <c r="F21" t="s">
        <v>808</v>
      </c>
      <c r="H21" t="str">
        <f t="shared" si="0"/>
        <v/>
      </c>
      <c r="I21" t="str">
        <f t="shared" si="1"/>
        <v/>
      </c>
    </row>
    <row r="22" spans="1:9" x14ac:dyDescent="0.4">
      <c r="A22" t="s">
        <v>715</v>
      </c>
      <c r="B22" t="s">
        <v>14</v>
      </c>
      <c r="C22" t="s">
        <v>716</v>
      </c>
      <c r="D22" t="s">
        <v>717</v>
      </c>
      <c r="E22" t="s">
        <v>809</v>
      </c>
      <c r="F22" t="s">
        <v>810</v>
      </c>
      <c r="H22" t="str">
        <f t="shared" si="0"/>
        <v/>
      </c>
      <c r="I22" t="str">
        <f t="shared" si="1"/>
        <v/>
      </c>
    </row>
    <row r="23" spans="1:9" x14ac:dyDescent="0.4">
      <c r="A23" t="s">
        <v>87</v>
      </c>
      <c r="B23" t="s">
        <v>88</v>
      </c>
      <c r="C23" t="s">
        <v>89</v>
      </c>
      <c r="D23" t="s">
        <v>90</v>
      </c>
      <c r="E23" t="s">
        <v>811</v>
      </c>
      <c r="F23" t="s">
        <v>812</v>
      </c>
      <c r="H23" t="str">
        <f t="shared" si="0"/>
        <v/>
      </c>
      <c r="I23" t="str">
        <f t="shared" si="1"/>
        <v/>
      </c>
    </row>
    <row r="24" spans="1:9" x14ac:dyDescent="0.4">
      <c r="A24" t="s">
        <v>233</v>
      </c>
      <c r="B24" t="s">
        <v>191</v>
      </c>
      <c r="C24" t="s">
        <v>35</v>
      </c>
      <c r="D24" t="s">
        <v>232</v>
      </c>
      <c r="E24" t="s">
        <v>813</v>
      </c>
      <c r="F24" t="s">
        <v>814</v>
      </c>
      <c r="H24" t="str">
        <f t="shared" si="0"/>
        <v/>
      </c>
      <c r="I24" t="str">
        <f t="shared" si="1"/>
        <v/>
      </c>
    </row>
    <row r="25" spans="1:9" x14ac:dyDescent="0.4">
      <c r="A25" t="s">
        <v>2377</v>
      </c>
      <c r="B25" t="s">
        <v>2378</v>
      </c>
      <c r="C25" t="s">
        <v>2371</v>
      </c>
      <c r="D25" t="s">
        <v>2480</v>
      </c>
      <c r="E25" t="s">
        <v>2493</v>
      </c>
      <c r="F25" t="s">
        <v>2494</v>
      </c>
      <c r="H25" t="str">
        <f t="shared" si="0"/>
        <v/>
      </c>
      <c r="I25" t="str">
        <f t="shared" si="1"/>
        <v/>
      </c>
    </row>
    <row r="26" spans="1:9" x14ac:dyDescent="0.4">
      <c r="A26" t="s">
        <v>462</v>
      </c>
      <c r="B26" t="s">
        <v>14</v>
      </c>
      <c r="C26" t="s">
        <v>463</v>
      </c>
      <c r="D26" t="s">
        <v>464</v>
      </c>
      <c r="E26" t="s">
        <v>815</v>
      </c>
      <c r="F26" t="s">
        <v>816</v>
      </c>
      <c r="H26" t="str">
        <f t="shared" si="0"/>
        <v/>
      </c>
      <c r="I26" t="str">
        <f t="shared" si="1"/>
        <v/>
      </c>
    </row>
    <row r="27" spans="1:9" x14ac:dyDescent="0.4">
      <c r="A27" t="s">
        <v>107</v>
      </c>
      <c r="B27" t="s">
        <v>108</v>
      </c>
      <c r="C27" t="s">
        <v>62</v>
      </c>
      <c r="D27" t="s">
        <v>109</v>
      </c>
      <c r="E27" t="s">
        <v>817</v>
      </c>
      <c r="F27" t="s">
        <v>818</v>
      </c>
      <c r="H27" t="str">
        <f t="shared" si="0"/>
        <v/>
      </c>
      <c r="I27" t="str">
        <f t="shared" si="1"/>
        <v/>
      </c>
    </row>
    <row r="28" spans="1:9" x14ac:dyDescent="0.4">
      <c r="A28" t="s">
        <v>630</v>
      </c>
      <c r="B28" t="s">
        <v>108</v>
      </c>
      <c r="C28" t="s">
        <v>631</v>
      </c>
      <c r="D28" t="s">
        <v>632</v>
      </c>
      <c r="E28" t="s">
        <v>819</v>
      </c>
      <c r="F28" t="s">
        <v>820</v>
      </c>
      <c r="H28" t="str">
        <f t="shared" si="0"/>
        <v/>
      </c>
      <c r="I28" t="str">
        <f t="shared" si="1"/>
        <v/>
      </c>
    </row>
    <row r="29" spans="1:9" x14ac:dyDescent="0.4">
      <c r="A29" t="s">
        <v>483</v>
      </c>
      <c r="B29" t="s">
        <v>50</v>
      </c>
      <c r="C29" t="s">
        <v>484</v>
      </c>
      <c r="D29" t="s">
        <v>485</v>
      </c>
      <c r="E29" t="s">
        <v>821</v>
      </c>
      <c r="F29" t="s">
        <v>822</v>
      </c>
      <c r="H29" t="str">
        <f t="shared" si="0"/>
        <v/>
      </c>
      <c r="I29" t="str">
        <f t="shared" si="1"/>
        <v/>
      </c>
    </row>
    <row r="30" spans="1:9" x14ac:dyDescent="0.4">
      <c r="A30" t="s">
        <v>455</v>
      </c>
      <c r="B30" t="s">
        <v>14</v>
      </c>
      <c r="C30" t="s">
        <v>456</v>
      </c>
      <c r="D30" t="s">
        <v>457</v>
      </c>
      <c r="E30" t="s">
        <v>823</v>
      </c>
      <c r="F30" t="s">
        <v>824</v>
      </c>
      <c r="H30" t="str">
        <f t="shared" si="0"/>
        <v/>
      </c>
      <c r="I30" t="str">
        <f t="shared" si="1"/>
        <v/>
      </c>
    </row>
    <row r="31" spans="1:9" x14ac:dyDescent="0.4">
      <c r="A31" t="s">
        <v>1448</v>
      </c>
      <c r="B31" t="s">
        <v>1413</v>
      </c>
      <c r="C31" t="s">
        <v>1449</v>
      </c>
      <c r="D31" t="s">
        <v>1450</v>
      </c>
      <c r="E31" t="s">
        <v>1546</v>
      </c>
      <c r="F31" t="s">
        <v>1547</v>
      </c>
      <c r="H31" t="str">
        <f t="shared" si="0"/>
        <v/>
      </c>
      <c r="I31" t="str">
        <f t="shared" si="1"/>
        <v/>
      </c>
    </row>
    <row r="32" spans="1:9" x14ac:dyDescent="0.4">
      <c r="A32" t="s">
        <v>236</v>
      </c>
      <c r="B32" t="s">
        <v>237</v>
      </c>
      <c r="C32" t="s">
        <v>238</v>
      </c>
      <c r="D32" t="s">
        <v>239</v>
      </c>
      <c r="E32" t="s">
        <v>825</v>
      </c>
      <c r="F32" t="s">
        <v>826</v>
      </c>
      <c r="H32" t="str">
        <f t="shared" si="0"/>
        <v/>
      </c>
      <c r="I32" t="str">
        <f t="shared" si="1"/>
        <v/>
      </c>
    </row>
    <row r="33" spans="1:9" x14ac:dyDescent="0.4">
      <c r="A33" t="s">
        <v>1720</v>
      </c>
      <c r="B33" t="s">
        <v>1612</v>
      </c>
      <c r="C33" t="s">
        <v>500</v>
      </c>
      <c r="D33" t="s">
        <v>1721</v>
      </c>
      <c r="E33" t="s">
        <v>1777</v>
      </c>
      <c r="F33" t="s">
        <v>1778</v>
      </c>
      <c r="H33" t="str">
        <f t="shared" si="0"/>
        <v/>
      </c>
      <c r="I33" t="str">
        <f t="shared" si="1"/>
        <v/>
      </c>
    </row>
    <row r="34" spans="1:9" x14ac:dyDescent="0.4">
      <c r="A34" t="s">
        <v>577</v>
      </c>
      <c r="B34" t="s">
        <v>165</v>
      </c>
      <c r="C34" t="s">
        <v>578</v>
      </c>
      <c r="D34" t="s">
        <v>239</v>
      </c>
      <c r="E34" t="s">
        <v>827</v>
      </c>
      <c r="F34" t="s">
        <v>828</v>
      </c>
      <c r="H34" t="str">
        <f t="shared" si="0"/>
        <v/>
      </c>
      <c r="I34" t="str">
        <f t="shared" si="1"/>
        <v/>
      </c>
    </row>
    <row r="35" spans="1:9" x14ac:dyDescent="0.4">
      <c r="A35" t="s">
        <v>663</v>
      </c>
      <c r="B35" t="s">
        <v>68</v>
      </c>
      <c r="C35" t="s">
        <v>664</v>
      </c>
      <c r="D35" t="s">
        <v>665</v>
      </c>
      <c r="E35" t="s">
        <v>829</v>
      </c>
      <c r="F35" t="s">
        <v>830</v>
      </c>
      <c r="H35" t="str">
        <f t="shared" si="0"/>
        <v/>
      </c>
      <c r="I35" t="str">
        <f t="shared" si="1"/>
        <v/>
      </c>
    </row>
    <row r="36" spans="1:9" x14ac:dyDescent="0.4">
      <c r="A36" t="s">
        <v>477</v>
      </c>
      <c r="B36" t="s">
        <v>41</v>
      </c>
      <c r="C36" t="s">
        <v>478</v>
      </c>
      <c r="D36" t="s">
        <v>479</v>
      </c>
      <c r="E36" t="s">
        <v>831</v>
      </c>
      <c r="F36" t="s">
        <v>832</v>
      </c>
      <c r="H36" t="str">
        <f t="shared" si="0"/>
        <v/>
      </c>
      <c r="I36" t="str">
        <f t="shared" si="1"/>
        <v/>
      </c>
    </row>
    <row r="37" spans="1:9" x14ac:dyDescent="0.4">
      <c r="A37" t="s">
        <v>78</v>
      </c>
      <c r="B37" t="s">
        <v>27</v>
      </c>
      <c r="C37" t="s">
        <v>79</v>
      </c>
      <c r="D37" t="s">
        <v>80</v>
      </c>
      <c r="E37" t="s">
        <v>833</v>
      </c>
      <c r="F37" t="s">
        <v>834</v>
      </c>
      <c r="H37" t="str">
        <f t="shared" si="0"/>
        <v/>
      </c>
      <c r="I37" t="str">
        <f t="shared" si="1"/>
        <v/>
      </c>
    </row>
    <row r="38" spans="1:9" x14ac:dyDescent="0.4">
      <c r="A38" t="s">
        <v>486</v>
      </c>
      <c r="B38" t="s">
        <v>27</v>
      </c>
      <c r="C38" t="s">
        <v>487</v>
      </c>
      <c r="D38" t="s">
        <v>80</v>
      </c>
      <c r="E38" t="s">
        <v>835</v>
      </c>
      <c r="F38" t="s">
        <v>836</v>
      </c>
      <c r="H38" t="str">
        <f t="shared" si="0"/>
        <v/>
      </c>
      <c r="I38" t="str">
        <f t="shared" si="1"/>
        <v/>
      </c>
    </row>
    <row r="39" spans="1:9" x14ac:dyDescent="0.4">
      <c r="A39" t="s">
        <v>759</v>
      </c>
      <c r="B39" t="s">
        <v>27</v>
      </c>
      <c r="C39" t="s">
        <v>760</v>
      </c>
      <c r="D39" t="s">
        <v>761</v>
      </c>
      <c r="E39" t="s">
        <v>837</v>
      </c>
      <c r="F39" t="s">
        <v>838</v>
      </c>
      <c r="H39" t="str">
        <f t="shared" si="0"/>
        <v/>
      </c>
      <c r="I39" t="str">
        <f t="shared" si="1"/>
        <v/>
      </c>
    </row>
    <row r="40" spans="1:9" x14ac:dyDescent="0.4">
      <c r="A40" t="s">
        <v>67</v>
      </c>
      <c r="B40" t="s">
        <v>68</v>
      </c>
      <c r="C40" t="s">
        <v>69</v>
      </c>
      <c r="D40" t="s">
        <v>70</v>
      </c>
      <c r="E40" t="s">
        <v>839</v>
      </c>
      <c r="F40" t="s">
        <v>840</v>
      </c>
      <c r="H40" t="str">
        <f t="shared" si="0"/>
        <v/>
      </c>
      <c r="I40" t="str">
        <f t="shared" si="1"/>
        <v/>
      </c>
    </row>
    <row r="41" spans="1:9" x14ac:dyDescent="0.4">
      <c r="A41" t="s">
        <v>512</v>
      </c>
      <c r="B41" t="s">
        <v>147</v>
      </c>
      <c r="C41" t="s">
        <v>513</v>
      </c>
      <c r="D41" t="s">
        <v>514</v>
      </c>
      <c r="E41" t="s">
        <v>841</v>
      </c>
      <c r="F41" t="s">
        <v>842</v>
      </c>
      <c r="H41" t="str">
        <f t="shared" si="0"/>
        <v/>
      </c>
      <c r="I41" t="str">
        <f t="shared" si="1"/>
        <v/>
      </c>
    </row>
    <row r="42" spans="1:9" x14ac:dyDescent="0.4">
      <c r="A42" t="s">
        <v>2456</v>
      </c>
      <c r="B42" t="s">
        <v>191</v>
      </c>
      <c r="C42" t="s">
        <v>2457</v>
      </c>
      <c r="D42" t="s">
        <v>2332</v>
      </c>
      <c r="E42" t="s">
        <v>2495</v>
      </c>
      <c r="F42" t="s">
        <v>2496</v>
      </c>
      <c r="H42" t="str">
        <f t="shared" si="0"/>
        <v/>
      </c>
      <c r="I42" t="str">
        <f t="shared" si="1"/>
        <v/>
      </c>
    </row>
    <row r="43" spans="1:9" x14ac:dyDescent="0.4">
      <c r="A43" t="s">
        <v>24</v>
      </c>
      <c r="B43" t="s">
        <v>14</v>
      </c>
      <c r="C43" t="s">
        <v>8</v>
      </c>
      <c r="D43" t="s">
        <v>25</v>
      </c>
      <c r="E43" t="s">
        <v>843</v>
      </c>
      <c r="F43" t="s">
        <v>844</v>
      </c>
      <c r="H43" t="str">
        <f t="shared" si="0"/>
        <v/>
      </c>
      <c r="I43" t="str">
        <f t="shared" si="1"/>
        <v/>
      </c>
    </row>
    <row r="44" spans="1:9" x14ac:dyDescent="0.4">
      <c r="A44" t="s">
        <v>94</v>
      </c>
      <c r="B44" t="s">
        <v>95</v>
      </c>
      <c r="C44" t="s">
        <v>96</v>
      </c>
      <c r="D44" t="s">
        <v>97</v>
      </c>
      <c r="E44" t="s">
        <v>845</v>
      </c>
      <c r="F44" t="s">
        <v>846</v>
      </c>
      <c r="H44" t="str">
        <f t="shared" si="0"/>
        <v/>
      </c>
      <c r="I44" t="str">
        <f t="shared" si="1"/>
        <v/>
      </c>
    </row>
    <row r="45" spans="1:9" x14ac:dyDescent="0.4">
      <c r="A45" t="s">
        <v>847</v>
      </c>
      <c r="B45" t="s">
        <v>95</v>
      </c>
      <c r="C45" t="s">
        <v>271</v>
      </c>
      <c r="D45" t="s">
        <v>1381</v>
      </c>
      <c r="E45" t="s">
        <v>848</v>
      </c>
      <c r="F45" t="s">
        <v>849</v>
      </c>
      <c r="H45" t="str">
        <f t="shared" si="0"/>
        <v/>
      </c>
      <c r="I45" t="str">
        <f t="shared" si="1"/>
        <v/>
      </c>
    </row>
    <row r="46" spans="1:9" x14ac:dyDescent="0.4">
      <c r="A46" t="s">
        <v>415</v>
      </c>
      <c r="B46" t="s">
        <v>95</v>
      </c>
      <c r="C46" t="s">
        <v>416</v>
      </c>
      <c r="D46" t="s">
        <v>417</v>
      </c>
      <c r="E46" t="s">
        <v>850</v>
      </c>
      <c r="F46" t="s">
        <v>851</v>
      </c>
      <c r="H46" t="str">
        <f t="shared" si="0"/>
        <v/>
      </c>
      <c r="I46" t="str">
        <f t="shared" si="1"/>
        <v/>
      </c>
    </row>
    <row r="47" spans="1:9" x14ac:dyDescent="0.4">
      <c r="A47" t="s">
        <v>177</v>
      </c>
      <c r="B47" t="s">
        <v>165</v>
      </c>
      <c r="C47" t="s">
        <v>178</v>
      </c>
      <c r="D47" t="s">
        <v>179</v>
      </c>
      <c r="E47" t="s">
        <v>852</v>
      </c>
      <c r="F47" t="s">
        <v>853</v>
      </c>
      <c r="H47" t="str">
        <f t="shared" si="0"/>
        <v/>
      </c>
      <c r="I47" t="str">
        <f t="shared" si="1"/>
        <v/>
      </c>
    </row>
    <row r="48" spans="1:9" x14ac:dyDescent="0.4">
      <c r="A48" t="s">
        <v>524</v>
      </c>
      <c r="B48" t="s">
        <v>525</v>
      </c>
      <c r="C48" t="s">
        <v>526</v>
      </c>
      <c r="D48" t="s">
        <v>527</v>
      </c>
      <c r="E48" t="s">
        <v>854</v>
      </c>
      <c r="F48" t="s">
        <v>855</v>
      </c>
      <c r="H48" t="str">
        <f t="shared" si="0"/>
        <v/>
      </c>
      <c r="I48" t="str">
        <f t="shared" si="1"/>
        <v/>
      </c>
    </row>
    <row r="49" spans="1:9" x14ac:dyDescent="0.4">
      <c r="A49" t="s">
        <v>240</v>
      </c>
      <c r="B49" t="s">
        <v>241</v>
      </c>
      <c r="C49" t="s">
        <v>238</v>
      </c>
      <c r="D49" t="s">
        <v>242</v>
      </c>
      <c r="E49" t="s">
        <v>856</v>
      </c>
      <c r="F49" t="s">
        <v>857</v>
      </c>
      <c r="H49" t="str">
        <f t="shared" si="0"/>
        <v/>
      </c>
      <c r="I49" t="str">
        <f t="shared" si="1"/>
        <v/>
      </c>
    </row>
    <row r="50" spans="1:9" x14ac:dyDescent="0.4">
      <c r="A50" t="s">
        <v>480</v>
      </c>
      <c r="B50" t="s">
        <v>439</v>
      </c>
      <c r="C50" t="s">
        <v>481</v>
      </c>
      <c r="D50" t="s">
        <v>482</v>
      </c>
      <c r="E50" t="s">
        <v>858</v>
      </c>
      <c r="F50" t="s">
        <v>859</v>
      </c>
      <c r="H50" t="str">
        <f t="shared" si="0"/>
        <v/>
      </c>
      <c r="I50" t="str">
        <f t="shared" si="1"/>
        <v/>
      </c>
    </row>
    <row r="51" spans="1:9" x14ac:dyDescent="0.4">
      <c r="A51" t="s">
        <v>98</v>
      </c>
      <c r="B51" t="s">
        <v>99</v>
      </c>
      <c r="C51" t="s">
        <v>100</v>
      </c>
      <c r="D51" t="s">
        <v>101</v>
      </c>
      <c r="E51" t="s">
        <v>860</v>
      </c>
      <c r="F51" t="s">
        <v>861</v>
      </c>
      <c r="H51" t="str">
        <f t="shared" si="0"/>
        <v/>
      </c>
      <c r="I51" t="str">
        <f t="shared" si="1"/>
        <v/>
      </c>
    </row>
    <row r="52" spans="1:9" x14ac:dyDescent="0.4">
      <c r="A52" t="s">
        <v>862</v>
      </c>
      <c r="B52" t="s">
        <v>99</v>
      </c>
      <c r="C52" t="s">
        <v>1599</v>
      </c>
      <c r="D52" t="s">
        <v>1382</v>
      </c>
      <c r="E52" t="s">
        <v>863</v>
      </c>
      <c r="F52" t="s">
        <v>864</v>
      </c>
      <c r="H52" t="str">
        <f t="shared" si="0"/>
        <v/>
      </c>
      <c r="I52" t="str">
        <f t="shared" si="1"/>
        <v/>
      </c>
    </row>
    <row r="53" spans="1:9" x14ac:dyDescent="0.4">
      <c r="A53" t="s">
        <v>1772</v>
      </c>
      <c r="B53" t="s">
        <v>1612</v>
      </c>
      <c r="C53" t="s">
        <v>1773</v>
      </c>
      <c r="D53" t="s">
        <v>1774</v>
      </c>
      <c r="E53" t="s">
        <v>1779</v>
      </c>
      <c r="F53" t="s">
        <v>1780</v>
      </c>
      <c r="H53" t="str">
        <f t="shared" si="0"/>
        <v/>
      </c>
      <c r="I53" t="str">
        <f t="shared" si="1"/>
        <v/>
      </c>
    </row>
    <row r="54" spans="1:9" x14ac:dyDescent="0.4">
      <c r="A54" t="s">
        <v>865</v>
      </c>
      <c r="B54" t="s">
        <v>866</v>
      </c>
      <c r="C54" t="s">
        <v>260</v>
      </c>
      <c r="D54" t="s">
        <v>1383</v>
      </c>
      <c r="E54" t="s">
        <v>867</v>
      </c>
      <c r="F54" t="s">
        <v>868</v>
      </c>
      <c r="H54" t="str">
        <f t="shared" si="0"/>
        <v/>
      </c>
      <c r="I54" t="str">
        <f t="shared" si="1"/>
        <v/>
      </c>
    </row>
    <row r="55" spans="1:9" x14ac:dyDescent="0.4">
      <c r="A55" t="s">
        <v>2213</v>
      </c>
      <c r="B55" t="s">
        <v>2194</v>
      </c>
      <c r="C55" t="s">
        <v>2214</v>
      </c>
      <c r="D55" t="s">
        <v>1383</v>
      </c>
      <c r="E55" t="s">
        <v>2247</v>
      </c>
      <c r="F55" t="s">
        <v>2248</v>
      </c>
      <c r="H55" t="str">
        <f t="shared" si="0"/>
        <v/>
      </c>
      <c r="I55" t="str">
        <f t="shared" si="1"/>
        <v/>
      </c>
    </row>
    <row r="56" spans="1:9" x14ac:dyDescent="0.4">
      <c r="A56" t="s">
        <v>2390</v>
      </c>
      <c r="B56" t="s">
        <v>2194</v>
      </c>
      <c r="C56" t="s">
        <v>730</v>
      </c>
      <c r="D56" t="s">
        <v>2332</v>
      </c>
      <c r="E56" t="s">
        <v>2497</v>
      </c>
      <c r="F56" t="s">
        <v>2498</v>
      </c>
      <c r="H56" t="str">
        <f t="shared" si="0"/>
        <v/>
      </c>
      <c r="I56" t="str">
        <f t="shared" si="1"/>
        <v/>
      </c>
    </row>
    <row r="57" spans="1:9" x14ac:dyDescent="0.4">
      <c r="A57" t="s">
        <v>253</v>
      </c>
      <c r="B57" t="s">
        <v>191</v>
      </c>
      <c r="C57" t="s">
        <v>254</v>
      </c>
      <c r="D57" t="s">
        <v>252</v>
      </c>
      <c r="E57" t="s">
        <v>869</v>
      </c>
      <c r="F57" t="s">
        <v>870</v>
      </c>
      <c r="H57" t="str">
        <f t="shared" si="0"/>
        <v/>
      </c>
      <c r="I57" t="str">
        <f t="shared" si="1"/>
        <v/>
      </c>
    </row>
    <row r="58" spans="1:9" x14ac:dyDescent="0.4">
      <c r="A58" t="s">
        <v>430</v>
      </c>
      <c r="B58" t="s">
        <v>27</v>
      </c>
      <c r="C58" t="s">
        <v>431</v>
      </c>
      <c r="D58" t="s">
        <v>252</v>
      </c>
      <c r="E58" t="s">
        <v>871</v>
      </c>
      <c r="F58" t="s">
        <v>872</v>
      </c>
      <c r="H58" t="str">
        <f t="shared" si="0"/>
        <v/>
      </c>
      <c r="I58" t="str">
        <f t="shared" si="1"/>
        <v/>
      </c>
    </row>
    <row r="59" spans="1:9" x14ac:dyDescent="0.4">
      <c r="A59" t="s">
        <v>114</v>
      </c>
      <c r="B59" t="s">
        <v>103</v>
      </c>
      <c r="C59" t="s">
        <v>115</v>
      </c>
      <c r="D59" t="s">
        <v>113</v>
      </c>
      <c r="E59" t="s">
        <v>873</v>
      </c>
      <c r="F59" t="s">
        <v>874</v>
      </c>
      <c r="H59" t="str">
        <f t="shared" si="0"/>
        <v/>
      </c>
      <c r="I59" t="str">
        <f t="shared" si="1"/>
        <v/>
      </c>
    </row>
    <row r="60" spans="1:9" x14ac:dyDescent="0.4">
      <c r="A60" t="s">
        <v>875</v>
      </c>
      <c r="B60" t="s">
        <v>876</v>
      </c>
      <c r="C60" t="s">
        <v>8</v>
      </c>
      <c r="D60" t="s">
        <v>1384</v>
      </c>
      <c r="E60" t="s">
        <v>877</v>
      </c>
      <c r="F60" t="s">
        <v>878</v>
      </c>
      <c r="H60" t="str">
        <f t="shared" si="0"/>
        <v/>
      </c>
      <c r="I60" t="str">
        <f t="shared" si="1"/>
        <v/>
      </c>
    </row>
    <row r="61" spans="1:9" x14ac:dyDescent="0.4">
      <c r="A61" t="s">
        <v>393</v>
      </c>
      <c r="B61" t="s">
        <v>103</v>
      </c>
      <c r="C61" t="s">
        <v>394</v>
      </c>
      <c r="D61" t="s">
        <v>395</v>
      </c>
      <c r="E61" t="s">
        <v>879</v>
      </c>
      <c r="F61" t="s">
        <v>880</v>
      </c>
      <c r="H61" t="str">
        <f t="shared" si="0"/>
        <v/>
      </c>
      <c r="I61" t="str">
        <f t="shared" si="1"/>
        <v/>
      </c>
    </row>
    <row r="62" spans="1:9" x14ac:dyDescent="0.4">
      <c r="A62" t="s">
        <v>435</v>
      </c>
      <c r="B62" t="s">
        <v>14</v>
      </c>
      <c r="C62" t="s">
        <v>436</v>
      </c>
      <c r="D62" t="s">
        <v>437</v>
      </c>
      <c r="E62" t="s">
        <v>881</v>
      </c>
      <c r="F62" t="s">
        <v>882</v>
      </c>
      <c r="H62" t="str">
        <f t="shared" si="0"/>
        <v/>
      </c>
      <c r="I62" t="str">
        <f t="shared" si="1"/>
        <v/>
      </c>
    </row>
    <row r="63" spans="1:9" x14ac:dyDescent="0.4">
      <c r="A63" t="s">
        <v>499</v>
      </c>
      <c r="B63" t="s">
        <v>14</v>
      </c>
      <c r="C63" t="s">
        <v>500</v>
      </c>
      <c r="D63" t="s">
        <v>501</v>
      </c>
      <c r="E63" t="s">
        <v>883</v>
      </c>
      <c r="F63" t="s">
        <v>884</v>
      </c>
      <c r="H63" t="str">
        <f t="shared" si="0"/>
        <v/>
      </c>
      <c r="I63" t="str">
        <f t="shared" si="1"/>
        <v/>
      </c>
    </row>
    <row r="64" spans="1:9" x14ac:dyDescent="0.4">
      <c r="A64" t="s">
        <v>605</v>
      </c>
      <c r="B64" t="s">
        <v>165</v>
      </c>
      <c r="C64" t="s">
        <v>606</v>
      </c>
      <c r="D64" t="s">
        <v>607</v>
      </c>
      <c r="E64" t="s">
        <v>885</v>
      </c>
      <c r="F64" t="s">
        <v>886</v>
      </c>
      <c r="H64" t="str">
        <f t="shared" si="0"/>
        <v/>
      </c>
      <c r="I64" t="str">
        <f t="shared" si="1"/>
        <v/>
      </c>
    </row>
    <row r="65" spans="1:9" x14ac:dyDescent="0.4">
      <c r="A65" t="s">
        <v>2464</v>
      </c>
      <c r="B65" t="s">
        <v>191</v>
      </c>
      <c r="C65" t="s">
        <v>2465</v>
      </c>
      <c r="D65" t="s">
        <v>2336</v>
      </c>
      <c r="E65" t="s">
        <v>2499</v>
      </c>
      <c r="F65" t="s">
        <v>2500</v>
      </c>
      <c r="H65" t="str">
        <f t="shared" si="0"/>
        <v/>
      </c>
      <c r="I65" t="str">
        <f t="shared" si="1"/>
        <v/>
      </c>
    </row>
    <row r="66" spans="1:9" x14ac:dyDescent="0.4">
      <c r="A66" t="s">
        <v>2365</v>
      </c>
      <c r="B66" t="s">
        <v>2194</v>
      </c>
      <c r="C66" t="s">
        <v>2366</v>
      </c>
      <c r="D66" t="s">
        <v>2487</v>
      </c>
      <c r="E66" t="s">
        <v>2501</v>
      </c>
      <c r="F66" t="s">
        <v>2502</v>
      </c>
      <c r="H66" t="str">
        <f t="shared" si="0"/>
        <v/>
      </c>
      <c r="I66" t="str">
        <f t="shared" si="1"/>
        <v/>
      </c>
    </row>
    <row r="67" spans="1:9" x14ac:dyDescent="0.4">
      <c r="A67" t="s">
        <v>2231</v>
      </c>
      <c r="B67" t="s">
        <v>2194</v>
      </c>
      <c r="C67" t="s">
        <v>2232</v>
      </c>
      <c r="D67" t="s">
        <v>607</v>
      </c>
      <c r="E67" t="s">
        <v>2249</v>
      </c>
      <c r="F67" t="s">
        <v>2250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4">
      <c r="A68" t="s">
        <v>732</v>
      </c>
      <c r="B68" t="s">
        <v>11</v>
      </c>
      <c r="C68" t="s">
        <v>733</v>
      </c>
      <c r="D68" t="s">
        <v>734</v>
      </c>
      <c r="E68" t="s">
        <v>887</v>
      </c>
      <c r="F68" t="s">
        <v>888</v>
      </c>
      <c r="H68" t="str">
        <f t="shared" si="2"/>
        <v/>
      </c>
      <c r="I68" t="str">
        <f t="shared" si="3"/>
        <v/>
      </c>
    </row>
    <row r="69" spans="1:9" x14ac:dyDescent="0.4">
      <c r="A69" t="s">
        <v>474</v>
      </c>
      <c r="B69" t="s">
        <v>14</v>
      </c>
      <c r="C69" t="s">
        <v>475</v>
      </c>
      <c r="D69" t="s">
        <v>476</v>
      </c>
      <c r="E69" t="s">
        <v>889</v>
      </c>
      <c r="F69" t="s">
        <v>890</v>
      </c>
      <c r="H69" t="str">
        <f t="shared" si="2"/>
        <v/>
      </c>
      <c r="I69" t="str">
        <f t="shared" si="3"/>
        <v/>
      </c>
    </row>
    <row r="70" spans="1:9" x14ac:dyDescent="0.4">
      <c r="A70" t="s">
        <v>131</v>
      </c>
      <c r="B70" t="s">
        <v>132</v>
      </c>
      <c r="C70" t="s">
        <v>133</v>
      </c>
      <c r="D70" t="s">
        <v>134</v>
      </c>
      <c r="E70" t="s">
        <v>891</v>
      </c>
      <c r="F70" t="s">
        <v>892</v>
      </c>
      <c r="H70" t="str">
        <f t="shared" si="2"/>
        <v/>
      </c>
      <c r="I70" t="str">
        <f t="shared" si="3"/>
        <v/>
      </c>
    </row>
    <row r="71" spans="1:9" x14ac:dyDescent="0.4">
      <c r="A71" t="s">
        <v>893</v>
      </c>
      <c r="B71" t="s">
        <v>132</v>
      </c>
      <c r="C71" t="s">
        <v>1600</v>
      </c>
      <c r="D71" t="s">
        <v>1385</v>
      </c>
      <c r="E71" t="s">
        <v>894</v>
      </c>
      <c r="F71" t="s">
        <v>895</v>
      </c>
      <c r="H71" t="str">
        <f t="shared" si="2"/>
        <v/>
      </c>
      <c r="I71" t="str">
        <f t="shared" si="3"/>
        <v/>
      </c>
    </row>
    <row r="72" spans="1:9" x14ac:dyDescent="0.4">
      <c r="A72" t="s">
        <v>614</v>
      </c>
      <c r="B72" t="s">
        <v>422</v>
      </c>
      <c r="C72" t="s">
        <v>615</v>
      </c>
      <c r="D72" t="s">
        <v>616</v>
      </c>
      <c r="E72" t="s">
        <v>896</v>
      </c>
      <c r="F72" t="s">
        <v>897</v>
      </c>
      <c r="H72" t="str">
        <f t="shared" si="2"/>
        <v/>
      </c>
      <c r="I72" t="str">
        <f t="shared" si="3"/>
        <v/>
      </c>
    </row>
    <row r="73" spans="1:9" x14ac:dyDescent="0.4">
      <c r="A73" t="s">
        <v>553</v>
      </c>
      <c r="B73" t="s">
        <v>422</v>
      </c>
      <c r="C73" t="s">
        <v>554</v>
      </c>
      <c r="D73" t="s">
        <v>555</v>
      </c>
      <c r="E73" t="s">
        <v>898</v>
      </c>
      <c r="F73" t="s">
        <v>899</v>
      </c>
      <c r="H73" t="str">
        <f t="shared" si="2"/>
        <v/>
      </c>
      <c r="I73" t="str">
        <f t="shared" si="3"/>
        <v/>
      </c>
    </row>
    <row r="74" spans="1:9" x14ac:dyDescent="0.4">
      <c r="A74" t="s">
        <v>421</v>
      </c>
      <c r="B74" t="s">
        <v>422</v>
      </c>
      <c r="C74" t="s">
        <v>423</v>
      </c>
      <c r="D74" t="s">
        <v>424</v>
      </c>
      <c r="E74" t="s">
        <v>900</v>
      </c>
      <c r="F74" t="s">
        <v>901</v>
      </c>
      <c r="H74" t="str">
        <f t="shared" si="2"/>
        <v/>
      </c>
      <c r="I74" t="str">
        <f t="shared" si="3"/>
        <v/>
      </c>
    </row>
    <row r="75" spans="1:9" x14ac:dyDescent="0.4">
      <c r="A75" t="s">
        <v>902</v>
      </c>
      <c r="B75" t="s">
        <v>903</v>
      </c>
      <c r="C75" t="s">
        <v>757</v>
      </c>
      <c r="D75" t="s">
        <v>1386</v>
      </c>
      <c r="E75" t="s">
        <v>904</v>
      </c>
      <c r="F75" t="s">
        <v>905</v>
      </c>
      <c r="H75" t="str">
        <f t="shared" si="2"/>
        <v/>
      </c>
      <c r="I75" t="str">
        <f t="shared" si="3"/>
        <v/>
      </c>
    </row>
    <row r="76" spans="1:9" x14ac:dyDescent="0.4">
      <c r="A76" t="s">
        <v>81</v>
      </c>
      <c r="B76" t="s">
        <v>50</v>
      </c>
      <c r="C76" t="s">
        <v>82</v>
      </c>
      <c r="D76" t="s">
        <v>83</v>
      </c>
      <c r="E76" t="s">
        <v>906</v>
      </c>
      <c r="F76" t="s">
        <v>907</v>
      </c>
      <c r="H76" t="str">
        <f t="shared" si="2"/>
        <v/>
      </c>
      <c r="I76" t="str">
        <f t="shared" si="3"/>
        <v/>
      </c>
    </row>
    <row r="77" spans="1:9" x14ac:dyDescent="0.4">
      <c r="A77" t="s">
        <v>2324</v>
      </c>
      <c r="B77" t="s">
        <v>2312</v>
      </c>
      <c r="C77" t="s">
        <v>2325</v>
      </c>
      <c r="D77" t="s">
        <v>470</v>
      </c>
      <c r="E77" t="s">
        <v>2357</v>
      </c>
      <c r="F77" t="s">
        <v>2358</v>
      </c>
      <c r="H77" t="str">
        <f t="shared" si="2"/>
        <v/>
      </c>
      <c r="I77" t="str">
        <f t="shared" si="3"/>
        <v/>
      </c>
    </row>
    <row r="78" spans="1:9" x14ac:dyDescent="0.4">
      <c r="A78" t="s">
        <v>2311</v>
      </c>
      <c r="B78" t="s">
        <v>2312</v>
      </c>
      <c r="C78" t="s">
        <v>8</v>
      </c>
      <c r="D78" t="s">
        <v>470</v>
      </c>
      <c r="E78" t="s">
        <v>2338</v>
      </c>
      <c r="F78" t="s">
        <v>2339</v>
      </c>
      <c r="H78" t="str">
        <f t="shared" si="2"/>
        <v/>
      </c>
      <c r="I78" t="str">
        <f t="shared" si="3"/>
        <v/>
      </c>
    </row>
    <row r="79" spans="1:9" x14ac:dyDescent="0.4">
      <c r="A79" t="s">
        <v>1506</v>
      </c>
      <c r="B79" t="s">
        <v>1413</v>
      </c>
      <c r="C79" t="s">
        <v>634</v>
      </c>
      <c r="D79" t="s">
        <v>83</v>
      </c>
      <c r="E79" t="s">
        <v>1588</v>
      </c>
      <c r="F79" t="s">
        <v>1589</v>
      </c>
      <c r="H79" t="str">
        <f t="shared" si="2"/>
        <v/>
      </c>
      <c r="I79" t="str">
        <f t="shared" si="3"/>
        <v/>
      </c>
    </row>
    <row r="80" spans="1:9" x14ac:dyDescent="0.4">
      <c r="A80" t="s">
        <v>1501</v>
      </c>
      <c r="B80" t="s">
        <v>1502</v>
      </c>
      <c r="C80" t="s">
        <v>1503</v>
      </c>
      <c r="D80" t="s">
        <v>83</v>
      </c>
      <c r="E80" t="s">
        <v>1584</v>
      </c>
      <c r="F80" t="s">
        <v>1585</v>
      </c>
      <c r="H80" t="str">
        <f t="shared" si="2"/>
        <v/>
      </c>
      <c r="I80" t="str">
        <f t="shared" si="3"/>
        <v/>
      </c>
    </row>
    <row r="81" spans="1:9" x14ac:dyDescent="0.4">
      <c r="A81" t="s">
        <v>284</v>
      </c>
      <c r="B81" t="s">
        <v>235</v>
      </c>
      <c r="C81" t="s">
        <v>285</v>
      </c>
      <c r="D81" t="s">
        <v>83</v>
      </c>
      <c r="E81" t="s">
        <v>908</v>
      </c>
      <c r="F81" t="s">
        <v>909</v>
      </c>
      <c r="H81" t="str">
        <f t="shared" si="2"/>
        <v/>
      </c>
      <c r="I81" t="str">
        <f t="shared" si="3"/>
        <v/>
      </c>
    </row>
    <row r="82" spans="1:9" x14ac:dyDescent="0.4">
      <c r="A82" t="s">
        <v>910</v>
      </c>
      <c r="B82" t="s">
        <v>103</v>
      </c>
      <c r="C82" t="s">
        <v>271</v>
      </c>
      <c r="D82" t="s">
        <v>83</v>
      </c>
      <c r="E82" t="s">
        <v>911</v>
      </c>
      <c r="F82" t="s">
        <v>912</v>
      </c>
      <c r="H82" t="str">
        <f t="shared" si="2"/>
        <v/>
      </c>
      <c r="I82" t="str">
        <f t="shared" si="3"/>
        <v/>
      </c>
    </row>
    <row r="83" spans="1:9" x14ac:dyDescent="0.4">
      <c r="A83" t="s">
        <v>1511</v>
      </c>
      <c r="B83" t="s">
        <v>1413</v>
      </c>
      <c r="C83" t="s">
        <v>1510</v>
      </c>
      <c r="D83" t="s">
        <v>286</v>
      </c>
      <c r="E83" t="s">
        <v>1594</v>
      </c>
      <c r="F83" t="s">
        <v>1595</v>
      </c>
      <c r="H83" t="str">
        <f t="shared" si="2"/>
        <v/>
      </c>
      <c r="I83" t="str">
        <f t="shared" si="3"/>
        <v/>
      </c>
    </row>
    <row r="84" spans="1:9" x14ac:dyDescent="0.4">
      <c r="A84" t="s">
        <v>296</v>
      </c>
      <c r="B84" t="s">
        <v>259</v>
      </c>
      <c r="C84" t="s">
        <v>297</v>
      </c>
      <c r="D84" t="s">
        <v>298</v>
      </c>
      <c r="E84" t="s">
        <v>913</v>
      </c>
      <c r="F84" t="s">
        <v>914</v>
      </c>
      <c r="H84" t="str">
        <f t="shared" si="2"/>
        <v/>
      </c>
      <c r="I84" t="str">
        <f t="shared" si="3"/>
        <v/>
      </c>
    </row>
    <row r="85" spans="1:9" x14ac:dyDescent="0.4">
      <c r="A85" t="s">
        <v>399</v>
      </c>
      <c r="B85" t="s">
        <v>103</v>
      </c>
      <c r="C85" t="s">
        <v>400</v>
      </c>
      <c r="D85" t="s">
        <v>401</v>
      </c>
      <c r="E85" t="s">
        <v>915</v>
      </c>
      <c r="F85" t="s">
        <v>916</v>
      </c>
      <c r="H85" t="str">
        <f t="shared" si="2"/>
        <v/>
      </c>
      <c r="I85" t="str">
        <f t="shared" si="3"/>
        <v/>
      </c>
    </row>
    <row r="86" spans="1:9" x14ac:dyDescent="0.4">
      <c r="A86" t="s">
        <v>654</v>
      </c>
      <c r="B86" t="s">
        <v>21</v>
      </c>
      <c r="C86" t="s">
        <v>655</v>
      </c>
      <c r="D86" t="s">
        <v>656</v>
      </c>
      <c r="E86" t="s">
        <v>917</v>
      </c>
      <c r="F86" t="s">
        <v>918</v>
      </c>
      <c r="H86" t="str">
        <f t="shared" si="2"/>
        <v/>
      </c>
      <c r="I86" t="str">
        <f t="shared" si="3"/>
        <v/>
      </c>
    </row>
    <row r="87" spans="1:9" x14ac:dyDescent="0.4">
      <c r="A87" t="s">
        <v>2206</v>
      </c>
      <c r="B87" t="s">
        <v>2194</v>
      </c>
      <c r="C87" t="s">
        <v>2207</v>
      </c>
      <c r="D87" t="s">
        <v>470</v>
      </c>
      <c r="E87" t="s">
        <v>2251</v>
      </c>
      <c r="F87" t="s">
        <v>2252</v>
      </c>
      <c r="H87" t="str">
        <f t="shared" si="2"/>
        <v/>
      </c>
      <c r="I87" t="str">
        <f t="shared" si="3"/>
        <v/>
      </c>
    </row>
    <row r="88" spans="1:9" x14ac:dyDescent="0.4">
      <c r="A88" t="s">
        <v>562</v>
      </c>
      <c r="B88" t="s">
        <v>103</v>
      </c>
      <c r="C88" t="s">
        <v>475</v>
      </c>
      <c r="D88" t="s">
        <v>563</v>
      </c>
      <c r="E88" t="s">
        <v>919</v>
      </c>
      <c r="F88" t="s">
        <v>920</v>
      </c>
      <c r="H88" t="str">
        <f t="shared" si="2"/>
        <v/>
      </c>
      <c r="I88" t="str">
        <f t="shared" si="3"/>
        <v/>
      </c>
    </row>
    <row r="89" spans="1:9" x14ac:dyDescent="0.4">
      <c r="A89" t="s">
        <v>2369</v>
      </c>
      <c r="B89" t="s">
        <v>2194</v>
      </c>
      <c r="C89" t="s">
        <v>591</v>
      </c>
      <c r="D89" t="s">
        <v>2489</v>
      </c>
      <c r="E89" t="s">
        <v>2503</v>
      </c>
      <c r="F89" t="s">
        <v>2504</v>
      </c>
      <c r="H89" t="str">
        <f t="shared" si="2"/>
        <v/>
      </c>
      <c r="I89" t="str">
        <f t="shared" si="3"/>
        <v/>
      </c>
    </row>
    <row r="90" spans="1:9" x14ac:dyDescent="0.4">
      <c r="A90" t="s">
        <v>428</v>
      </c>
      <c r="B90" t="s">
        <v>103</v>
      </c>
      <c r="C90" t="s">
        <v>429</v>
      </c>
      <c r="D90" t="s">
        <v>563</v>
      </c>
      <c r="E90" t="s">
        <v>921</v>
      </c>
      <c r="F90" t="s">
        <v>922</v>
      </c>
      <c r="H90" t="str">
        <f t="shared" si="2"/>
        <v/>
      </c>
      <c r="I90" t="str">
        <f t="shared" si="3"/>
        <v/>
      </c>
    </row>
    <row r="91" spans="1:9" x14ac:dyDescent="0.4">
      <c r="A91" t="s">
        <v>153</v>
      </c>
      <c r="B91" t="s">
        <v>143</v>
      </c>
      <c r="C91" t="s">
        <v>154</v>
      </c>
      <c r="D91" t="s">
        <v>155</v>
      </c>
      <c r="E91" t="s">
        <v>923</v>
      </c>
      <c r="F91" t="s">
        <v>924</v>
      </c>
      <c r="H91" t="str">
        <f t="shared" si="2"/>
        <v/>
      </c>
      <c r="I91" t="str">
        <f t="shared" si="3"/>
        <v/>
      </c>
    </row>
    <row r="92" spans="1:9" x14ac:dyDescent="0.4">
      <c r="A92" t="s">
        <v>30</v>
      </c>
      <c r="B92" t="s">
        <v>7</v>
      </c>
      <c r="C92" t="s">
        <v>31</v>
      </c>
      <c r="D92" t="s">
        <v>32</v>
      </c>
      <c r="E92" t="s">
        <v>925</v>
      </c>
      <c r="F92" t="s">
        <v>926</v>
      </c>
      <c r="H92" t="str">
        <f t="shared" si="2"/>
        <v/>
      </c>
      <c r="I92" t="str">
        <f t="shared" si="3"/>
        <v/>
      </c>
    </row>
    <row r="93" spans="1:9" x14ac:dyDescent="0.4">
      <c r="A93" t="s">
        <v>352</v>
      </c>
      <c r="B93" t="s">
        <v>165</v>
      </c>
      <c r="C93" t="s">
        <v>353</v>
      </c>
      <c r="D93" t="s">
        <v>354</v>
      </c>
      <c r="E93" t="s">
        <v>927</v>
      </c>
      <c r="F93" t="s">
        <v>928</v>
      </c>
      <c r="H93" t="str">
        <f t="shared" si="2"/>
        <v/>
      </c>
      <c r="I93" t="str">
        <f t="shared" si="3"/>
        <v/>
      </c>
    </row>
    <row r="94" spans="1:9" x14ac:dyDescent="0.4">
      <c r="A94" t="s">
        <v>355</v>
      </c>
      <c r="B94" t="s">
        <v>165</v>
      </c>
      <c r="C94" t="s">
        <v>356</v>
      </c>
      <c r="D94" t="s">
        <v>357</v>
      </c>
      <c r="E94" t="s">
        <v>929</v>
      </c>
      <c r="F94" t="s">
        <v>930</v>
      </c>
      <c r="H94" t="str">
        <f t="shared" si="2"/>
        <v/>
      </c>
      <c r="I94" t="str">
        <f t="shared" si="3"/>
        <v/>
      </c>
    </row>
    <row r="95" spans="1:9" x14ac:dyDescent="0.4">
      <c r="A95" t="s">
        <v>624</v>
      </c>
      <c r="B95" t="s">
        <v>103</v>
      </c>
      <c r="C95" t="s">
        <v>625</v>
      </c>
      <c r="D95" t="s">
        <v>626</v>
      </c>
      <c r="E95" t="s">
        <v>931</v>
      </c>
      <c r="F95" t="s">
        <v>932</v>
      </c>
      <c r="H95" t="str">
        <f t="shared" si="2"/>
        <v/>
      </c>
      <c r="I95" t="str">
        <f t="shared" si="3"/>
        <v/>
      </c>
    </row>
    <row r="96" spans="1:9" x14ac:dyDescent="0.4">
      <c r="A96" t="s">
        <v>156</v>
      </c>
      <c r="B96" t="s">
        <v>157</v>
      </c>
      <c r="C96" t="s">
        <v>158</v>
      </c>
      <c r="D96" t="s">
        <v>159</v>
      </c>
      <c r="E96" t="s">
        <v>933</v>
      </c>
      <c r="F96" t="s">
        <v>934</v>
      </c>
      <c r="H96" t="str">
        <f t="shared" si="2"/>
        <v/>
      </c>
      <c r="I96" t="str">
        <f t="shared" si="3"/>
        <v/>
      </c>
    </row>
    <row r="97" spans="1:9" x14ac:dyDescent="0.4">
      <c r="A97" t="s">
        <v>587</v>
      </c>
      <c r="B97" t="s">
        <v>157</v>
      </c>
      <c r="C97" t="s">
        <v>588</v>
      </c>
      <c r="D97" t="s">
        <v>589</v>
      </c>
      <c r="E97" t="s">
        <v>935</v>
      </c>
      <c r="F97" t="s">
        <v>936</v>
      </c>
      <c r="H97" t="str">
        <f t="shared" si="2"/>
        <v/>
      </c>
      <c r="I97" t="str">
        <f t="shared" si="3"/>
        <v/>
      </c>
    </row>
    <row r="98" spans="1:9" x14ac:dyDescent="0.4">
      <c r="A98" t="s">
        <v>326</v>
      </c>
      <c r="B98" t="s">
        <v>157</v>
      </c>
      <c r="C98" t="s">
        <v>28</v>
      </c>
      <c r="D98" t="s">
        <v>327</v>
      </c>
      <c r="E98" t="s">
        <v>937</v>
      </c>
      <c r="F98" t="s">
        <v>938</v>
      </c>
      <c r="H98" t="str">
        <f t="shared" si="2"/>
        <v/>
      </c>
      <c r="I98" t="str">
        <f t="shared" si="3"/>
        <v/>
      </c>
    </row>
    <row r="99" spans="1:9" x14ac:dyDescent="0.4">
      <c r="A99" t="s">
        <v>1722</v>
      </c>
      <c r="B99" t="s">
        <v>1612</v>
      </c>
      <c r="C99" t="s">
        <v>1723</v>
      </c>
      <c r="D99" t="s">
        <v>1724</v>
      </c>
      <c r="E99" t="s">
        <v>1781</v>
      </c>
      <c r="F99" t="s">
        <v>1782</v>
      </c>
      <c r="H99" t="str">
        <f t="shared" si="2"/>
        <v/>
      </c>
      <c r="I99" t="str">
        <f t="shared" si="3"/>
        <v/>
      </c>
    </row>
    <row r="100" spans="1:9" x14ac:dyDescent="0.4">
      <c r="A100" t="s">
        <v>1703</v>
      </c>
      <c r="B100" t="s">
        <v>1644</v>
      </c>
      <c r="C100" t="s">
        <v>472</v>
      </c>
      <c r="D100" t="s">
        <v>1704</v>
      </c>
      <c r="E100" t="s">
        <v>1783</v>
      </c>
      <c r="F100" t="s">
        <v>1784</v>
      </c>
      <c r="H100" t="str">
        <f t="shared" si="2"/>
        <v/>
      </c>
      <c r="I100" t="str">
        <f t="shared" si="3"/>
        <v/>
      </c>
    </row>
    <row r="101" spans="1:9" x14ac:dyDescent="0.4">
      <c r="A101" t="s">
        <v>196</v>
      </c>
      <c r="B101" t="s">
        <v>197</v>
      </c>
      <c r="C101" t="s">
        <v>198</v>
      </c>
      <c r="D101" t="s">
        <v>199</v>
      </c>
      <c r="E101" t="s">
        <v>939</v>
      </c>
      <c r="F101" t="s">
        <v>940</v>
      </c>
      <c r="H101" t="str">
        <f t="shared" si="2"/>
        <v/>
      </c>
      <c r="I101" t="str">
        <f t="shared" si="3"/>
        <v/>
      </c>
    </row>
    <row r="102" spans="1:9" x14ac:dyDescent="0.4">
      <c r="A102" t="s">
        <v>328</v>
      </c>
      <c r="B102" t="s">
        <v>165</v>
      </c>
      <c r="C102" t="s">
        <v>35</v>
      </c>
      <c r="D102" t="s">
        <v>199</v>
      </c>
      <c r="E102" t="s">
        <v>813</v>
      </c>
      <c r="F102" t="s">
        <v>814</v>
      </c>
      <c r="H102" t="str">
        <f t="shared" si="2"/>
        <v/>
      </c>
      <c r="I102" t="str">
        <f t="shared" si="3"/>
        <v/>
      </c>
    </row>
    <row r="103" spans="1:9" x14ac:dyDescent="0.4">
      <c r="A103" t="s">
        <v>43</v>
      </c>
      <c r="B103" t="s">
        <v>44</v>
      </c>
      <c r="C103" t="s">
        <v>45</v>
      </c>
      <c r="D103" t="s">
        <v>199</v>
      </c>
      <c r="E103" t="s">
        <v>941</v>
      </c>
      <c r="F103" t="s">
        <v>942</v>
      </c>
      <c r="H103" t="str">
        <f t="shared" si="2"/>
        <v/>
      </c>
      <c r="I103" t="str">
        <f t="shared" si="3"/>
        <v/>
      </c>
    </row>
    <row r="104" spans="1:9" x14ac:dyDescent="0.4">
      <c r="A104" t="s">
        <v>2388</v>
      </c>
      <c r="B104" t="s">
        <v>2194</v>
      </c>
      <c r="C104" t="s">
        <v>2389</v>
      </c>
      <c r="D104" t="s">
        <v>2331</v>
      </c>
      <c r="E104" t="s">
        <v>2505</v>
      </c>
      <c r="F104" t="s">
        <v>2506</v>
      </c>
      <c r="H104" t="str">
        <f t="shared" si="2"/>
        <v/>
      </c>
      <c r="I104" t="str">
        <f t="shared" si="3"/>
        <v/>
      </c>
    </row>
    <row r="105" spans="1:9" x14ac:dyDescent="0.4">
      <c r="A105" t="s">
        <v>438</v>
      </c>
      <c r="B105" t="s">
        <v>439</v>
      </c>
      <c r="C105" t="s">
        <v>440</v>
      </c>
      <c r="D105" t="s">
        <v>441</v>
      </c>
      <c r="E105" t="s">
        <v>943</v>
      </c>
      <c r="F105" t="s">
        <v>944</v>
      </c>
      <c r="H105" t="str">
        <f t="shared" si="2"/>
        <v/>
      </c>
      <c r="I105" t="str">
        <f t="shared" si="3"/>
        <v/>
      </c>
    </row>
    <row r="106" spans="1:9" x14ac:dyDescent="0.4">
      <c r="A106" t="s">
        <v>2239</v>
      </c>
      <c r="B106" t="s">
        <v>2198</v>
      </c>
      <c r="C106" t="s">
        <v>2240</v>
      </c>
      <c r="D106" t="s">
        <v>441</v>
      </c>
      <c r="E106" t="s">
        <v>2253</v>
      </c>
      <c r="F106" t="s">
        <v>2254</v>
      </c>
      <c r="H106" t="str">
        <f t="shared" si="2"/>
        <v/>
      </c>
      <c r="I106" t="str">
        <f t="shared" si="3"/>
        <v/>
      </c>
    </row>
    <row r="107" spans="1:9" x14ac:dyDescent="0.4">
      <c r="A107" t="s">
        <v>1764</v>
      </c>
      <c r="B107" t="s">
        <v>1647</v>
      </c>
      <c r="C107" t="s">
        <v>1765</v>
      </c>
      <c r="D107" t="s">
        <v>441</v>
      </c>
      <c r="E107" t="s">
        <v>1785</v>
      </c>
      <c r="F107" t="s">
        <v>1786</v>
      </c>
      <c r="H107" t="str">
        <f t="shared" si="2"/>
        <v/>
      </c>
      <c r="I107" t="str">
        <f t="shared" si="3"/>
        <v/>
      </c>
    </row>
    <row r="108" spans="1:9" x14ac:dyDescent="0.4">
      <c r="A108" t="s">
        <v>138</v>
      </c>
      <c r="B108" t="s">
        <v>139</v>
      </c>
      <c r="C108" t="s">
        <v>140</v>
      </c>
      <c r="D108" t="s">
        <v>141</v>
      </c>
      <c r="E108" t="s">
        <v>945</v>
      </c>
      <c r="F108" t="s">
        <v>946</v>
      </c>
      <c r="H108" t="str">
        <f t="shared" si="2"/>
        <v/>
      </c>
      <c r="I108" t="str">
        <f t="shared" si="3"/>
        <v/>
      </c>
    </row>
    <row r="109" spans="1:9" x14ac:dyDescent="0.4">
      <c r="A109" t="s">
        <v>544</v>
      </c>
      <c r="B109" t="s">
        <v>103</v>
      </c>
      <c r="C109" t="s">
        <v>545</v>
      </c>
      <c r="D109" t="s">
        <v>546</v>
      </c>
      <c r="E109" t="s">
        <v>947</v>
      </c>
      <c r="F109" t="s">
        <v>948</v>
      </c>
      <c r="H109" t="str">
        <f t="shared" si="2"/>
        <v/>
      </c>
      <c r="I109" t="str">
        <f t="shared" si="3"/>
        <v/>
      </c>
    </row>
    <row r="110" spans="1:9" x14ac:dyDescent="0.4">
      <c r="A110" t="s">
        <v>1652</v>
      </c>
      <c r="B110" t="s">
        <v>1647</v>
      </c>
      <c r="C110" t="s">
        <v>35</v>
      </c>
      <c r="D110" t="s">
        <v>1653</v>
      </c>
      <c r="E110" t="s">
        <v>1787</v>
      </c>
      <c r="F110" t="s">
        <v>1788</v>
      </c>
      <c r="H110" t="str">
        <f t="shared" si="2"/>
        <v/>
      </c>
      <c r="I110" t="str">
        <f t="shared" si="3"/>
        <v/>
      </c>
    </row>
    <row r="111" spans="1:9" x14ac:dyDescent="0.4">
      <c r="A111" t="s">
        <v>949</v>
      </c>
      <c r="B111" t="s">
        <v>143</v>
      </c>
      <c r="C111" t="s">
        <v>35</v>
      </c>
      <c r="D111" t="s">
        <v>1387</v>
      </c>
      <c r="E111" t="s">
        <v>950</v>
      </c>
      <c r="F111" t="s">
        <v>951</v>
      </c>
      <c r="H111" t="str">
        <f t="shared" si="2"/>
        <v/>
      </c>
      <c r="I111" t="str">
        <f t="shared" si="3"/>
        <v/>
      </c>
    </row>
    <row r="112" spans="1:9" x14ac:dyDescent="0.4">
      <c r="A112" t="s">
        <v>740</v>
      </c>
      <c r="B112" t="s">
        <v>439</v>
      </c>
      <c r="C112" t="s">
        <v>302</v>
      </c>
      <c r="D112" t="s">
        <v>741</v>
      </c>
      <c r="E112" t="s">
        <v>952</v>
      </c>
      <c r="F112" t="s">
        <v>953</v>
      </c>
      <c r="H112" t="str">
        <f t="shared" si="2"/>
        <v/>
      </c>
      <c r="I112" t="str">
        <f t="shared" si="3"/>
        <v/>
      </c>
    </row>
    <row r="113" spans="1:9" x14ac:dyDescent="0.4">
      <c r="A113" t="s">
        <v>748</v>
      </c>
      <c r="B113" t="s">
        <v>1021</v>
      </c>
      <c r="C113" t="s">
        <v>302</v>
      </c>
      <c r="D113" t="s">
        <v>749</v>
      </c>
      <c r="E113" t="s">
        <v>954</v>
      </c>
      <c r="F113" t="s">
        <v>955</v>
      </c>
      <c r="H113" t="str">
        <f t="shared" si="2"/>
        <v/>
      </c>
      <c r="I113" t="str">
        <f t="shared" si="3"/>
        <v/>
      </c>
    </row>
    <row r="114" spans="1:9" x14ac:dyDescent="0.4">
      <c r="A114" t="s">
        <v>304</v>
      </c>
      <c r="B114" t="s">
        <v>165</v>
      </c>
      <c r="C114" t="s">
        <v>293</v>
      </c>
      <c r="D114" t="s">
        <v>305</v>
      </c>
      <c r="E114" t="s">
        <v>956</v>
      </c>
      <c r="F114" t="s">
        <v>957</v>
      </c>
      <c r="H114" t="str">
        <f t="shared" si="2"/>
        <v/>
      </c>
      <c r="I114" t="str">
        <f t="shared" si="3"/>
        <v/>
      </c>
    </row>
    <row r="115" spans="1:9" x14ac:dyDescent="0.4">
      <c r="A115" t="s">
        <v>1618</v>
      </c>
      <c r="B115" t="s">
        <v>1612</v>
      </c>
      <c r="C115" t="s">
        <v>1619</v>
      </c>
      <c r="D115" t="s">
        <v>1620</v>
      </c>
      <c r="E115" t="s">
        <v>1789</v>
      </c>
      <c r="F115" t="s">
        <v>1790</v>
      </c>
      <c r="H115" t="str">
        <f t="shared" si="2"/>
        <v/>
      </c>
      <c r="I115" t="str">
        <f t="shared" si="3"/>
        <v/>
      </c>
    </row>
    <row r="116" spans="1:9" x14ac:dyDescent="0.4">
      <c r="A116" t="s">
        <v>2442</v>
      </c>
      <c r="B116" t="s">
        <v>276</v>
      </c>
      <c r="C116" t="s">
        <v>2443</v>
      </c>
      <c r="D116" t="s">
        <v>2336</v>
      </c>
      <c r="E116" t="s">
        <v>2507</v>
      </c>
      <c r="F116" t="s">
        <v>2508</v>
      </c>
      <c r="H116" t="str">
        <f t="shared" si="2"/>
        <v/>
      </c>
      <c r="I116" t="str">
        <f t="shared" si="3"/>
        <v/>
      </c>
    </row>
    <row r="117" spans="1:9" x14ac:dyDescent="0.4">
      <c r="A117" t="s">
        <v>146</v>
      </c>
      <c r="B117" t="s">
        <v>147</v>
      </c>
      <c r="C117" t="s">
        <v>148</v>
      </c>
      <c r="D117" t="s">
        <v>145</v>
      </c>
      <c r="E117" t="s">
        <v>958</v>
      </c>
      <c r="F117" t="s">
        <v>959</v>
      </c>
      <c r="H117" t="str">
        <f t="shared" si="2"/>
        <v/>
      </c>
      <c r="I117" t="str">
        <f t="shared" si="3"/>
        <v/>
      </c>
    </row>
    <row r="118" spans="1:9" x14ac:dyDescent="0.4">
      <c r="A118" t="s">
        <v>2416</v>
      </c>
      <c r="B118" t="s">
        <v>2194</v>
      </c>
      <c r="C118" t="s">
        <v>2417</v>
      </c>
      <c r="D118" t="s">
        <v>2337</v>
      </c>
      <c r="E118" t="s">
        <v>2509</v>
      </c>
      <c r="F118" t="s">
        <v>2510</v>
      </c>
      <c r="H118" t="str">
        <f t="shared" si="2"/>
        <v/>
      </c>
      <c r="I118" t="str">
        <f t="shared" si="3"/>
        <v/>
      </c>
    </row>
    <row r="119" spans="1:9" x14ac:dyDescent="0.4">
      <c r="A119" t="s">
        <v>1672</v>
      </c>
      <c r="B119" t="s">
        <v>1659</v>
      </c>
      <c r="C119" t="s">
        <v>1673</v>
      </c>
      <c r="D119" t="s">
        <v>1674</v>
      </c>
      <c r="E119" t="s">
        <v>1791</v>
      </c>
      <c r="F119" t="s">
        <v>1792</v>
      </c>
      <c r="H119" t="str">
        <f t="shared" si="2"/>
        <v/>
      </c>
      <c r="I119" t="str">
        <f t="shared" si="3"/>
        <v/>
      </c>
    </row>
    <row r="120" spans="1:9" x14ac:dyDescent="0.4">
      <c r="A120" t="s">
        <v>488</v>
      </c>
      <c r="B120" t="s">
        <v>14</v>
      </c>
      <c r="C120" t="s">
        <v>489</v>
      </c>
      <c r="D120" t="s">
        <v>490</v>
      </c>
      <c r="E120" t="s">
        <v>960</v>
      </c>
      <c r="F120" t="s">
        <v>961</v>
      </c>
      <c r="H120" t="str">
        <f t="shared" si="2"/>
        <v/>
      </c>
      <c r="I120" t="str">
        <f t="shared" si="3"/>
        <v/>
      </c>
    </row>
    <row r="121" spans="1:9" x14ac:dyDescent="0.4">
      <c r="A121" t="s">
        <v>384</v>
      </c>
      <c r="B121" t="s">
        <v>165</v>
      </c>
      <c r="C121" t="s">
        <v>385</v>
      </c>
      <c r="D121" t="s">
        <v>490</v>
      </c>
      <c r="E121" t="s">
        <v>962</v>
      </c>
      <c r="F121" t="s">
        <v>963</v>
      </c>
      <c r="H121" t="str">
        <f t="shared" si="2"/>
        <v/>
      </c>
      <c r="I121" t="str">
        <f t="shared" si="3"/>
        <v/>
      </c>
    </row>
    <row r="122" spans="1:9" x14ac:dyDescent="0.4">
      <c r="A122" t="s">
        <v>617</v>
      </c>
      <c r="B122" t="s">
        <v>103</v>
      </c>
      <c r="C122" t="s">
        <v>618</v>
      </c>
      <c r="D122" t="s">
        <v>490</v>
      </c>
      <c r="E122" t="s">
        <v>964</v>
      </c>
      <c r="F122" t="s">
        <v>965</v>
      </c>
      <c r="H122" t="str">
        <f t="shared" si="2"/>
        <v/>
      </c>
      <c r="I122" t="str">
        <f t="shared" si="3"/>
        <v/>
      </c>
    </row>
    <row r="123" spans="1:9" x14ac:dyDescent="0.4">
      <c r="A123" t="s">
        <v>1649</v>
      </c>
      <c r="B123" t="s">
        <v>1647</v>
      </c>
      <c r="C123" t="s">
        <v>1650</v>
      </c>
      <c r="D123" t="s">
        <v>1651</v>
      </c>
      <c r="E123" t="s">
        <v>1793</v>
      </c>
      <c r="F123" t="s">
        <v>1794</v>
      </c>
      <c r="H123" t="str">
        <f t="shared" si="2"/>
        <v/>
      </c>
      <c r="I123" t="str">
        <f t="shared" si="3"/>
        <v/>
      </c>
    </row>
    <row r="124" spans="1:9" x14ac:dyDescent="0.4">
      <c r="A124" t="s">
        <v>2320</v>
      </c>
      <c r="B124" t="s">
        <v>1410</v>
      </c>
      <c r="C124" t="s">
        <v>2321</v>
      </c>
      <c r="D124" t="s">
        <v>2332</v>
      </c>
      <c r="E124" t="s">
        <v>2348</v>
      </c>
      <c r="F124" t="s">
        <v>2349</v>
      </c>
      <c r="H124" t="str">
        <f t="shared" si="2"/>
        <v/>
      </c>
      <c r="I124" t="str">
        <f t="shared" si="3"/>
        <v/>
      </c>
    </row>
    <row r="125" spans="1:9" x14ac:dyDescent="0.4">
      <c r="A125" t="s">
        <v>1426</v>
      </c>
      <c r="B125" t="s">
        <v>1410</v>
      </c>
      <c r="C125" t="s">
        <v>1427</v>
      </c>
      <c r="D125" t="s">
        <v>2333</v>
      </c>
      <c r="E125" t="s">
        <v>1530</v>
      </c>
      <c r="F125" t="s">
        <v>1531</v>
      </c>
      <c r="H125" t="str">
        <f t="shared" si="2"/>
        <v/>
      </c>
      <c r="I125" t="str">
        <f t="shared" si="3"/>
        <v/>
      </c>
    </row>
    <row r="126" spans="1:9" x14ac:dyDescent="0.4">
      <c r="A126" t="s">
        <v>1498</v>
      </c>
      <c r="B126" t="s">
        <v>1410</v>
      </c>
      <c r="C126" t="s">
        <v>1499</v>
      </c>
      <c r="D126" t="s">
        <v>1500</v>
      </c>
      <c r="E126" t="s">
        <v>1582</v>
      </c>
      <c r="F126" t="s">
        <v>1583</v>
      </c>
      <c r="H126" t="str">
        <f t="shared" si="2"/>
        <v/>
      </c>
      <c r="I126" t="str">
        <f t="shared" si="3"/>
        <v/>
      </c>
    </row>
    <row r="127" spans="1:9" x14ac:dyDescent="0.4">
      <c r="A127" t="s">
        <v>1409</v>
      </c>
      <c r="B127" t="s">
        <v>1410</v>
      </c>
      <c r="C127" t="s">
        <v>8</v>
      </c>
      <c r="D127" t="s">
        <v>470</v>
      </c>
      <c r="E127" t="s">
        <v>1516</v>
      </c>
      <c r="F127" t="s">
        <v>1517</v>
      </c>
      <c r="H127" t="str">
        <f t="shared" si="2"/>
        <v/>
      </c>
      <c r="I127" t="str">
        <f t="shared" si="3"/>
        <v/>
      </c>
    </row>
    <row r="128" spans="1:9" x14ac:dyDescent="0.4">
      <c r="A128" t="s">
        <v>1484</v>
      </c>
      <c r="B128" t="s">
        <v>1410</v>
      </c>
      <c r="C128" t="s">
        <v>1482</v>
      </c>
      <c r="D128" t="s">
        <v>1411</v>
      </c>
      <c r="E128" t="s">
        <v>1572</v>
      </c>
      <c r="F128" t="s">
        <v>1573</v>
      </c>
      <c r="H128" t="str">
        <f t="shared" si="2"/>
        <v/>
      </c>
      <c r="I128" t="str">
        <f t="shared" si="3"/>
        <v/>
      </c>
    </row>
    <row r="129" spans="1:9" x14ac:dyDescent="0.4">
      <c r="A129" t="s">
        <v>1709</v>
      </c>
      <c r="B129" t="s">
        <v>1659</v>
      </c>
      <c r="C129" t="s">
        <v>516</v>
      </c>
      <c r="D129" t="s">
        <v>1710</v>
      </c>
      <c r="E129" t="s">
        <v>1795</v>
      </c>
      <c r="F129" t="s">
        <v>1796</v>
      </c>
      <c r="H129" t="str">
        <f t="shared" si="2"/>
        <v/>
      </c>
      <c r="I129" t="str">
        <f t="shared" si="3"/>
        <v/>
      </c>
    </row>
    <row r="130" spans="1:9" x14ac:dyDescent="0.4">
      <c r="A130" t="s">
        <v>1667</v>
      </c>
      <c r="B130" t="s">
        <v>1659</v>
      </c>
      <c r="C130" t="s">
        <v>1668</v>
      </c>
      <c r="D130" t="s">
        <v>1669</v>
      </c>
      <c r="E130" t="s">
        <v>1797</v>
      </c>
      <c r="F130" t="s">
        <v>1798</v>
      </c>
      <c r="H130" t="str">
        <f t="shared" si="2"/>
        <v/>
      </c>
      <c r="I130" t="str">
        <f t="shared" si="3"/>
        <v/>
      </c>
    </row>
    <row r="131" spans="1:9" x14ac:dyDescent="0.4">
      <c r="A131" t="s">
        <v>246</v>
      </c>
      <c r="B131" t="s">
        <v>247</v>
      </c>
      <c r="C131" t="s">
        <v>238</v>
      </c>
      <c r="D131" t="s">
        <v>248</v>
      </c>
      <c r="E131" t="s">
        <v>966</v>
      </c>
      <c r="F131" t="s">
        <v>967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4">
      <c r="A132" t="s">
        <v>410</v>
      </c>
      <c r="B132" t="s">
        <v>103</v>
      </c>
      <c r="C132" t="s">
        <v>411</v>
      </c>
      <c r="D132" t="s">
        <v>412</v>
      </c>
      <c r="E132" t="s">
        <v>968</v>
      </c>
      <c r="F132" t="s">
        <v>969</v>
      </c>
      <c r="H132" t="str">
        <f t="shared" si="4"/>
        <v/>
      </c>
      <c r="I132" t="str">
        <f t="shared" si="5"/>
        <v/>
      </c>
    </row>
    <row r="133" spans="1:9" x14ac:dyDescent="0.4">
      <c r="A133" t="s">
        <v>228</v>
      </c>
      <c r="B133" t="s">
        <v>191</v>
      </c>
      <c r="C133" t="s">
        <v>229</v>
      </c>
      <c r="D133" t="s">
        <v>227</v>
      </c>
      <c r="E133" t="s">
        <v>970</v>
      </c>
      <c r="F133" t="s">
        <v>971</v>
      </c>
      <c r="H133" t="str">
        <f t="shared" si="4"/>
        <v/>
      </c>
      <c r="I133" t="str">
        <f t="shared" si="5"/>
        <v/>
      </c>
    </row>
    <row r="134" spans="1:9" x14ac:dyDescent="0.4">
      <c r="A134" t="s">
        <v>2318</v>
      </c>
      <c r="B134" t="s">
        <v>506</v>
      </c>
      <c r="C134" t="s">
        <v>2319</v>
      </c>
      <c r="D134" t="s">
        <v>470</v>
      </c>
      <c r="E134" t="s">
        <v>2346</v>
      </c>
      <c r="F134" t="s">
        <v>2347</v>
      </c>
      <c r="H134" t="str">
        <f t="shared" si="4"/>
        <v/>
      </c>
      <c r="I134" t="str">
        <f t="shared" si="5"/>
        <v/>
      </c>
    </row>
    <row r="135" spans="1:9" x14ac:dyDescent="0.4">
      <c r="A135" t="s">
        <v>243</v>
      </c>
      <c r="B135" t="s">
        <v>244</v>
      </c>
      <c r="C135" t="s">
        <v>35</v>
      </c>
      <c r="D135" t="s">
        <v>245</v>
      </c>
      <c r="E135" t="s">
        <v>972</v>
      </c>
      <c r="F135" t="s">
        <v>973</v>
      </c>
      <c r="H135" t="str">
        <f t="shared" si="4"/>
        <v/>
      </c>
      <c r="I135" t="str">
        <f t="shared" si="5"/>
        <v/>
      </c>
    </row>
    <row r="136" spans="1:9" x14ac:dyDescent="0.4">
      <c r="A136" t="s">
        <v>556</v>
      </c>
      <c r="B136" t="s">
        <v>103</v>
      </c>
      <c r="C136" t="s">
        <v>557</v>
      </c>
      <c r="D136" t="s">
        <v>558</v>
      </c>
      <c r="E136" t="s">
        <v>974</v>
      </c>
      <c r="F136" t="s">
        <v>975</v>
      </c>
      <c r="H136" t="str">
        <f t="shared" si="4"/>
        <v/>
      </c>
      <c r="I136" t="str">
        <f t="shared" si="5"/>
        <v/>
      </c>
    </row>
    <row r="137" spans="1:9" x14ac:dyDescent="0.4">
      <c r="A137" t="s">
        <v>710</v>
      </c>
      <c r="B137" t="s">
        <v>147</v>
      </c>
      <c r="C137" t="s">
        <v>711</v>
      </c>
      <c r="D137" t="s">
        <v>558</v>
      </c>
      <c r="E137" t="s">
        <v>976</v>
      </c>
      <c r="F137" t="s">
        <v>977</v>
      </c>
      <c r="H137" t="str">
        <f t="shared" si="4"/>
        <v/>
      </c>
      <c r="I137" t="str">
        <f t="shared" si="5"/>
        <v/>
      </c>
    </row>
    <row r="138" spans="1:9" x14ac:dyDescent="0.4">
      <c r="A138" t="s">
        <v>2233</v>
      </c>
      <c r="B138" t="s">
        <v>2194</v>
      </c>
      <c r="C138" t="s">
        <v>2234</v>
      </c>
      <c r="D138" t="s">
        <v>558</v>
      </c>
      <c r="E138" t="s">
        <v>2255</v>
      </c>
      <c r="F138" t="s">
        <v>2256</v>
      </c>
      <c r="H138" t="str">
        <f t="shared" si="4"/>
        <v/>
      </c>
      <c r="I138" t="str">
        <f t="shared" si="5"/>
        <v/>
      </c>
    </row>
    <row r="139" spans="1:9" x14ac:dyDescent="0.4">
      <c r="A139" t="s">
        <v>39</v>
      </c>
      <c r="B139" t="s">
        <v>7</v>
      </c>
      <c r="C139" t="s">
        <v>8</v>
      </c>
      <c r="D139" t="s">
        <v>558</v>
      </c>
      <c r="E139" t="s">
        <v>978</v>
      </c>
      <c r="F139" t="s">
        <v>979</v>
      </c>
      <c r="H139" t="str">
        <f t="shared" si="4"/>
        <v/>
      </c>
      <c r="I139" t="str">
        <f t="shared" si="5"/>
        <v/>
      </c>
    </row>
    <row r="140" spans="1:9" x14ac:dyDescent="0.4">
      <c r="A140" t="s">
        <v>306</v>
      </c>
      <c r="B140" t="s">
        <v>165</v>
      </c>
      <c r="C140" t="s">
        <v>293</v>
      </c>
      <c r="D140" t="s">
        <v>558</v>
      </c>
      <c r="E140" t="s">
        <v>980</v>
      </c>
      <c r="F140" t="s">
        <v>981</v>
      </c>
      <c r="H140" t="str">
        <f t="shared" si="4"/>
        <v/>
      </c>
      <c r="I140" t="str">
        <f t="shared" si="5"/>
        <v/>
      </c>
    </row>
    <row r="141" spans="1:9" x14ac:dyDescent="0.4">
      <c r="A141" t="s">
        <v>46</v>
      </c>
      <c r="B141" t="s">
        <v>41</v>
      </c>
      <c r="C141" t="s">
        <v>47</v>
      </c>
      <c r="D141" t="s">
        <v>48</v>
      </c>
      <c r="E141" t="s">
        <v>982</v>
      </c>
      <c r="F141" t="s">
        <v>983</v>
      </c>
      <c r="H141" t="str">
        <f t="shared" si="4"/>
        <v/>
      </c>
      <c r="I141" t="str">
        <f t="shared" si="5"/>
        <v/>
      </c>
    </row>
    <row r="142" spans="1:9" x14ac:dyDescent="0.4">
      <c r="A142" t="s">
        <v>750</v>
      </c>
      <c r="B142" t="s">
        <v>27</v>
      </c>
      <c r="C142" t="s">
        <v>751</v>
      </c>
      <c r="D142" t="s">
        <v>752</v>
      </c>
      <c r="E142" t="s">
        <v>984</v>
      </c>
      <c r="F142" t="s">
        <v>985</v>
      </c>
      <c r="H142" t="str">
        <f t="shared" si="4"/>
        <v/>
      </c>
      <c r="I142" t="str">
        <f t="shared" si="5"/>
        <v/>
      </c>
    </row>
    <row r="143" spans="1:9" x14ac:dyDescent="0.4">
      <c r="A143" t="s">
        <v>762</v>
      </c>
      <c r="B143" t="s">
        <v>27</v>
      </c>
      <c r="C143" t="s">
        <v>763</v>
      </c>
      <c r="D143" t="s">
        <v>764</v>
      </c>
      <c r="E143" t="s">
        <v>986</v>
      </c>
      <c r="F143" t="s">
        <v>987</v>
      </c>
      <c r="H143" t="str">
        <f t="shared" si="4"/>
        <v/>
      </c>
      <c r="I143" t="str">
        <f t="shared" si="5"/>
        <v/>
      </c>
    </row>
    <row r="144" spans="1:9" x14ac:dyDescent="0.4">
      <c r="A144" t="s">
        <v>1437</v>
      </c>
      <c r="B144" t="s">
        <v>1406</v>
      </c>
      <c r="C144" t="s">
        <v>1438</v>
      </c>
      <c r="D144" t="s">
        <v>470</v>
      </c>
      <c r="E144" t="s">
        <v>1538</v>
      </c>
      <c r="F144" t="s">
        <v>1539</v>
      </c>
      <c r="H144" t="str">
        <f t="shared" si="4"/>
        <v/>
      </c>
      <c r="I144" t="str">
        <f t="shared" si="5"/>
        <v/>
      </c>
    </row>
    <row r="145" spans="1:9" x14ac:dyDescent="0.4">
      <c r="A145" t="s">
        <v>1405</v>
      </c>
      <c r="B145" t="s">
        <v>1406</v>
      </c>
      <c r="C145" t="s">
        <v>238</v>
      </c>
      <c r="D145" t="s">
        <v>2329</v>
      </c>
      <c r="E145" t="s">
        <v>2354</v>
      </c>
      <c r="F145" t="s">
        <v>1513</v>
      </c>
      <c r="H145" t="str">
        <f t="shared" si="4"/>
        <v/>
      </c>
      <c r="I145" t="str">
        <f t="shared" si="5"/>
        <v/>
      </c>
    </row>
    <row r="146" spans="1:9" x14ac:dyDescent="0.4">
      <c r="A146" t="s">
        <v>1429</v>
      </c>
      <c r="B146" t="s">
        <v>1406</v>
      </c>
      <c r="C146" t="s">
        <v>1430</v>
      </c>
      <c r="D146" t="s">
        <v>2333</v>
      </c>
      <c r="E146" t="s">
        <v>1534</v>
      </c>
      <c r="F146" t="s">
        <v>1535</v>
      </c>
      <c r="H146" t="str">
        <f t="shared" si="4"/>
        <v/>
      </c>
      <c r="I146" t="str">
        <f t="shared" si="5"/>
        <v/>
      </c>
    </row>
    <row r="147" spans="1:9" x14ac:dyDescent="0.4">
      <c r="A147" t="s">
        <v>1488</v>
      </c>
      <c r="B147" t="s">
        <v>1406</v>
      </c>
      <c r="C147" t="s">
        <v>1489</v>
      </c>
      <c r="D147" t="s">
        <v>1490</v>
      </c>
      <c r="E147" t="s">
        <v>1576</v>
      </c>
      <c r="F147" t="s">
        <v>1577</v>
      </c>
      <c r="H147" t="str">
        <f t="shared" si="4"/>
        <v/>
      </c>
      <c r="I147" t="str">
        <f t="shared" si="5"/>
        <v/>
      </c>
    </row>
    <row r="148" spans="1:9" x14ac:dyDescent="0.4">
      <c r="A148" t="s">
        <v>1453</v>
      </c>
      <c r="B148" t="s">
        <v>1406</v>
      </c>
      <c r="C148" t="s">
        <v>1454</v>
      </c>
      <c r="D148" t="s">
        <v>1455</v>
      </c>
      <c r="E148" t="s">
        <v>1550</v>
      </c>
      <c r="F148" t="s">
        <v>1551</v>
      </c>
      <c r="H148" t="str">
        <f t="shared" si="4"/>
        <v/>
      </c>
      <c r="I148" t="str">
        <f t="shared" si="5"/>
        <v/>
      </c>
    </row>
    <row r="149" spans="1:9" x14ac:dyDescent="0.4">
      <c r="A149" t="s">
        <v>1509</v>
      </c>
      <c r="B149" t="s">
        <v>1413</v>
      </c>
      <c r="C149" t="s">
        <v>1510</v>
      </c>
      <c r="D149" t="s">
        <v>1455</v>
      </c>
      <c r="E149" t="s">
        <v>1592</v>
      </c>
      <c r="F149" t="s">
        <v>1593</v>
      </c>
      <c r="H149" t="str">
        <f t="shared" si="4"/>
        <v/>
      </c>
      <c r="I149" t="str">
        <f t="shared" si="5"/>
        <v/>
      </c>
    </row>
    <row r="150" spans="1:9" x14ac:dyDescent="0.4">
      <c r="A150" t="s">
        <v>742</v>
      </c>
      <c r="B150" t="s">
        <v>14</v>
      </c>
      <c r="C150" t="s">
        <v>743</v>
      </c>
      <c r="D150" t="s">
        <v>744</v>
      </c>
      <c r="E150" t="s">
        <v>988</v>
      </c>
      <c r="F150" t="s">
        <v>989</v>
      </c>
      <c r="H150" t="str">
        <f t="shared" si="4"/>
        <v/>
      </c>
      <c r="I150" t="str">
        <f t="shared" si="5"/>
        <v/>
      </c>
    </row>
    <row r="151" spans="1:9" x14ac:dyDescent="0.4">
      <c r="A151" t="s">
        <v>1754</v>
      </c>
      <c r="B151" t="s">
        <v>1659</v>
      </c>
      <c r="C151" t="s">
        <v>1755</v>
      </c>
      <c r="D151" t="s">
        <v>744</v>
      </c>
      <c r="E151" t="s">
        <v>1799</v>
      </c>
      <c r="F151" t="s">
        <v>1800</v>
      </c>
      <c r="H151" t="str">
        <f t="shared" si="4"/>
        <v/>
      </c>
      <c r="I151" t="str">
        <f t="shared" si="5"/>
        <v/>
      </c>
    </row>
    <row r="152" spans="1:9" x14ac:dyDescent="0.4">
      <c r="A152" t="s">
        <v>1495</v>
      </c>
      <c r="B152" t="s">
        <v>1408</v>
      </c>
      <c r="C152" t="s">
        <v>1496</v>
      </c>
      <c r="D152" t="s">
        <v>1497</v>
      </c>
      <c r="E152" t="s">
        <v>1580</v>
      </c>
      <c r="F152" t="s">
        <v>1581</v>
      </c>
      <c r="H152" t="str">
        <f t="shared" si="4"/>
        <v/>
      </c>
      <c r="I152" t="str">
        <f t="shared" si="5"/>
        <v/>
      </c>
    </row>
    <row r="153" spans="1:9" x14ac:dyDescent="0.4">
      <c r="A153" t="s">
        <v>1407</v>
      </c>
      <c r="B153" t="s">
        <v>1408</v>
      </c>
      <c r="C153" t="s">
        <v>35</v>
      </c>
      <c r="D153" t="s">
        <v>470</v>
      </c>
      <c r="E153" t="s">
        <v>1514</v>
      </c>
      <c r="F153" t="s">
        <v>1515</v>
      </c>
      <c r="H153" t="str">
        <f t="shared" si="4"/>
        <v/>
      </c>
      <c r="I153" t="str">
        <f t="shared" si="5"/>
        <v/>
      </c>
    </row>
    <row r="154" spans="1:9" x14ac:dyDescent="0.4">
      <c r="A154" t="s">
        <v>1419</v>
      </c>
      <c r="B154" t="s">
        <v>1408</v>
      </c>
      <c r="C154" t="s">
        <v>312</v>
      </c>
      <c r="D154" t="s">
        <v>2331</v>
      </c>
      <c r="E154" t="s">
        <v>1524</v>
      </c>
      <c r="F154" t="s">
        <v>1525</v>
      </c>
      <c r="H154" t="str">
        <f t="shared" si="4"/>
        <v/>
      </c>
      <c r="I154" t="str">
        <f t="shared" si="5"/>
        <v/>
      </c>
    </row>
    <row r="155" spans="1:9" x14ac:dyDescent="0.4">
      <c r="A155" t="s">
        <v>1481</v>
      </c>
      <c r="B155" t="s">
        <v>1408</v>
      </c>
      <c r="C155" t="s">
        <v>1482</v>
      </c>
      <c r="D155" t="s">
        <v>1483</v>
      </c>
      <c r="E155" t="s">
        <v>1570</v>
      </c>
      <c r="F155" t="s">
        <v>1571</v>
      </c>
      <c r="H155" t="str">
        <f t="shared" si="4"/>
        <v/>
      </c>
      <c r="I155" t="str">
        <f t="shared" si="5"/>
        <v/>
      </c>
    </row>
    <row r="156" spans="1:9" x14ac:dyDescent="0.4">
      <c r="A156" t="s">
        <v>1467</v>
      </c>
      <c r="B156" t="s">
        <v>1408</v>
      </c>
      <c r="C156" t="s">
        <v>1468</v>
      </c>
      <c r="D156" t="s">
        <v>1469</v>
      </c>
      <c r="E156" t="s">
        <v>1560</v>
      </c>
      <c r="F156" t="s">
        <v>1561</v>
      </c>
      <c r="H156" t="str">
        <f t="shared" si="4"/>
        <v/>
      </c>
      <c r="I156" t="str">
        <f t="shared" si="5"/>
        <v/>
      </c>
    </row>
    <row r="157" spans="1:9" x14ac:dyDescent="0.4">
      <c r="A157" t="s">
        <v>1665</v>
      </c>
      <c r="B157" t="s">
        <v>1666</v>
      </c>
      <c r="C157" t="s">
        <v>8</v>
      </c>
      <c r="D157" t="s">
        <v>1469</v>
      </c>
      <c r="E157" t="s">
        <v>1801</v>
      </c>
      <c r="F157" t="s">
        <v>1802</v>
      </c>
      <c r="H157" t="str">
        <f t="shared" si="4"/>
        <v/>
      </c>
      <c r="I157" t="str">
        <f t="shared" si="5"/>
        <v/>
      </c>
    </row>
    <row r="158" spans="1:9" x14ac:dyDescent="0.4">
      <c r="A158" t="s">
        <v>990</v>
      </c>
      <c r="B158" t="s">
        <v>991</v>
      </c>
      <c r="C158" t="s">
        <v>1603</v>
      </c>
      <c r="D158" t="s">
        <v>1469</v>
      </c>
      <c r="E158" t="s">
        <v>992</v>
      </c>
      <c r="F158" t="s">
        <v>993</v>
      </c>
      <c r="H158" t="str">
        <f t="shared" si="4"/>
        <v/>
      </c>
      <c r="I158" t="str">
        <f t="shared" si="5"/>
        <v/>
      </c>
    </row>
    <row r="159" spans="1:9" x14ac:dyDescent="0.4">
      <c r="A159" t="s">
        <v>2460</v>
      </c>
      <c r="B159" t="s">
        <v>276</v>
      </c>
      <c r="C159" t="s">
        <v>2461</v>
      </c>
      <c r="D159" t="s">
        <v>2334</v>
      </c>
      <c r="E159" t="s">
        <v>2511</v>
      </c>
      <c r="F159" t="s">
        <v>2512</v>
      </c>
      <c r="H159" t="str">
        <f t="shared" si="4"/>
        <v/>
      </c>
      <c r="I159" t="str">
        <f t="shared" si="5"/>
        <v/>
      </c>
    </row>
    <row r="160" spans="1:9" x14ac:dyDescent="0.4">
      <c r="A160" t="s">
        <v>1491</v>
      </c>
      <c r="B160" t="s">
        <v>1492</v>
      </c>
      <c r="C160" t="s">
        <v>1493</v>
      </c>
      <c r="D160" t="s">
        <v>1494</v>
      </c>
      <c r="E160" t="s">
        <v>1578</v>
      </c>
      <c r="F160" t="s">
        <v>1579</v>
      </c>
      <c r="H160" t="str">
        <f t="shared" si="4"/>
        <v/>
      </c>
      <c r="I160" t="str">
        <f t="shared" si="5"/>
        <v/>
      </c>
    </row>
    <row r="161" spans="1:9" x14ac:dyDescent="0.4">
      <c r="A161" t="s">
        <v>1415</v>
      </c>
      <c r="B161" t="s">
        <v>1413</v>
      </c>
      <c r="C161" t="s">
        <v>35</v>
      </c>
      <c r="D161" t="s">
        <v>2332</v>
      </c>
      <c r="E161" t="s">
        <v>813</v>
      </c>
      <c r="F161" t="s">
        <v>814</v>
      </c>
      <c r="H161" t="str">
        <f t="shared" si="4"/>
        <v/>
      </c>
      <c r="I161" t="str">
        <f t="shared" si="5"/>
        <v/>
      </c>
    </row>
    <row r="162" spans="1:9" x14ac:dyDescent="0.4">
      <c r="A162" t="s">
        <v>366</v>
      </c>
      <c r="B162" t="s">
        <v>165</v>
      </c>
      <c r="C162" t="s">
        <v>367</v>
      </c>
      <c r="D162" t="s">
        <v>368</v>
      </c>
      <c r="E162" t="s">
        <v>994</v>
      </c>
      <c r="F162" t="s">
        <v>995</v>
      </c>
      <c r="H162" t="str">
        <f t="shared" si="4"/>
        <v/>
      </c>
      <c r="I162" t="str">
        <f t="shared" si="5"/>
        <v/>
      </c>
    </row>
    <row r="163" spans="1:9" x14ac:dyDescent="0.4">
      <c r="A163" t="s">
        <v>1769</v>
      </c>
      <c r="B163" t="s">
        <v>1612</v>
      </c>
      <c r="C163" t="s">
        <v>1770</v>
      </c>
      <c r="D163" t="s">
        <v>1771</v>
      </c>
      <c r="E163" t="s">
        <v>1805</v>
      </c>
      <c r="F163" t="s">
        <v>1806</v>
      </c>
      <c r="H163" t="str">
        <f t="shared" si="4"/>
        <v/>
      </c>
      <c r="I163" t="str">
        <f t="shared" si="5"/>
        <v/>
      </c>
    </row>
    <row r="164" spans="1:9" x14ac:dyDescent="0.4">
      <c r="A164" t="s">
        <v>1761</v>
      </c>
      <c r="B164" t="s">
        <v>1612</v>
      </c>
      <c r="C164" t="s">
        <v>1762</v>
      </c>
      <c r="D164" t="s">
        <v>1763</v>
      </c>
      <c r="E164" t="s">
        <v>1807</v>
      </c>
      <c r="F164" t="s">
        <v>1808</v>
      </c>
      <c r="H164" t="str">
        <f t="shared" si="4"/>
        <v/>
      </c>
      <c r="I164" t="str">
        <f t="shared" si="5"/>
        <v/>
      </c>
    </row>
    <row r="165" spans="1:9" x14ac:dyDescent="0.4">
      <c r="A165" t="s">
        <v>255</v>
      </c>
      <c r="B165" t="s">
        <v>191</v>
      </c>
      <c r="C165" t="s">
        <v>256</v>
      </c>
      <c r="D165" t="s">
        <v>257</v>
      </c>
      <c r="E165" t="s">
        <v>996</v>
      </c>
      <c r="F165" t="s">
        <v>997</v>
      </c>
      <c r="H165" t="str">
        <f t="shared" si="4"/>
        <v/>
      </c>
      <c r="I165" t="str">
        <f t="shared" si="5"/>
        <v/>
      </c>
    </row>
    <row r="166" spans="1:9" x14ac:dyDescent="0.4">
      <c r="A166" t="s">
        <v>13</v>
      </c>
      <c r="B166" t="s">
        <v>14</v>
      </c>
      <c r="C166" t="s">
        <v>8</v>
      </c>
      <c r="D166" t="s">
        <v>15</v>
      </c>
      <c r="E166" t="s">
        <v>998</v>
      </c>
      <c r="F166" t="s">
        <v>999</v>
      </c>
      <c r="H166" t="str">
        <f t="shared" si="4"/>
        <v/>
      </c>
      <c r="I166" t="str">
        <f t="shared" si="5"/>
        <v/>
      </c>
    </row>
    <row r="167" spans="1:9" x14ac:dyDescent="0.4">
      <c r="A167" t="s">
        <v>2370</v>
      </c>
      <c r="B167" t="s">
        <v>2194</v>
      </c>
      <c r="C167" t="s">
        <v>2371</v>
      </c>
      <c r="D167" t="s">
        <v>2335</v>
      </c>
      <c r="E167" t="s">
        <v>2513</v>
      </c>
      <c r="F167" t="s">
        <v>2514</v>
      </c>
      <c r="H167" t="str">
        <f t="shared" si="4"/>
        <v/>
      </c>
      <c r="I167" t="str">
        <f t="shared" si="5"/>
        <v/>
      </c>
    </row>
    <row r="168" spans="1:9" x14ac:dyDescent="0.4">
      <c r="A168" t="s">
        <v>1428</v>
      </c>
      <c r="B168" t="s">
        <v>1413</v>
      </c>
      <c r="C168" t="s">
        <v>182</v>
      </c>
      <c r="D168" t="s">
        <v>2331</v>
      </c>
      <c r="E168" t="s">
        <v>1532</v>
      </c>
      <c r="F168" t="s">
        <v>1533</v>
      </c>
      <c r="H168" t="str">
        <f t="shared" si="4"/>
        <v/>
      </c>
      <c r="I168" t="str">
        <f t="shared" si="5"/>
        <v/>
      </c>
    </row>
    <row r="169" spans="1:9" x14ac:dyDescent="0.4">
      <c r="A169" t="s">
        <v>307</v>
      </c>
      <c r="B169" t="s">
        <v>308</v>
      </c>
      <c r="C169" t="s">
        <v>309</v>
      </c>
      <c r="D169" t="s">
        <v>310</v>
      </c>
      <c r="E169" t="s">
        <v>1000</v>
      </c>
      <c r="F169" t="s">
        <v>1001</v>
      </c>
      <c r="H169" t="str">
        <f t="shared" si="4"/>
        <v/>
      </c>
      <c r="I169" t="str">
        <f t="shared" si="5"/>
        <v/>
      </c>
    </row>
    <row r="170" spans="1:9" x14ac:dyDescent="0.4">
      <c r="A170" t="s">
        <v>274</v>
      </c>
      <c r="B170" t="s">
        <v>247</v>
      </c>
      <c r="C170" t="s">
        <v>35</v>
      </c>
      <c r="D170" t="s">
        <v>2337</v>
      </c>
      <c r="E170" t="s">
        <v>1002</v>
      </c>
      <c r="F170" t="s">
        <v>1003</v>
      </c>
      <c r="H170" t="str">
        <f t="shared" si="4"/>
        <v/>
      </c>
      <c r="I170" t="str">
        <f t="shared" si="5"/>
        <v/>
      </c>
    </row>
    <row r="171" spans="1:9" x14ac:dyDescent="0.4">
      <c r="A171" t="s">
        <v>2474</v>
      </c>
      <c r="B171" t="s">
        <v>259</v>
      </c>
      <c r="C171" t="s">
        <v>591</v>
      </c>
      <c r="D171" t="s">
        <v>2481</v>
      </c>
      <c r="E171" t="s">
        <v>2515</v>
      </c>
      <c r="F171" t="s">
        <v>2516</v>
      </c>
      <c r="H171" t="str">
        <f t="shared" si="4"/>
        <v/>
      </c>
      <c r="I171" t="str">
        <f t="shared" si="5"/>
        <v/>
      </c>
    </row>
    <row r="172" spans="1:9" x14ac:dyDescent="0.4">
      <c r="A172" t="s">
        <v>1611</v>
      </c>
      <c r="B172" t="s">
        <v>1612</v>
      </c>
      <c r="C172" t="s">
        <v>1613</v>
      </c>
      <c r="D172" t="s">
        <v>1614</v>
      </c>
      <c r="E172" t="s">
        <v>1809</v>
      </c>
      <c r="F172" t="s">
        <v>1810</v>
      </c>
      <c r="H172" t="str">
        <f t="shared" si="4"/>
        <v/>
      </c>
      <c r="I172" t="str">
        <f t="shared" si="5"/>
        <v/>
      </c>
    </row>
    <row r="173" spans="1:9" x14ac:dyDescent="0.4">
      <c r="A173" t="s">
        <v>1683</v>
      </c>
      <c r="B173" t="s">
        <v>1659</v>
      </c>
      <c r="C173" t="s">
        <v>1684</v>
      </c>
      <c r="D173" t="s">
        <v>1685</v>
      </c>
      <c r="E173" t="s">
        <v>1811</v>
      </c>
      <c r="F173" t="s">
        <v>1812</v>
      </c>
      <c r="H173" t="str">
        <f t="shared" si="4"/>
        <v/>
      </c>
      <c r="I173" t="str">
        <f t="shared" si="5"/>
        <v/>
      </c>
    </row>
    <row r="174" spans="1:9" x14ac:dyDescent="0.4">
      <c r="A174" t="s">
        <v>676</v>
      </c>
      <c r="B174" t="s">
        <v>643</v>
      </c>
      <c r="C174" t="s">
        <v>677</v>
      </c>
      <c r="D174" t="s">
        <v>678</v>
      </c>
      <c r="E174" t="s">
        <v>1004</v>
      </c>
      <c r="F174" t="s">
        <v>1005</v>
      </c>
      <c r="H174" t="str">
        <f t="shared" si="4"/>
        <v/>
      </c>
      <c r="I174" t="str">
        <f t="shared" si="5"/>
        <v/>
      </c>
    </row>
    <row r="175" spans="1:9" x14ac:dyDescent="0.4">
      <c r="A175" t="s">
        <v>1422</v>
      </c>
      <c r="B175" t="s">
        <v>1413</v>
      </c>
      <c r="C175" t="s">
        <v>1423</v>
      </c>
      <c r="D175" t="s">
        <v>2335</v>
      </c>
      <c r="E175" t="s">
        <v>1528</v>
      </c>
      <c r="F175" t="s">
        <v>1529</v>
      </c>
      <c r="H175" t="str">
        <f t="shared" si="4"/>
        <v/>
      </c>
      <c r="I175" t="str">
        <f t="shared" si="5"/>
        <v/>
      </c>
    </row>
    <row r="176" spans="1:9" x14ac:dyDescent="0.4">
      <c r="A176" t="s">
        <v>33</v>
      </c>
      <c r="B176" t="s">
        <v>34</v>
      </c>
      <c r="C176" t="s">
        <v>35</v>
      </c>
      <c r="D176" t="s">
        <v>678</v>
      </c>
      <c r="E176" t="s">
        <v>1006</v>
      </c>
      <c r="F176" t="s">
        <v>1007</v>
      </c>
      <c r="H176" t="str">
        <f t="shared" si="4"/>
        <v/>
      </c>
      <c r="I176" t="str">
        <f t="shared" si="5"/>
        <v/>
      </c>
    </row>
    <row r="177" spans="1:9" x14ac:dyDescent="0.4">
      <c r="A177" t="s">
        <v>2228</v>
      </c>
      <c r="B177" t="s">
        <v>2194</v>
      </c>
      <c r="C177" t="s">
        <v>2229</v>
      </c>
      <c r="D177" t="s">
        <v>678</v>
      </c>
      <c r="E177" t="s">
        <v>2257</v>
      </c>
      <c r="F177" t="s">
        <v>2258</v>
      </c>
      <c r="H177" t="str">
        <f t="shared" si="4"/>
        <v/>
      </c>
      <c r="I177" t="str">
        <f t="shared" si="5"/>
        <v/>
      </c>
    </row>
    <row r="178" spans="1:9" x14ac:dyDescent="0.4">
      <c r="A178" t="s">
        <v>518</v>
      </c>
      <c r="B178" t="s">
        <v>147</v>
      </c>
      <c r="C178" t="s">
        <v>519</v>
      </c>
      <c r="D178" t="s">
        <v>520</v>
      </c>
      <c r="E178" t="s">
        <v>1008</v>
      </c>
      <c r="F178" t="s">
        <v>1009</v>
      </c>
      <c r="H178" t="str">
        <f t="shared" si="4"/>
        <v/>
      </c>
      <c r="I178" t="str">
        <f t="shared" si="5"/>
        <v/>
      </c>
    </row>
    <row r="179" spans="1:9" x14ac:dyDescent="0.4">
      <c r="A179" t="s">
        <v>1010</v>
      </c>
      <c r="B179" t="s">
        <v>143</v>
      </c>
      <c r="C179" t="s">
        <v>1598</v>
      </c>
      <c r="D179" t="s">
        <v>1388</v>
      </c>
      <c r="E179" t="s">
        <v>1011</v>
      </c>
      <c r="F179" t="s">
        <v>1012</v>
      </c>
      <c r="H179" t="str">
        <f t="shared" si="4"/>
        <v/>
      </c>
      <c r="I179" t="str">
        <f t="shared" si="5"/>
        <v/>
      </c>
    </row>
    <row r="180" spans="1:9" x14ac:dyDescent="0.4">
      <c r="A180" t="s">
        <v>294</v>
      </c>
      <c r="B180" t="s">
        <v>259</v>
      </c>
      <c r="C180" t="s">
        <v>226</v>
      </c>
      <c r="D180" t="s">
        <v>295</v>
      </c>
      <c r="E180" t="s">
        <v>1013</v>
      </c>
      <c r="F180" t="s">
        <v>1014</v>
      </c>
      <c r="H180" t="str">
        <f t="shared" si="4"/>
        <v/>
      </c>
      <c r="I180" t="str">
        <f t="shared" si="5"/>
        <v/>
      </c>
    </row>
    <row r="181" spans="1:9" x14ac:dyDescent="0.4">
      <c r="A181" t="s">
        <v>164</v>
      </c>
      <c r="B181" t="s">
        <v>165</v>
      </c>
      <c r="C181" t="s">
        <v>166</v>
      </c>
      <c r="D181" t="s">
        <v>167</v>
      </c>
      <c r="E181" t="s">
        <v>1015</v>
      </c>
      <c r="F181" t="s">
        <v>1016</v>
      </c>
      <c r="H181" t="str">
        <f t="shared" si="4"/>
        <v/>
      </c>
      <c r="I181" t="str">
        <f t="shared" si="5"/>
        <v/>
      </c>
    </row>
    <row r="182" spans="1:9" x14ac:dyDescent="0.4">
      <c r="A182" t="s">
        <v>621</v>
      </c>
      <c r="B182" t="s">
        <v>103</v>
      </c>
      <c r="C182" t="s">
        <v>622</v>
      </c>
      <c r="D182" t="s">
        <v>623</v>
      </c>
      <c r="E182" t="s">
        <v>1017</v>
      </c>
      <c r="F182" t="s">
        <v>1018</v>
      </c>
      <c r="H182" t="str">
        <f t="shared" si="4"/>
        <v/>
      </c>
      <c r="I182" t="str">
        <f t="shared" si="5"/>
        <v/>
      </c>
    </row>
    <row r="183" spans="1:9" x14ac:dyDescent="0.4">
      <c r="A183" t="s">
        <v>1748</v>
      </c>
      <c r="B183" t="s">
        <v>1659</v>
      </c>
      <c r="C183" t="s">
        <v>1749</v>
      </c>
      <c r="D183" t="s">
        <v>1750</v>
      </c>
      <c r="E183" t="s">
        <v>1813</v>
      </c>
      <c r="F183" t="s">
        <v>1814</v>
      </c>
      <c r="H183" t="str">
        <f t="shared" si="4"/>
        <v/>
      </c>
      <c r="I183" t="str">
        <f t="shared" si="5"/>
        <v/>
      </c>
    </row>
    <row r="184" spans="1:9" x14ac:dyDescent="0.4">
      <c r="A184" t="s">
        <v>756</v>
      </c>
      <c r="B184" t="s">
        <v>14</v>
      </c>
      <c r="C184" t="s">
        <v>757</v>
      </c>
      <c r="D184" t="s">
        <v>758</v>
      </c>
      <c r="E184" t="s">
        <v>1019</v>
      </c>
      <c r="F184" t="s">
        <v>1020</v>
      </c>
      <c r="H184" t="str">
        <f t="shared" si="4"/>
        <v/>
      </c>
      <c r="I184" t="str">
        <f t="shared" si="5"/>
        <v/>
      </c>
    </row>
    <row r="185" spans="1:9" x14ac:dyDescent="0.4">
      <c r="A185" t="s">
        <v>1439</v>
      </c>
      <c r="B185" t="s">
        <v>1413</v>
      </c>
      <c r="C185" t="s">
        <v>1440</v>
      </c>
      <c r="D185" t="s">
        <v>1441</v>
      </c>
      <c r="E185" t="s">
        <v>1540</v>
      </c>
      <c r="F185" t="s">
        <v>1541</v>
      </c>
      <c r="H185" t="str">
        <f t="shared" si="4"/>
        <v/>
      </c>
      <c r="I185" t="str">
        <f t="shared" si="5"/>
        <v/>
      </c>
    </row>
    <row r="186" spans="1:9" x14ac:dyDescent="0.4">
      <c r="A186" t="s">
        <v>573</v>
      </c>
      <c r="B186" t="s">
        <v>165</v>
      </c>
      <c r="C186" t="s">
        <v>529</v>
      </c>
      <c r="D186" t="s">
        <v>1441</v>
      </c>
      <c r="E186" t="s">
        <v>1022</v>
      </c>
      <c r="F186" t="s">
        <v>1023</v>
      </c>
      <c r="H186" t="str">
        <f t="shared" si="4"/>
        <v/>
      </c>
      <c r="I186" t="str">
        <f t="shared" si="5"/>
        <v/>
      </c>
    </row>
    <row r="187" spans="1:9" x14ac:dyDescent="0.4">
      <c r="A187" t="s">
        <v>559</v>
      </c>
      <c r="B187" t="s">
        <v>103</v>
      </c>
      <c r="C187" t="s">
        <v>560</v>
      </c>
      <c r="D187" t="s">
        <v>561</v>
      </c>
      <c r="E187" t="s">
        <v>1024</v>
      </c>
      <c r="F187" t="s">
        <v>1025</v>
      </c>
      <c r="H187" t="str">
        <f t="shared" si="4"/>
        <v/>
      </c>
      <c r="I187" t="str">
        <f t="shared" si="5"/>
        <v/>
      </c>
    </row>
    <row r="188" spans="1:9" x14ac:dyDescent="0.4">
      <c r="A188" t="s">
        <v>36</v>
      </c>
      <c r="B188" t="s">
        <v>14</v>
      </c>
      <c r="C188" t="s">
        <v>37</v>
      </c>
      <c r="D188" t="s">
        <v>38</v>
      </c>
      <c r="E188" t="s">
        <v>1026</v>
      </c>
      <c r="F188" t="s">
        <v>1027</v>
      </c>
      <c r="H188" t="str">
        <f t="shared" si="4"/>
        <v/>
      </c>
      <c r="I188" t="str">
        <f t="shared" si="5"/>
        <v/>
      </c>
    </row>
    <row r="189" spans="1:9" x14ac:dyDescent="0.4">
      <c r="A189" t="s">
        <v>753</v>
      </c>
      <c r="B189" t="s">
        <v>459</v>
      </c>
      <c r="C189" t="s">
        <v>754</v>
      </c>
      <c r="D189" t="s">
        <v>755</v>
      </c>
      <c r="E189" t="s">
        <v>1028</v>
      </c>
      <c r="F189" t="s">
        <v>1029</v>
      </c>
      <c r="H189" t="str">
        <f t="shared" si="4"/>
        <v/>
      </c>
      <c r="I189" t="str">
        <f t="shared" si="5"/>
        <v/>
      </c>
    </row>
    <row r="190" spans="1:9" x14ac:dyDescent="0.4">
      <c r="A190" t="s">
        <v>2394</v>
      </c>
      <c r="B190" t="s">
        <v>2194</v>
      </c>
      <c r="C190" t="s">
        <v>1482</v>
      </c>
      <c r="D190" t="s">
        <v>2335</v>
      </c>
      <c r="E190" t="s">
        <v>2517</v>
      </c>
      <c r="F190" t="s">
        <v>2518</v>
      </c>
      <c r="H190" t="str">
        <f t="shared" si="4"/>
        <v/>
      </c>
      <c r="I190" t="str">
        <f t="shared" si="5"/>
        <v/>
      </c>
    </row>
    <row r="191" spans="1:9" x14ac:dyDescent="0.4">
      <c r="A191" t="s">
        <v>2379</v>
      </c>
      <c r="B191" t="s">
        <v>2194</v>
      </c>
      <c r="C191" t="s">
        <v>2380</v>
      </c>
      <c r="D191" t="s">
        <v>2481</v>
      </c>
      <c r="E191" t="s">
        <v>2519</v>
      </c>
      <c r="F191" t="s">
        <v>2520</v>
      </c>
      <c r="H191" t="str">
        <f t="shared" si="4"/>
        <v/>
      </c>
      <c r="I191" t="str">
        <f t="shared" si="5"/>
        <v/>
      </c>
    </row>
    <row r="192" spans="1:9" x14ac:dyDescent="0.4">
      <c r="A192" t="s">
        <v>1431</v>
      </c>
      <c r="B192" t="s">
        <v>1432</v>
      </c>
      <c r="C192" t="s">
        <v>1433</v>
      </c>
      <c r="D192" t="s">
        <v>2330</v>
      </c>
      <c r="E192" t="s">
        <v>2352</v>
      </c>
      <c r="F192" t="s">
        <v>2353</v>
      </c>
      <c r="H192" t="str">
        <f t="shared" si="4"/>
        <v/>
      </c>
      <c r="I192" t="str">
        <f t="shared" si="5"/>
        <v/>
      </c>
    </row>
    <row r="193" spans="1:9" x14ac:dyDescent="0.4">
      <c r="A193" t="s">
        <v>1464</v>
      </c>
      <c r="B193" t="s">
        <v>1432</v>
      </c>
      <c r="C193" t="s">
        <v>1465</v>
      </c>
      <c r="D193" t="s">
        <v>1466</v>
      </c>
      <c r="E193" t="s">
        <v>1558</v>
      </c>
      <c r="F193" t="s">
        <v>1559</v>
      </c>
      <c r="H193" t="str">
        <f t="shared" si="4"/>
        <v/>
      </c>
      <c r="I193" t="str">
        <f t="shared" si="5"/>
        <v/>
      </c>
    </row>
    <row r="194" spans="1:9" x14ac:dyDescent="0.4">
      <c r="A194" t="s">
        <v>1470</v>
      </c>
      <c r="B194" t="s">
        <v>1432</v>
      </c>
      <c r="C194" t="s">
        <v>1471</v>
      </c>
      <c r="D194" t="s">
        <v>1472</v>
      </c>
      <c r="E194" t="s">
        <v>1562</v>
      </c>
      <c r="F194" t="s">
        <v>1563</v>
      </c>
      <c r="H194" t="str">
        <f t="shared" si="4"/>
        <v/>
      </c>
      <c r="I194" t="str">
        <f t="shared" si="5"/>
        <v/>
      </c>
    </row>
    <row r="195" spans="1:9" x14ac:dyDescent="0.4">
      <c r="A195" t="s">
        <v>1690</v>
      </c>
      <c r="B195" t="s">
        <v>1612</v>
      </c>
      <c r="C195" t="s">
        <v>1691</v>
      </c>
      <c r="D195" t="s">
        <v>1472</v>
      </c>
      <c r="E195" t="s">
        <v>1815</v>
      </c>
      <c r="F195" t="s">
        <v>1816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4">
      <c r="A196" t="s">
        <v>1030</v>
      </c>
      <c r="B196" t="s">
        <v>1031</v>
      </c>
      <c r="C196" t="s">
        <v>31</v>
      </c>
      <c r="D196" t="s">
        <v>1389</v>
      </c>
      <c r="E196" t="s">
        <v>1032</v>
      </c>
      <c r="F196" t="s">
        <v>1033</v>
      </c>
      <c r="H196" t="str">
        <f t="shared" si="6"/>
        <v/>
      </c>
      <c r="I196" t="str">
        <f t="shared" si="7"/>
        <v/>
      </c>
    </row>
    <row r="197" spans="1:9" x14ac:dyDescent="0.4">
      <c r="A197" t="s">
        <v>550</v>
      </c>
      <c r="B197" t="s">
        <v>103</v>
      </c>
      <c r="C197" t="s">
        <v>551</v>
      </c>
      <c r="D197" t="s">
        <v>552</v>
      </c>
      <c r="E197" t="s">
        <v>1034</v>
      </c>
      <c r="F197" t="s">
        <v>1035</v>
      </c>
      <c r="H197" t="str">
        <f t="shared" si="6"/>
        <v/>
      </c>
      <c r="I197" t="str">
        <f t="shared" si="7"/>
        <v/>
      </c>
    </row>
    <row r="198" spans="1:9" x14ac:dyDescent="0.4">
      <c r="A198" t="s">
        <v>765</v>
      </c>
      <c r="B198" t="s">
        <v>14</v>
      </c>
      <c r="C198" t="s">
        <v>31</v>
      </c>
      <c r="D198" t="s">
        <v>766</v>
      </c>
      <c r="E198" t="s">
        <v>1036</v>
      </c>
      <c r="F198" t="s">
        <v>1037</v>
      </c>
      <c r="H198" t="str">
        <f t="shared" si="6"/>
        <v/>
      </c>
      <c r="I198" t="str">
        <f t="shared" si="7"/>
        <v/>
      </c>
    </row>
    <row r="199" spans="1:9" x14ac:dyDescent="0.4">
      <c r="A199" t="s">
        <v>2326</v>
      </c>
      <c r="B199" t="s">
        <v>2327</v>
      </c>
      <c r="C199" t="s">
        <v>2328</v>
      </c>
      <c r="D199" t="s">
        <v>2330</v>
      </c>
      <c r="E199" t="s">
        <v>2359</v>
      </c>
      <c r="F199" t="s">
        <v>2360</v>
      </c>
      <c r="H199" t="str">
        <f t="shared" si="6"/>
        <v/>
      </c>
      <c r="I199" t="str">
        <f t="shared" si="7"/>
        <v/>
      </c>
    </row>
    <row r="200" spans="1:9" x14ac:dyDescent="0.4">
      <c r="A200" t="s">
        <v>2391</v>
      </c>
      <c r="B200" t="s">
        <v>2194</v>
      </c>
      <c r="C200" t="s">
        <v>2392</v>
      </c>
      <c r="D200" t="s">
        <v>2333</v>
      </c>
      <c r="E200" t="s">
        <v>2521</v>
      </c>
      <c r="F200" t="s">
        <v>2522</v>
      </c>
      <c r="H200" t="str">
        <f t="shared" si="6"/>
        <v/>
      </c>
      <c r="I200" t="str">
        <f t="shared" si="7"/>
        <v/>
      </c>
    </row>
    <row r="201" spans="1:9" x14ac:dyDescent="0.4">
      <c r="A201" t="s">
        <v>2210</v>
      </c>
      <c r="B201" t="s">
        <v>2194</v>
      </c>
      <c r="C201" t="s">
        <v>2207</v>
      </c>
      <c r="D201" t="s">
        <v>470</v>
      </c>
      <c r="E201" t="s">
        <v>2259</v>
      </c>
      <c r="F201" t="s">
        <v>2260</v>
      </c>
      <c r="H201" t="str">
        <f t="shared" si="6"/>
        <v/>
      </c>
      <c r="I201" t="str">
        <f t="shared" si="7"/>
        <v/>
      </c>
    </row>
    <row r="202" spans="1:9" x14ac:dyDescent="0.4">
      <c r="A202" t="s">
        <v>2418</v>
      </c>
      <c r="B202" t="s">
        <v>2194</v>
      </c>
      <c r="C202" t="s">
        <v>2419</v>
      </c>
      <c r="D202" t="s">
        <v>2478</v>
      </c>
      <c r="E202" t="s">
        <v>2523</v>
      </c>
      <c r="F202" t="s">
        <v>2524</v>
      </c>
      <c r="H202" t="str">
        <f t="shared" si="6"/>
        <v/>
      </c>
      <c r="I202" t="str">
        <f t="shared" si="7"/>
        <v/>
      </c>
    </row>
    <row r="203" spans="1:9" x14ac:dyDescent="0.4">
      <c r="A203" t="s">
        <v>1445</v>
      </c>
      <c r="B203" t="s">
        <v>1413</v>
      </c>
      <c r="C203" t="s">
        <v>1446</v>
      </c>
      <c r="D203" t="s">
        <v>1447</v>
      </c>
      <c r="E203" t="s">
        <v>1544</v>
      </c>
      <c r="F203" t="s">
        <v>1545</v>
      </c>
      <c r="H203" t="str">
        <f t="shared" si="6"/>
        <v/>
      </c>
      <c r="I203" t="str">
        <f t="shared" si="7"/>
        <v/>
      </c>
    </row>
    <row r="204" spans="1:9" x14ac:dyDescent="0.4">
      <c r="A204" t="s">
        <v>369</v>
      </c>
      <c r="B204" t="s">
        <v>165</v>
      </c>
      <c r="C204" t="s">
        <v>370</v>
      </c>
      <c r="D204" t="s">
        <v>371</v>
      </c>
      <c r="E204" t="s">
        <v>1038</v>
      </c>
      <c r="F204" t="s">
        <v>1039</v>
      </c>
      <c r="H204" t="str">
        <f t="shared" si="6"/>
        <v/>
      </c>
      <c r="I204" t="str">
        <f t="shared" si="7"/>
        <v/>
      </c>
    </row>
    <row r="205" spans="1:9" x14ac:dyDescent="0.4">
      <c r="A205" t="s">
        <v>691</v>
      </c>
      <c r="B205" t="s">
        <v>147</v>
      </c>
      <c r="C205" t="s">
        <v>692</v>
      </c>
      <c r="D205" t="s">
        <v>371</v>
      </c>
      <c r="E205" t="s">
        <v>1040</v>
      </c>
      <c r="F205" t="s">
        <v>1041</v>
      </c>
      <c r="H205" t="str">
        <f t="shared" si="6"/>
        <v/>
      </c>
      <c r="I205" t="str">
        <f t="shared" si="7"/>
        <v/>
      </c>
    </row>
    <row r="206" spans="1:9" x14ac:dyDescent="0.4">
      <c r="A206" t="s">
        <v>701</v>
      </c>
      <c r="B206" t="s">
        <v>143</v>
      </c>
      <c r="C206" t="s">
        <v>702</v>
      </c>
      <c r="D206" t="s">
        <v>703</v>
      </c>
      <c r="E206" t="s">
        <v>1042</v>
      </c>
      <c r="F206" t="s">
        <v>1043</v>
      </c>
      <c r="H206" t="str">
        <f t="shared" si="6"/>
        <v/>
      </c>
      <c r="I206" t="str">
        <f t="shared" si="7"/>
        <v/>
      </c>
    </row>
    <row r="207" spans="1:9" x14ac:dyDescent="0.4">
      <c r="A207" t="s">
        <v>1507</v>
      </c>
      <c r="B207" t="s">
        <v>1413</v>
      </c>
      <c r="C207" t="s">
        <v>1508</v>
      </c>
      <c r="D207" t="s">
        <v>703</v>
      </c>
      <c r="E207" t="s">
        <v>1590</v>
      </c>
      <c r="F207" t="s">
        <v>1591</v>
      </c>
      <c r="H207" t="str">
        <f t="shared" si="6"/>
        <v/>
      </c>
      <c r="I207" t="str">
        <f t="shared" si="7"/>
        <v/>
      </c>
    </row>
    <row r="208" spans="1:9" x14ac:dyDescent="0.4">
      <c r="A208" t="s">
        <v>1700</v>
      </c>
      <c r="B208" t="s">
        <v>1647</v>
      </c>
      <c r="C208" t="s">
        <v>1701</v>
      </c>
      <c r="D208" t="s">
        <v>1702</v>
      </c>
      <c r="E208" t="s">
        <v>1817</v>
      </c>
      <c r="F208" t="s">
        <v>1818</v>
      </c>
      <c r="H208" t="str">
        <f t="shared" si="6"/>
        <v/>
      </c>
      <c r="I208" t="str">
        <f t="shared" si="7"/>
        <v/>
      </c>
    </row>
    <row r="209" spans="1:9" x14ac:dyDescent="0.4">
      <c r="A209" t="s">
        <v>1044</v>
      </c>
      <c r="B209" t="s">
        <v>143</v>
      </c>
      <c r="C209" t="s">
        <v>35</v>
      </c>
      <c r="D209" t="s">
        <v>703</v>
      </c>
      <c r="E209" t="s">
        <v>1045</v>
      </c>
      <c r="F209" t="s">
        <v>1046</v>
      </c>
      <c r="H209" t="str">
        <f t="shared" si="6"/>
        <v/>
      </c>
      <c r="I209" t="str">
        <f t="shared" si="7"/>
        <v/>
      </c>
    </row>
    <row r="210" spans="1:9" x14ac:dyDescent="0.4">
      <c r="A210" t="s">
        <v>497</v>
      </c>
      <c r="B210" t="s">
        <v>41</v>
      </c>
      <c r="C210" t="s">
        <v>498</v>
      </c>
      <c r="D210" t="s">
        <v>703</v>
      </c>
      <c r="E210" t="s">
        <v>1047</v>
      </c>
      <c r="F210" t="s">
        <v>1048</v>
      </c>
      <c r="H210" t="str">
        <f t="shared" si="6"/>
        <v/>
      </c>
      <c r="I210" t="str">
        <f t="shared" si="7"/>
        <v/>
      </c>
    </row>
    <row r="211" spans="1:9" x14ac:dyDescent="0.4">
      <c r="A211" t="s">
        <v>314</v>
      </c>
      <c r="B211" t="s">
        <v>165</v>
      </c>
      <c r="C211" t="s">
        <v>315</v>
      </c>
      <c r="D211" t="s">
        <v>316</v>
      </c>
      <c r="E211" t="s">
        <v>1049</v>
      </c>
      <c r="F211" t="s">
        <v>1050</v>
      </c>
      <c r="H211" t="str">
        <f t="shared" si="6"/>
        <v/>
      </c>
      <c r="I211" t="str">
        <f t="shared" si="7"/>
        <v/>
      </c>
    </row>
    <row r="212" spans="1:9" x14ac:dyDescent="0.4">
      <c r="A212" t="s">
        <v>1745</v>
      </c>
      <c r="B212" t="s">
        <v>1647</v>
      </c>
      <c r="C212" t="s">
        <v>1746</v>
      </c>
      <c r="D212" t="s">
        <v>1747</v>
      </c>
      <c r="E212" t="s">
        <v>1819</v>
      </c>
      <c r="F212" t="s">
        <v>1820</v>
      </c>
      <c r="H212" t="str">
        <f t="shared" si="6"/>
        <v/>
      </c>
      <c r="I212" t="str">
        <f t="shared" si="7"/>
        <v/>
      </c>
    </row>
    <row r="213" spans="1:9" x14ac:dyDescent="0.4">
      <c r="A213" t="s">
        <v>1646</v>
      </c>
      <c r="B213" t="s">
        <v>1647</v>
      </c>
      <c r="C213" t="s">
        <v>35</v>
      </c>
      <c r="D213" t="s">
        <v>1648</v>
      </c>
      <c r="E213" t="s">
        <v>1821</v>
      </c>
      <c r="F213" t="s">
        <v>1822</v>
      </c>
      <c r="H213" t="str">
        <f t="shared" si="6"/>
        <v/>
      </c>
      <c r="I213" t="str">
        <f t="shared" si="7"/>
        <v/>
      </c>
    </row>
    <row r="214" spans="1:9" x14ac:dyDescent="0.4">
      <c r="A214" t="s">
        <v>590</v>
      </c>
      <c r="B214" t="s">
        <v>165</v>
      </c>
      <c r="C214" t="s">
        <v>591</v>
      </c>
      <c r="D214" t="s">
        <v>592</v>
      </c>
      <c r="E214" t="s">
        <v>1051</v>
      </c>
      <c r="F214" t="s">
        <v>1052</v>
      </c>
      <c r="H214" t="str">
        <f t="shared" si="6"/>
        <v/>
      </c>
      <c r="I214" t="str">
        <f t="shared" si="7"/>
        <v/>
      </c>
    </row>
    <row r="215" spans="1:9" x14ac:dyDescent="0.4">
      <c r="A215" t="s">
        <v>491</v>
      </c>
      <c r="B215" t="s">
        <v>11</v>
      </c>
      <c r="C215" t="s">
        <v>492</v>
      </c>
      <c r="D215" t="s">
        <v>493</v>
      </c>
      <c r="E215" t="s">
        <v>1053</v>
      </c>
      <c r="F215" t="s">
        <v>1054</v>
      </c>
      <c r="H215" t="str">
        <f t="shared" si="6"/>
        <v/>
      </c>
      <c r="I215" t="str">
        <f t="shared" si="7"/>
        <v/>
      </c>
    </row>
    <row r="216" spans="1:9" x14ac:dyDescent="0.4">
      <c r="A216" t="s">
        <v>329</v>
      </c>
      <c r="B216" t="s">
        <v>330</v>
      </c>
      <c r="C216" t="s">
        <v>331</v>
      </c>
      <c r="D216" t="s">
        <v>332</v>
      </c>
      <c r="E216" t="s">
        <v>1055</v>
      </c>
      <c r="F216" t="s">
        <v>1056</v>
      </c>
      <c r="H216" t="str">
        <f t="shared" si="6"/>
        <v/>
      </c>
      <c r="I216" t="str">
        <f t="shared" si="7"/>
        <v/>
      </c>
    </row>
    <row r="217" spans="1:9" x14ac:dyDescent="0.4">
      <c r="A217" t="s">
        <v>2428</v>
      </c>
      <c r="B217" t="s">
        <v>191</v>
      </c>
      <c r="C217" t="s">
        <v>2429</v>
      </c>
      <c r="D217" t="s">
        <v>2329</v>
      </c>
      <c r="E217" t="s">
        <v>2525</v>
      </c>
      <c r="F217" t="s">
        <v>2526</v>
      </c>
      <c r="H217" t="str">
        <f t="shared" si="6"/>
        <v/>
      </c>
      <c r="I217" t="str">
        <f t="shared" si="7"/>
        <v/>
      </c>
    </row>
    <row r="218" spans="1:9" x14ac:dyDescent="0.4">
      <c r="A218" t="s">
        <v>264</v>
      </c>
      <c r="B218" t="s">
        <v>265</v>
      </c>
      <c r="C218" t="s">
        <v>35</v>
      </c>
      <c r="D218" t="s">
        <v>2331</v>
      </c>
      <c r="E218" t="s">
        <v>1057</v>
      </c>
      <c r="F218" t="s">
        <v>1058</v>
      </c>
      <c r="H218" t="str">
        <f t="shared" si="6"/>
        <v/>
      </c>
      <c r="I218" t="str">
        <f t="shared" si="7"/>
        <v/>
      </c>
    </row>
    <row r="219" spans="1:9" x14ac:dyDescent="0.4">
      <c r="A219" t="s">
        <v>2223</v>
      </c>
      <c r="B219" t="s">
        <v>2194</v>
      </c>
      <c r="C219" t="s">
        <v>2175</v>
      </c>
      <c r="D219" t="s">
        <v>266</v>
      </c>
      <c r="E219" t="s">
        <v>2261</v>
      </c>
      <c r="F219" t="s">
        <v>2262</v>
      </c>
      <c r="H219" t="str">
        <f t="shared" si="6"/>
        <v/>
      </c>
      <c r="I219" t="str">
        <f t="shared" si="7"/>
        <v/>
      </c>
    </row>
    <row r="220" spans="1:9" x14ac:dyDescent="0.4">
      <c r="A220" t="s">
        <v>26</v>
      </c>
      <c r="B220" t="s">
        <v>27</v>
      </c>
      <c r="C220" t="s">
        <v>28</v>
      </c>
      <c r="D220" t="s">
        <v>29</v>
      </c>
      <c r="E220" t="s">
        <v>1059</v>
      </c>
      <c r="F220" t="s">
        <v>1060</v>
      </c>
      <c r="H220" t="str">
        <f t="shared" si="6"/>
        <v/>
      </c>
      <c r="I220" t="str">
        <f t="shared" si="7"/>
        <v/>
      </c>
    </row>
    <row r="221" spans="1:9" x14ac:dyDescent="0.4">
      <c r="A221" t="s">
        <v>1629</v>
      </c>
      <c r="B221" t="s">
        <v>1612</v>
      </c>
      <c r="C221" t="s">
        <v>121</v>
      </c>
      <c r="D221" t="s">
        <v>1608</v>
      </c>
      <c r="E221" t="s">
        <v>1823</v>
      </c>
      <c r="F221" t="s">
        <v>1824</v>
      </c>
      <c r="H221" t="str">
        <f t="shared" si="6"/>
        <v/>
      </c>
      <c r="I221" t="str">
        <f t="shared" si="7"/>
        <v/>
      </c>
    </row>
    <row r="222" spans="1:9" x14ac:dyDescent="0.4">
      <c r="A222" t="s">
        <v>1476</v>
      </c>
      <c r="B222" t="s">
        <v>1413</v>
      </c>
      <c r="C222" t="s">
        <v>1477</v>
      </c>
      <c r="D222" t="s">
        <v>1478</v>
      </c>
      <c r="E222" t="s">
        <v>1566</v>
      </c>
      <c r="F222" t="s">
        <v>1567</v>
      </c>
      <c r="H222" t="str">
        <f t="shared" si="6"/>
        <v/>
      </c>
      <c r="I222" t="str">
        <f t="shared" si="7"/>
        <v/>
      </c>
    </row>
    <row r="223" spans="1:9" x14ac:dyDescent="0.4">
      <c r="A223" t="s">
        <v>84</v>
      </c>
      <c r="B223" t="s">
        <v>14</v>
      </c>
      <c r="C223" t="s">
        <v>85</v>
      </c>
      <c r="D223" t="s">
        <v>86</v>
      </c>
      <c r="E223" t="s">
        <v>1061</v>
      </c>
      <c r="F223" t="s">
        <v>1062</v>
      </c>
      <c r="H223" t="str">
        <f t="shared" si="6"/>
        <v/>
      </c>
      <c r="I223" t="str">
        <f t="shared" si="7"/>
        <v/>
      </c>
    </row>
    <row r="224" spans="1:9" x14ac:dyDescent="0.4">
      <c r="A224" t="s">
        <v>515</v>
      </c>
      <c r="B224" t="s">
        <v>147</v>
      </c>
      <c r="C224" t="s">
        <v>516</v>
      </c>
      <c r="D224" t="s">
        <v>517</v>
      </c>
      <c r="E224" t="s">
        <v>1063</v>
      </c>
      <c r="F224" t="s">
        <v>1064</v>
      </c>
      <c r="H224" t="str">
        <f t="shared" si="6"/>
        <v/>
      </c>
      <c r="I224" t="str">
        <f t="shared" si="7"/>
        <v/>
      </c>
    </row>
    <row r="225" spans="1:9" x14ac:dyDescent="0.4">
      <c r="A225" t="s">
        <v>726</v>
      </c>
      <c r="B225" t="s">
        <v>50</v>
      </c>
      <c r="C225" t="s">
        <v>727</v>
      </c>
      <c r="D225" t="s">
        <v>728</v>
      </c>
      <c r="E225" t="s">
        <v>1065</v>
      </c>
      <c r="F225" t="s">
        <v>1066</v>
      </c>
      <c r="H225" t="str">
        <f t="shared" si="6"/>
        <v/>
      </c>
      <c r="I225" t="str">
        <f t="shared" si="7"/>
        <v/>
      </c>
    </row>
    <row r="226" spans="1:9" x14ac:dyDescent="0.4">
      <c r="A226" t="s">
        <v>494</v>
      </c>
      <c r="B226" t="s">
        <v>14</v>
      </c>
      <c r="C226" t="s">
        <v>495</v>
      </c>
      <c r="D226" t="s">
        <v>496</v>
      </c>
      <c r="E226" t="s">
        <v>1067</v>
      </c>
      <c r="F226" t="s">
        <v>1068</v>
      </c>
      <c r="H226" t="str">
        <f t="shared" si="6"/>
        <v/>
      </c>
      <c r="I226" t="str">
        <f t="shared" si="7"/>
        <v/>
      </c>
    </row>
    <row r="227" spans="1:9" x14ac:dyDescent="0.4">
      <c r="A227" t="s">
        <v>704</v>
      </c>
      <c r="B227" t="s">
        <v>147</v>
      </c>
      <c r="C227" t="s">
        <v>705</v>
      </c>
      <c r="D227" t="s">
        <v>706</v>
      </c>
      <c r="E227" t="s">
        <v>1069</v>
      </c>
      <c r="F227" t="s">
        <v>1070</v>
      </c>
      <c r="H227" t="str">
        <f t="shared" si="6"/>
        <v/>
      </c>
      <c r="I227" t="str">
        <f t="shared" si="7"/>
        <v/>
      </c>
    </row>
    <row r="228" spans="1:9" x14ac:dyDescent="0.4">
      <c r="A228" t="s">
        <v>64</v>
      </c>
      <c r="B228" t="s">
        <v>1021</v>
      </c>
      <c r="C228" t="s">
        <v>65</v>
      </c>
      <c r="D228" t="s">
        <v>66</v>
      </c>
      <c r="E228" t="s">
        <v>1071</v>
      </c>
      <c r="F228" t="s">
        <v>1072</v>
      </c>
      <c r="H228" t="str">
        <f t="shared" si="6"/>
        <v/>
      </c>
      <c r="I228" t="str">
        <f t="shared" si="7"/>
        <v/>
      </c>
    </row>
    <row r="229" spans="1:9" x14ac:dyDescent="0.4">
      <c r="A229" t="s">
        <v>18</v>
      </c>
      <c r="B229" t="s">
        <v>14</v>
      </c>
      <c r="C229" t="s">
        <v>8</v>
      </c>
      <c r="D229" t="s">
        <v>19</v>
      </c>
      <c r="E229" t="s">
        <v>1073</v>
      </c>
      <c r="F229" t="s">
        <v>1074</v>
      </c>
      <c r="H229" t="str">
        <f t="shared" si="6"/>
        <v/>
      </c>
      <c r="I229" t="str">
        <f t="shared" si="7"/>
        <v/>
      </c>
    </row>
    <row r="230" spans="1:9" x14ac:dyDescent="0.4">
      <c r="A230" t="s">
        <v>1694</v>
      </c>
      <c r="B230" t="s">
        <v>1687</v>
      </c>
      <c r="C230" t="s">
        <v>1695</v>
      </c>
      <c r="D230" t="s">
        <v>1696</v>
      </c>
      <c r="E230" t="s">
        <v>1825</v>
      </c>
      <c r="F230" t="s">
        <v>1826</v>
      </c>
      <c r="H230" t="str">
        <f t="shared" si="6"/>
        <v/>
      </c>
      <c r="I230" t="str">
        <f t="shared" si="7"/>
        <v/>
      </c>
    </row>
    <row r="231" spans="1:9" x14ac:dyDescent="0.4">
      <c r="A231" t="s">
        <v>648</v>
      </c>
      <c r="B231" t="s">
        <v>14</v>
      </c>
      <c r="C231" t="s">
        <v>649</v>
      </c>
      <c r="D231" t="s">
        <v>650</v>
      </c>
      <c r="E231" t="s">
        <v>1075</v>
      </c>
      <c r="F231" t="s">
        <v>1076</v>
      </c>
      <c r="H231" t="str">
        <f t="shared" si="6"/>
        <v/>
      </c>
      <c r="I231" t="str">
        <f t="shared" si="7"/>
        <v/>
      </c>
    </row>
    <row r="232" spans="1:9" x14ac:dyDescent="0.4">
      <c r="A232" t="s">
        <v>71</v>
      </c>
      <c r="B232" t="s">
        <v>72</v>
      </c>
      <c r="C232" t="s">
        <v>73</v>
      </c>
      <c r="D232" t="s">
        <v>74</v>
      </c>
      <c r="E232" t="s">
        <v>1077</v>
      </c>
      <c r="F232" t="s">
        <v>1078</v>
      </c>
      <c r="H232" t="str">
        <f t="shared" si="6"/>
        <v/>
      </c>
      <c r="I232" t="str">
        <f t="shared" si="7"/>
        <v/>
      </c>
    </row>
    <row r="233" spans="1:9" x14ac:dyDescent="0.4">
      <c r="A233" t="s">
        <v>770</v>
      </c>
      <c r="B233" t="s">
        <v>14</v>
      </c>
      <c r="C233" t="s">
        <v>771</v>
      </c>
      <c r="D233" t="s">
        <v>772</v>
      </c>
      <c r="E233" t="s">
        <v>1079</v>
      </c>
      <c r="F233" t="s">
        <v>1080</v>
      </c>
      <c r="H233" t="str">
        <f t="shared" si="6"/>
        <v/>
      </c>
      <c r="I233" t="str">
        <f t="shared" si="7"/>
        <v/>
      </c>
    </row>
    <row r="234" spans="1:9" x14ac:dyDescent="0.4">
      <c r="A234" t="s">
        <v>1412</v>
      </c>
      <c r="B234" t="s">
        <v>1413</v>
      </c>
      <c r="C234" t="s">
        <v>1414</v>
      </c>
      <c r="D234" t="s">
        <v>470</v>
      </c>
      <c r="E234" t="s">
        <v>1518</v>
      </c>
      <c r="F234" t="s">
        <v>1519</v>
      </c>
      <c r="H234" t="str">
        <f t="shared" si="6"/>
        <v/>
      </c>
      <c r="I234" t="str">
        <f t="shared" si="7"/>
        <v/>
      </c>
    </row>
    <row r="235" spans="1:9" x14ac:dyDescent="0.4">
      <c r="A235" t="s">
        <v>2383</v>
      </c>
      <c r="B235" t="s">
        <v>2194</v>
      </c>
      <c r="C235" t="s">
        <v>2384</v>
      </c>
      <c r="D235" t="s">
        <v>2485</v>
      </c>
      <c r="E235" t="s">
        <v>2527</v>
      </c>
      <c r="F235" t="s">
        <v>2528</v>
      </c>
      <c r="H235" t="str">
        <f t="shared" si="6"/>
        <v/>
      </c>
      <c r="I235" t="str">
        <f t="shared" si="7"/>
        <v/>
      </c>
    </row>
    <row r="236" spans="1:9" x14ac:dyDescent="0.4">
      <c r="A236" t="s">
        <v>718</v>
      </c>
      <c r="B236" t="s">
        <v>14</v>
      </c>
      <c r="C236" t="s">
        <v>719</v>
      </c>
      <c r="D236" t="s">
        <v>772</v>
      </c>
      <c r="E236" t="s">
        <v>1081</v>
      </c>
      <c r="F236" t="s">
        <v>1082</v>
      </c>
      <c r="H236" t="str">
        <f t="shared" si="6"/>
        <v/>
      </c>
      <c r="I236" t="str">
        <f t="shared" si="7"/>
        <v/>
      </c>
    </row>
    <row r="237" spans="1:9" x14ac:dyDescent="0.4">
      <c r="A237" t="s">
        <v>682</v>
      </c>
      <c r="B237" t="s">
        <v>147</v>
      </c>
      <c r="C237" t="s">
        <v>683</v>
      </c>
      <c r="D237" t="s">
        <v>684</v>
      </c>
      <c r="E237" t="s">
        <v>1083</v>
      </c>
      <c r="F237" t="s">
        <v>1084</v>
      </c>
      <c r="H237" t="str">
        <f t="shared" si="6"/>
        <v/>
      </c>
      <c r="I237" t="str">
        <f t="shared" si="7"/>
        <v/>
      </c>
    </row>
    <row r="238" spans="1:9" x14ac:dyDescent="0.4">
      <c r="A238" t="s">
        <v>2200</v>
      </c>
      <c r="B238" t="s">
        <v>2194</v>
      </c>
      <c r="C238" t="s">
        <v>2201</v>
      </c>
      <c r="D238" t="s">
        <v>470</v>
      </c>
      <c r="E238" t="s">
        <v>2263</v>
      </c>
      <c r="F238" t="s">
        <v>2264</v>
      </c>
      <c r="H238" t="str">
        <f t="shared" si="6"/>
        <v/>
      </c>
      <c r="I238" t="str">
        <f t="shared" si="7"/>
        <v/>
      </c>
    </row>
    <row r="239" spans="1:9" x14ac:dyDescent="0.4">
      <c r="A239" t="s">
        <v>20</v>
      </c>
      <c r="B239" t="s">
        <v>1512</v>
      </c>
      <c r="C239" t="s">
        <v>22</v>
      </c>
      <c r="D239" t="s">
        <v>23</v>
      </c>
      <c r="E239" t="s">
        <v>1085</v>
      </c>
      <c r="F239" t="s">
        <v>1086</v>
      </c>
      <c r="H239" t="str">
        <f t="shared" si="6"/>
        <v/>
      </c>
      <c r="I239" t="str">
        <f t="shared" si="7"/>
        <v/>
      </c>
    </row>
    <row r="240" spans="1:9" x14ac:dyDescent="0.4">
      <c r="A240" t="s">
        <v>1087</v>
      </c>
      <c r="B240" t="s">
        <v>1088</v>
      </c>
      <c r="C240" t="s">
        <v>1596</v>
      </c>
      <c r="D240" t="s">
        <v>23</v>
      </c>
      <c r="E240" t="s">
        <v>1089</v>
      </c>
      <c r="F240" t="s">
        <v>1090</v>
      </c>
      <c r="H240" t="str">
        <f t="shared" si="6"/>
        <v/>
      </c>
      <c r="I240" t="str">
        <f t="shared" si="7"/>
        <v/>
      </c>
    </row>
    <row r="241" spans="1:9" x14ac:dyDescent="0.4">
      <c r="A241" t="s">
        <v>413</v>
      </c>
      <c r="B241" t="s">
        <v>103</v>
      </c>
      <c r="C241" t="s">
        <v>414</v>
      </c>
      <c r="D241" t="s">
        <v>23</v>
      </c>
      <c r="E241" t="s">
        <v>1091</v>
      </c>
      <c r="F241" t="s">
        <v>1092</v>
      </c>
      <c r="H241" t="str">
        <f t="shared" si="6"/>
        <v/>
      </c>
      <c r="I241" t="str">
        <f t="shared" si="7"/>
        <v/>
      </c>
    </row>
    <row r="242" spans="1:9" x14ac:dyDescent="0.4">
      <c r="A242" t="s">
        <v>230</v>
      </c>
      <c r="B242" t="s">
        <v>191</v>
      </c>
      <c r="C242" t="s">
        <v>231</v>
      </c>
      <c r="D242" t="s">
        <v>2479</v>
      </c>
      <c r="E242" t="s">
        <v>1093</v>
      </c>
      <c r="F242" t="s">
        <v>1094</v>
      </c>
      <c r="H242" t="str">
        <f t="shared" si="6"/>
        <v/>
      </c>
      <c r="I242" t="str">
        <f t="shared" si="7"/>
        <v/>
      </c>
    </row>
    <row r="243" spans="1:9" x14ac:dyDescent="0.4">
      <c r="A243" t="s">
        <v>531</v>
      </c>
      <c r="B243" t="s">
        <v>143</v>
      </c>
      <c r="C243" t="s">
        <v>469</v>
      </c>
      <c r="D243" t="s">
        <v>532</v>
      </c>
      <c r="E243" t="s">
        <v>1095</v>
      </c>
      <c r="F243" t="s">
        <v>1096</v>
      </c>
      <c r="H243" t="str">
        <f t="shared" si="6"/>
        <v/>
      </c>
      <c r="I243" t="str">
        <f t="shared" si="7"/>
        <v/>
      </c>
    </row>
    <row r="244" spans="1:9" x14ac:dyDescent="0.4">
      <c r="A244" t="s">
        <v>729</v>
      </c>
      <c r="B244" t="s">
        <v>439</v>
      </c>
      <c r="C244" t="s">
        <v>730</v>
      </c>
      <c r="D244" t="s">
        <v>731</v>
      </c>
      <c r="E244" t="s">
        <v>1097</v>
      </c>
      <c r="F244" t="s">
        <v>1098</v>
      </c>
      <c r="H244" t="str">
        <f t="shared" si="6"/>
        <v/>
      </c>
      <c r="I244" t="str">
        <f t="shared" si="7"/>
        <v/>
      </c>
    </row>
    <row r="245" spans="1:9" x14ac:dyDescent="0.4">
      <c r="A245" t="s">
        <v>1725</v>
      </c>
      <c r="B245" t="s">
        <v>1659</v>
      </c>
      <c r="C245" t="s">
        <v>1726</v>
      </c>
      <c r="D245" t="s">
        <v>1727</v>
      </c>
      <c r="E245" t="s">
        <v>1827</v>
      </c>
      <c r="F245" t="s">
        <v>1828</v>
      </c>
      <c r="H245" t="str">
        <f t="shared" si="6"/>
        <v/>
      </c>
      <c r="I245" t="str">
        <f t="shared" si="7"/>
        <v/>
      </c>
    </row>
    <row r="246" spans="1:9" x14ac:dyDescent="0.4">
      <c r="A246" t="s">
        <v>2438</v>
      </c>
      <c r="B246" t="s">
        <v>247</v>
      </c>
      <c r="C246" t="s">
        <v>2439</v>
      </c>
      <c r="D246" t="s">
        <v>2334</v>
      </c>
      <c r="E246" t="s">
        <v>2529</v>
      </c>
      <c r="F246" t="s">
        <v>2530</v>
      </c>
      <c r="H246" t="str">
        <f t="shared" si="6"/>
        <v/>
      </c>
      <c r="I246" t="str">
        <f t="shared" si="7"/>
        <v/>
      </c>
    </row>
    <row r="247" spans="1:9" x14ac:dyDescent="0.4">
      <c r="A247" t="s">
        <v>268</v>
      </c>
      <c r="B247" t="s">
        <v>259</v>
      </c>
      <c r="C247" t="s">
        <v>269</v>
      </c>
      <c r="D247" t="s">
        <v>2334</v>
      </c>
      <c r="E247" t="s">
        <v>1099</v>
      </c>
      <c r="F247" t="s">
        <v>1100</v>
      </c>
      <c r="H247" t="str">
        <f t="shared" si="6"/>
        <v/>
      </c>
      <c r="I247" t="str">
        <f t="shared" si="7"/>
        <v/>
      </c>
    </row>
    <row r="248" spans="1:9" x14ac:dyDescent="0.4">
      <c r="A248" t="s">
        <v>280</v>
      </c>
      <c r="B248" t="s">
        <v>259</v>
      </c>
      <c r="C248" t="s">
        <v>229</v>
      </c>
      <c r="D248" t="s">
        <v>281</v>
      </c>
      <c r="E248" t="s">
        <v>1101</v>
      </c>
      <c r="F248" t="s">
        <v>1102</v>
      </c>
      <c r="H248" t="str">
        <f t="shared" si="6"/>
        <v/>
      </c>
      <c r="I248" t="str">
        <f t="shared" si="7"/>
        <v/>
      </c>
    </row>
    <row r="249" spans="1:9" x14ac:dyDescent="0.4">
      <c r="A249" t="s">
        <v>303</v>
      </c>
      <c r="B249" t="s">
        <v>259</v>
      </c>
      <c r="C249" t="s">
        <v>293</v>
      </c>
      <c r="D249" t="s">
        <v>209</v>
      </c>
      <c r="E249" t="s">
        <v>1103</v>
      </c>
      <c r="F249" t="s">
        <v>1104</v>
      </c>
      <c r="H249" t="str">
        <f t="shared" si="6"/>
        <v/>
      </c>
      <c r="I249" t="str">
        <f t="shared" si="7"/>
        <v/>
      </c>
    </row>
    <row r="250" spans="1:9" x14ac:dyDescent="0.4">
      <c r="A250" t="s">
        <v>258</v>
      </c>
      <c r="B250" t="s">
        <v>259</v>
      </c>
      <c r="C250" t="s">
        <v>260</v>
      </c>
      <c r="D250" t="s">
        <v>2481</v>
      </c>
      <c r="E250" t="s">
        <v>1105</v>
      </c>
      <c r="F250" t="s">
        <v>1106</v>
      </c>
      <c r="H250" t="str">
        <f t="shared" si="6"/>
        <v/>
      </c>
      <c r="I250" t="str">
        <f t="shared" si="7"/>
        <v/>
      </c>
    </row>
    <row r="251" spans="1:9" x14ac:dyDescent="0.4">
      <c r="A251" t="s">
        <v>299</v>
      </c>
      <c r="B251" t="s">
        <v>259</v>
      </c>
      <c r="C251" t="s">
        <v>300</v>
      </c>
      <c r="D251" t="s">
        <v>2482</v>
      </c>
      <c r="E251" t="s">
        <v>1107</v>
      </c>
      <c r="F251" t="s">
        <v>1108</v>
      </c>
      <c r="H251" t="str">
        <f t="shared" si="6"/>
        <v/>
      </c>
      <c r="I251" t="str">
        <f t="shared" si="7"/>
        <v/>
      </c>
    </row>
    <row r="252" spans="1:9" x14ac:dyDescent="0.4">
      <c r="A252" t="s">
        <v>261</v>
      </c>
      <c r="B252" t="s">
        <v>259</v>
      </c>
      <c r="C252" t="s">
        <v>31</v>
      </c>
      <c r="D252" t="s">
        <v>2329</v>
      </c>
      <c r="E252" t="s">
        <v>2531</v>
      </c>
      <c r="F252" t="s">
        <v>1109</v>
      </c>
      <c r="H252" t="str">
        <f t="shared" si="6"/>
        <v/>
      </c>
      <c r="I252" t="str">
        <f t="shared" si="7"/>
        <v/>
      </c>
    </row>
    <row r="253" spans="1:9" x14ac:dyDescent="0.4">
      <c r="A253" t="s">
        <v>1615</v>
      </c>
      <c r="B253" t="s">
        <v>1616</v>
      </c>
      <c r="C253" t="s">
        <v>1617</v>
      </c>
      <c r="D253" t="s">
        <v>262</v>
      </c>
      <c r="E253" t="s">
        <v>1829</v>
      </c>
      <c r="F253" t="s">
        <v>1830</v>
      </c>
      <c r="H253" t="str">
        <f t="shared" si="6"/>
        <v/>
      </c>
      <c r="I253" t="str">
        <f t="shared" si="7"/>
        <v/>
      </c>
    </row>
    <row r="254" spans="1:9" x14ac:dyDescent="0.4">
      <c r="A254" t="s">
        <v>1661</v>
      </c>
      <c r="B254" t="s">
        <v>1616</v>
      </c>
      <c r="C254" t="s">
        <v>35</v>
      </c>
      <c r="D254" t="s">
        <v>1654</v>
      </c>
      <c r="E254" t="s">
        <v>1831</v>
      </c>
      <c r="F254" t="s">
        <v>1832</v>
      </c>
      <c r="H254" t="str">
        <f t="shared" si="6"/>
        <v/>
      </c>
      <c r="I254" t="str">
        <f t="shared" si="7"/>
        <v/>
      </c>
    </row>
    <row r="255" spans="1:9" x14ac:dyDescent="0.4">
      <c r="A255" t="s">
        <v>1485</v>
      </c>
      <c r="B255" t="s">
        <v>1486</v>
      </c>
      <c r="C255" t="s">
        <v>1482</v>
      </c>
      <c r="D255" t="s">
        <v>1487</v>
      </c>
      <c r="E255" t="s">
        <v>1574</v>
      </c>
      <c r="F255" t="s">
        <v>1575</v>
      </c>
      <c r="H255" t="str">
        <f t="shared" si="6"/>
        <v/>
      </c>
      <c r="I255" t="str">
        <f t="shared" si="7"/>
        <v/>
      </c>
    </row>
    <row r="256" spans="1:9" x14ac:dyDescent="0.4">
      <c r="A256" t="s">
        <v>361</v>
      </c>
      <c r="B256" t="s">
        <v>165</v>
      </c>
      <c r="C256" t="s">
        <v>362</v>
      </c>
      <c r="D256" t="s">
        <v>363</v>
      </c>
      <c r="E256" t="s">
        <v>1110</v>
      </c>
      <c r="F256" t="s">
        <v>1111</v>
      </c>
      <c r="H256" t="str">
        <f t="shared" si="6"/>
        <v/>
      </c>
      <c r="I256" t="str">
        <f t="shared" si="7"/>
        <v/>
      </c>
    </row>
    <row r="257" spans="1:9" x14ac:dyDescent="0.4">
      <c r="A257" t="s">
        <v>1714</v>
      </c>
      <c r="B257" t="s">
        <v>1715</v>
      </c>
      <c r="C257" t="s">
        <v>495</v>
      </c>
      <c r="D257" t="s">
        <v>1716</v>
      </c>
      <c r="E257" t="s">
        <v>1833</v>
      </c>
      <c r="F257" t="s">
        <v>1834</v>
      </c>
      <c r="H257" t="str">
        <f t="shared" si="6"/>
        <v/>
      </c>
      <c r="I257" t="str">
        <f t="shared" si="7"/>
        <v/>
      </c>
    </row>
    <row r="258" spans="1:9" x14ac:dyDescent="0.4">
      <c r="A258" t="s">
        <v>2454</v>
      </c>
      <c r="B258" t="s">
        <v>265</v>
      </c>
      <c r="C258" t="s">
        <v>2455</v>
      </c>
      <c r="D258" t="s">
        <v>2331</v>
      </c>
      <c r="E258" t="s">
        <v>2532</v>
      </c>
      <c r="F258" t="s">
        <v>2533</v>
      </c>
      <c r="H258" t="str">
        <f t="shared" si="6"/>
        <v/>
      </c>
      <c r="I258" t="str">
        <f t="shared" si="7"/>
        <v/>
      </c>
    </row>
    <row r="259" spans="1:9" x14ac:dyDescent="0.4">
      <c r="A259" t="s">
        <v>1442</v>
      </c>
      <c r="B259" t="s">
        <v>1413</v>
      </c>
      <c r="C259" t="s">
        <v>1443</v>
      </c>
      <c r="D259" t="s">
        <v>1444</v>
      </c>
      <c r="E259" t="s">
        <v>1542</v>
      </c>
      <c r="F259" t="s">
        <v>1543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4">
      <c r="A260" t="s">
        <v>6</v>
      </c>
      <c r="B260" t="s">
        <v>1088</v>
      </c>
      <c r="C260" t="s">
        <v>8</v>
      </c>
      <c r="D260" t="s">
        <v>9</v>
      </c>
      <c r="E260" t="s">
        <v>877</v>
      </c>
      <c r="F260" t="s">
        <v>878</v>
      </c>
      <c r="H260" t="str">
        <f t="shared" si="8"/>
        <v/>
      </c>
      <c r="I260" t="str">
        <f t="shared" si="9"/>
        <v/>
      </c>
    </row>
    <row r="261" spans="1:9" x14ac:dyDescent="0.4">
      <c r="A261" t="s">
        <v>735</v>
      </c>
      <c r="B261" t="s">
        <v>11</v>
      </c>
      <c r="C261" t="s">
        <v>736</v>
      </c>
      <c r="D261" t="s">
        <v>737</v>
      </c>
      <c r="E261" t="s">
        <v>1112</v>
      </c>
      <c r="F261" t="s">
        <v>1113</v>
      </c>
      <c r="H261" t="str">
        <f t="shared" si="8"/>
        <v/>
      </c>
      <c r="I261" t="str">
        <f t="shared" si="9"/>
        <v/>
      </c>
    </row>
    <row r="262" spans="1:9" x14ac:dyDescent="0.4">
      <c r="A262" t="s">
        <v>432</v>
      </c>
      <c r="B262" t="s">
        <v>11</v>
      </c>
      <c r="C262" t="s">
        <v>433</v>
      </c>
      <c r="D262" t="s">
        <v>434</v>
      </c>
      <c r="E262" t="s">
        <v>1114</v>
      </c>
      <c r="F262" t="s">
        <v>1115</v>
      </c>
      <c r="H262" t="str">
        <f t="shared" si="8"/>
        <v/>
      </c>
      <c r="I262" t="str">
        <f t="shared" si="9"/>
        <v/>
      </c>
    </row>
    <row r="263" spans="1:9" x14ac:dyDescent="0.4">
      <c r="A263" t="s">
        <v>2218</v>
      </c>
      <c r="B263" t="s">
        <v>2194</v>
      </c>
      <c r="C263" t="s">
        <v>300</v>
      </c>
      <c r="D263" t="s">
        <v>434</v>
      </c>
      <c r="E263" t="s">
        <v>2265</v>
      </c>
      <c r="F263" t="s">
        <v>2266</v>
      </c>
      <c r="H263" t="str">
        <f t="shared" si="8"/>
        <v/>
      </c>
      <c r="I263" t="str">
        <f t="shared" si="9"/>
        <v/>
      </c>
    </row>
    <row r="264" spans="1:9" x14ac:dyDescent="0.4">
      <c r="A264" t="s">
        <v>773</v>
      </c>
      <c r="B264" t="s">
        <v>27</v>
      </c>
      <c r="C264" t="s">
        <v>231</v>
      </c>
      <c r="D264" t="s">
        <v>774</v>
      </c>
      <c r="E264" t="s">
        <v>1116</v>
      </c>
      <c r="F264" t="s">
        <v>1117</v>
      </c>
      <c r="H264" t="str">
        <f t="shared" si="8"/>
        <v/>
      </c>
      <c r="I264" t="str">
        <f t="shared" si="9"/>
        <v/>
      </c>
    </row>
    <row r="265" spans="1:9" x14ac:dyDescent="0.4">
      <c r="A265" t="s">
        <v>2195</v>
      </c>
      <c r="B265" t="s">
        <v>2194</v>
      </c>
      <c r="C265" t="s">
        <v>35</v>
      </c>
      <c r="D265" t="s">
        <v>470</v>
      </c>
      <c r="E265" t="s">
        <v>2267</v>
      </c>
      <c r="F265" t="s">
        <v>2268</v>
      </c>
      <c r="H265" t="str">
        <f t="shared" si="8"/>
        <v/>
      </c>
      <c r="I265" t="str">
        <f t="shared" si="9"/>
        <v/>
      </c>
    </row>
    <row r="266" spans="1:9" x14ac:dyDescent="0.4">
      <c r="A266" t="s">
        <v>249</v>
      </c>
      <c r="B266" t="s">
        <v>191</v>
      </c>
      <c r="C266" t="s">
        <v>250</v>
      </c>
      <c r="D266" t="s">
        <v>470</v>
      </c>
      <c r="E266" t="s">
        <v>1118</v>
      </c>
      <c r="F266" t="s">
        <v>1119</v>
      </c>
      <c r="H266" t="str">
        <f t="shared" si="8"/>
        <v/>
      </c>
      <c r="I266" t="str">
        <f t="shared" si="9"/>
        <v/>
      </c>
    </row>
    <row r="267" spans="1:9" x14ac:dyDescent="0.4">
      <c r="A267" t="s">
        <v>2196</v>
      </c>
      <c r="B267" t="s">
        <v>2194</v>
      </c>
      <c r="C267" t="s">
        <v>2161</v>
      </c>
      <c r="D267" t="s">
        <v>470</v>
      </c>
      <c r="E267" t="s">
        <v>2269</v>
      </c>
      <c r="F267" t="s">
        <v>2270</v>
      </c>
      <c r="H267" t="str">
        <f t="shared" si="8"/>
        <v/>
      </c>
      <c r="I267" t="str">
        <f t="shared" si="9"/>
        <v/>
      </c>
    </row>
    <row r="268" spans="1:9" x14ac:dyDescent="0.4">
      <c r="A268" t="s">
        <v>390</v>
      </c>
      <c r="B268" t="s">
        <v>103</v>
      </c>
      <c r="C268" t="s">
        <v>391</v>
      </c>
      <c r="D268" t="s">
        <v>392</v>
      </c>
      <c r="E268" t="s">
        <v>1120</v>
      </c>
      <c r="F268" t="s">
        <v>1121</v>
      </c>
      <c r="H268" t="str">
        <f t="shared" si="8"/>
        <v/>
      </c>
      <c r="I268" t="str">
        <f t="shared" si="9"/>
        <v/>
      </c>
    </row>
    <row r="269" spans="1:9" x14ac:dyDescent="0.4">
      <c r="A269" t="s">
        <v>1424</v>
      </c>
      <c r="B269" t="s">
        <v>1425</v>
      </c>
      <c r="C269" t="s">
        <v>312</v>
      </c>
      <c r="D269" t="s">
        <v>2336</v>
      </c>
      <c r="E269" t="s">
        <v>2355</v>
      </c>
      <c r="F269" t="s">
        <v>2356</v>
      </c>
      <c r="H269" t="str">
        <f t="shared" si="8"/>
        <v/>
      </c>
      <c r="I269" t="str">
        <f t="shared" si="9"/>
        <v/>
      </c>
    </row>
    <row r="270" spans="1:9" x14ac:dyDescent="0.4">
      <c r="A270" t="s">
        <v>767</v>
      </c>
      <c r="B270" t="s">
        <v>14</v>
      </c>
      <c r="C270" t="s">
        <v>768</v>
      </c>
      <c r="D270" t="s">
        <v>769</v>
      </c>
      <c r="E270" t="s">
        <v>1122</v>
      </c>
      <c r="F270" t="s">
        <v>1123</v>
      </c>
      <c r="H270" t="str">
        <f t="shared" si="8"/>
        <v/>
      </c>
      <c r="I270" t="str">
        <f t="shared" si="9"/>
        <v/>
      </c>
    </row>
    <row r="271" spans="1:9" x14ac:dyDescent="0.4">
      <c r="A271" t="s">
        <v>1630</v>
      </c>
      <c r="B271" t="s">
        <v>1631</v>
      </c>
      <c r="C271" t="s">
        <v>1632</v>
      </c>
      <c r="D271" t="s">
        <v>1633</v>
      </c>
      <c r="E271" t="s">
        <v>1835</v>
      </c>
      <c r="F271" t="s">
        <v>1836</v>
      </c>
      <c r="H271" t="str">
        <f t="shared" si="8"/>
        <v/>
      </c>
      <c r="I271" t="str">
        <f t="shared" si="9"/>
        <v/>
      </c>
    </row>
    <row r="272" spans="1:9" x14ac:dyDescent="0.4">
      <c r="A272" t="s">
        <v>1742</v>
      </c>
      <c r="B272" t="s">
        <v>1647</v>
      </c>
      <c r="C272" t="s">
        <v>1743</v>
      </c>
      <c r="D272" t="s">
        <v>1744</v>
      </c>
      <c r="E272" t="s">
        <v>1837</v>
      </c>
      <c r="F272" t="s">
        <v>1838</v>
      </c>
      <c r="H272" t="str">
        <f t="shared" si="8"/>
        <v/>
      </c>
      <c r="I272" t="str">
        <f t="shared" si="9"/>
        <v/>
      </c>
    </row>
    <row r="273" spans="1:9" x14ac:dyDescent="0.4">
      <c r="A273" t="s">
        <v>2237</v>
      </c>
      <c r="B273" t="s">
        <v>2192</v>
      </c>
      <c r="C273" t="s">
        <v>2238</v>
      </c>
      <c r="D273" t="s">
        <v>1744</v>
      </c>
      <c r="E273" t="s">
        <v>2271</v>
      </c>
      <c r="F273" t="s">
        <v>2272</v>
      </c>
      <c r="H273" t="str">
        <f t="shared" si="8"/>
        <v/>
      </c>
      <c r="I273" t="str">
        <f t="shared" si="9"/>
        <v/>
      </c>
    </row>
    <row r="274" spans="1:9" x14ac:dyDescent="0.4">
      <c r="A274" t="s">
        <v>2316</v>
      </c>
      <c r="B274" t="s">
        <v>506</v>
      </c>
      <c r="C274" t="s">
        <v>2317</v>
      </c>
      <c r="D274" t="s">
        <v>470</v>
      </c>
      <c r="E274" t="s">
        <v>2344</v>
      </c>
      <c r="F274" t="s">
        <v>2345</v>
      </c>
      <c r="H274" t="str">
        <f t="shared" si="8"/>
        <v/>
      </c>
      <c r="I274" t="str">
        <f t="shared" si="9"/>
        <v/>
      </c>
    </row>
    <row r="275" spans="1:9" x14ac:dyDescent="0.4">
      <c r="A275" t="s">
        <v>1740</v>
      </c>
      <c r="B275" t="s">
        <v>1659</v>
      </c>
      <c r="C275" t="s">
        <v>1741</v>
      </c>
      <c r="D275" t="s">
        <v>1744</v>
      </c>
      <c r="E275" t="s">
        <v>1839</v>
      </c>
      <c r="F275" t="s">
        <v>1840</v>
      </c>
      <c r="H275" t="str">
        <f t="shared" si="8"/>
        <v/>
      </c>
      <c r="I275" t="str">
        <f t="shared" si="9"/>
        <v/>
      </c>
    </row>
    <row r="276" spans="1:9" x14ac:dyDescent="0.4">
      <c r="A276" t="s">
        <v>584</v>
      </c>
      <c r="B276" t="s">
        <v>165</v>
      </c>
      <c r="C276" t="s">
        <v>585</v>
      </c>
      <c r="D276" t="s">
        <v>586</v>
      </c>
      <c r="E276" t="s">
        <v>1124</v>
      </c>
      <c r="F276" t="s">
        <v>1125</v>
      </c>
      <c r="H276" t="str">
        <f t="shared" si="8"/>
        <v/>
      </c>
      <c r="I276" t="str">
        <f t="shared" si="9"/>
        <v/>
      </c>
    </row>
    <row r="277" spans="1:9" x14ac:dyDescent="0.4">
      <c r="A277" t="s">
        <v>1126</v>
      </c>
      <c r="B277" t="s">
        <v>103</v>
      </c>
      <c r="C277" t="s">
        <v>28</v>
      </c>
      <c r="D277" t="s">
        <v>1390</v>
      </c>
      <c r="E277" t="s">
        <v>1127</v>
      </c>
      <c r="F277" t="s">
        <v>1128</v>
      </c>
      <c r="H277" t="str">
        <f t="shared" si="8"/>
        <v/>
      </c>
      <c r="I277" t="str">
        <f t="shared" si="9"/>
        <v/>
      </c>
    </row>
    <row r="278" spans="1:9" x14ac:dyDescent="0.4">
      <c r="A278" t="s">
        <v>2424</v>
      </c>
      <c r="B278" t="s">
        <v>259</v>
      </c>
      <c r="C278" t="s">
        <v>2425</v>
      </c>
      <c r="D278" t="s">
        <v>2481</v>
      </c>
      <c r="E278" t="s">
        <v>2534</v>
      </c>
      <c r="F278" t="s">
        <v>2535</v>
      </c>
      <c r="H278" t="str">
        <f t="shared" si="8"/>
        <v/>
      </c>
      <c r="I278" t="str">
        <f t="shared" si="9"/>
        <v/>
      </c>
    </row>
    <row r="279" spans="1:9" x14ac:dyDescent="0.4">
      <c r="A279" t="s">
        <v>213</v>
      </c>
      <c r="B279" t="s">
        <v>214</v>
      </c>
      <c r="C279" t="s">
        <v>215</v>
      </c>
      <c r="D279" t="s">
        <v>216</v>
      </c>
      <c r="E279" t="s">
        <v>1129</v>
      </c>
      <c r="F279" t="s">
        <v>1130</v>
      </c>
      <c r="H279" t="str">
        <f t="shared" si="8"/>
        <v/>
      </c>
      <c r="I279" t="str">
        <f t="shared" si="9"/>
        <v/>
      </c>
    </row>
    <row r="280" spans="1:9" x14ac:dyDescent="0.4">
      <c r="A280" t="s">
        <v>2367</v>
      </c>
      <c r="B280" t="s">
        <v>2194</v>
      </c>
      <c r="C280" t="s">
        <v>2368</v>
      </c>
      <c r="D280" t="s">
        <v>2488</v>
      </c>
      <c r="E280" t="s">
        <v>2536</v>
      </c>
      <c r="F280" t="s">
        <v>2537</v>
      </c>
      <c r="H280" t="str">
        <f t="shared" si="8"/>
        <v/>
      </c>
      <c r="I280" t="str">
        <f t="shared" si="9"/>
        <v/>
      </c>
    </row>
    <row r="281" spans="1:9" x14ac:dyDescent="0.4">
      <c r="A281" t="s">
        <v>2420</v>
      </c>
      <c r="B281" t="s">
        <v>2194</v>
      </c>
      <c r="C281" t="s">
        <v>2421</v>
      </c>
      <c r="D281" t="s">
        <v>2479</v>
      </c>
      <c r="E281" t="s">
        <v>2538</v>
      </c>
      <c r="F281" t="s">
        <v>2539</v>
      </c>
      <c r="H281" t="str">
        <f t="shared" si="8"/>
        <v/>
      </c>
      <c r="I281" t="str">
        <f t="shared" si="9"/>
        <v/>
      </c>
    </row>
    <row r="282" spans="1:9" x14ac:dyDescent="0.4">
      <c r="A282" t="s">
        <v>219</v>
      </c>
      <c r="B282" t="s">
        <v>191</v>
      </c>
      <c r="C282" t="s">
        <v>220</v>
      </c>
      <c r="D282" t="s">
        <v>221</v>
      </c>
      <c r="E282" t="s">
        <v>1131</v>
      </c>
      <c r="F282" t="s">
        <v>1132</v>
      </c>
      <c r="H282" t="str">
        <f t="shared" si="8"/>
        <v/>
      </c>
      <c r="I282" t="str">
        <f t="shared" si="9"/>
        <v/>
      </c>
    </row>
    <row r="283" spans="1:9" x14ac:dyDescent="0.4">
      <c r="A283" t="s">
        <v>458</v>
      </c>
      <c r="B283" t="s">
        <v>459</v>
      </c>
      <c r="C283" t="s">
        <v>460</v>
      </c>
      <c r="D283" t="s">
        <v>461</v>
      </c>
      <c r="E283" t="s">
        <v>1133</v>
      </c>
      <c r="F283" t="s">
        <v>1134</v>
      </c>
      <c r="H283" t="str">
        <f t="shared" si="8"/>
        <v/>
      </c>
      <c r="I283" t="str">
        <f t="shared" si="9"/>
        <v/>
      </c>
    </row>
    <row r="284" spans="1:9" x14ac:dyDescent="0.4">
      <c r="A284" t="s">
        <v>292</v>
      </c>
      <c r="B284" t="s">
        <v>235</v>
      </c>
      <c r="C284" t="s">
        <v>293</v>
      </c>
      <c r="D284" t="s">
        <v>291</v>
      </c>
      <c r="E284" t="s">
        <v>1135</v>
      </c>
      <c r="F284" t="s">
        <v>1136</v>
      </c>
      <c r="H284" t="str">
        <f t="shared" si="8"/>
        <v/>
      </c>
      <c r="I284" t="str">
        <f t="shared" si="9"/>
        <v/>
      </c>
    </row>
    <row r="285" spans="1:9" x14ac:dyDescent="0.4">
      <c r="A285" t="s">
        <v>2446</v>
      </c>
      <c r="B285" t="s">
        <v>276</v>
      </c>
      <c r="C285" t="s">
        <v>2447</v>
      </c>
      <c r="D285" t="s">
        <v>2329</v>
      </c>
      <c r="E285" t="s">
        <v>2540</v>
      </c>
      <c r="F285" t="s">
        <v>2541</v>
      </c>
      <c r="H285" t="str">
        <f t="shared" si="8"/>
        <v/>
      </c>
      <c r="I285" t="str">
        <f t="shared" si="9"/>
        <v/>
      </c>
    </row>
    <row r="286" spans="1:9" x14ac:dyDescent="0.4">
      <c r="A286" t="s">
        <v>349</v>
      </c>
      <c r="B286" t="s">
        <v>165</v>
      </c>
      <c r="C286" t="s">
        <v>350</v>
      </c>
      <c r="D286" t="s">
        <v>351</v>
      </c>
      <c r="E286" t="s">
        <v>1137</v>
      </c>
      <c r="F286" t="s">
        <v>1138</v>
      </c>
      <c r="H286" t="str">
        <f t="shared" si="8"/>
        <v/>
      </c>
      <c r="I286" t="str">
        <f t="shared" si="9"/>
        <v/>
      </c>
    </row>
    <row r="287" spans="1:9" x14ac:dyDescent="0.4">
      <c r="A287" t="s">
        <v>16</v>
      </c>
      <c r="B287" t="s">
        <v>7</v>
      </c>
      <c r="C287" t="s">
        <v>8</v>
      </c>
      <c r="D287" t="s">
        <v>17</v>
      </c>
      <c r="E287" t="s">
        <v>1139</v>
      </c>
      <c r="F287" t="s">
        <v>1140</v>
      </c>
      <c r="H287" t="str">
        <f t="shared" si="8"/>
        <v/>
      </c>
      <c r="I287" t="str">
        <f t="shared" si="9"/>
        <v/>
      </c>
    </row>
    <row r="288" spans="1:9" x14ac:dyDescent="0.4">
      <c r="A288" t="s">
        <v>116</v>
      </c>
      <c r="B288" t="s">
        <v>103</v>
      </c>
      <c r="C288" t="s">
        <v>117</v>
      </c>
      <c r="D288" t="s">
        <v>118</v>
      </c>
      <c r="E288" t="s">
        <v>1141</v>
      </c>
      <c r="F288" t="s">
        <v>1142</v>
      </c>
      <c r="H288" t="str">
        <f t="shared" si="8"/>
        <v/>
      </c>
      <c r="I288" t="str">
        <f t="shared" si="9"/>
        <v/>
      </c>
    </row>
    <row r="289" spans="1:9" x14ac:dyDescent="0.4">
      <c r="A289" t="s">
        <v>142</v>
      </c>
      <c r="B289" t="s">
        <v>143</v>
      </c>
      <c r="C289" t="s">
        <v>144</v>
      </c>
      <c r="D289" t="s">
        <v>145</v>
      </c>
      <c r="E289" t="s">
        <v>1143</v>
      </c>
      <c r="F289" t="s">
        <v>1144</v>
      </c>
      <c r="H289" t="str">
        <f t="shared" si="8"/>
        <v/>
      </c>
      <c r="I289" t="str">
        <f t="shared" si="9"/>
        <v/>
      </c>
    </row>
    <row r="290" spans="1:9" x14ac:dyDescent="0.4">
      <c r="A290" t="s">
        <v>688</v>
      </c>
      <c r="B290" t="s">
        <v>147</v>
      </c>
      <c r="C290" t="s">
        <v>689</v>
      </c>
      <c r="D290" t="s">
        <v>690</v>
      </c>
      <c r="E290" t="s">
        <v>1145</v>
      </c>
      <c r="F290" t="s">
        <v>1146</v>
      </c>
      <c r="H290" t="str">
        <f t="shared" si="8"/>
        <v/>
      </c>
      <c r="I290" t="str">
        <f t="shared" si="9"/>
        <v/>
      </c>
    </row>
    <row r="291" spans="1:9" x14ac:dyDescent="0.4">
      <c r="A291" t="s">
        <v>693</v>
      </c>
      <c r="B291" t="s">
        <v>143</v>
      </c>
      <c r="C291" t="s">
        <v>694</v>
      </c>
      <c r="D291" t="s">
        <v>695</v>
      </c>
      <c r="E291" t="s">
        <v>1147</v>
      </c>
      <c r="F291" t="s">
        <v>1148</v>
      </c>
      <c r="H291" t="str">
        <f t="shared" si="8"/>
        <v/>
      </c>
      <c r="I291" t="str">
        <f t="shared" si="9"/>
        <v/>
      </c>
    </row>
    <row r="292" spans="1:9" x14ac:dyDescent="0.4">
      <c r="A292" t="s">
        <v>1711</v>
      </c>
      <c r="B292" t="s">
        <v>1647</v>
      </c>
      <c r="C292" t="s">
        <v>1712</v>
      </c>
      <c r="D292" t="s">
        <v>1713</v>
      </c>
      <c r="E292" t="s">
        <v>1841</v>
      </c>
      <c r="F292" t="s">
        <v>1842</v>
      </c>
      <c r="H292" t="str">
        <f t="shared" si="8"/>
        <v/>
      </c>
      <c r="I292" t="str">
        <f t="shared" si="9"/>
        <v/>
      </c>
    </row>
    <row r="293" spans="1:9" x14ac:dyDescent="0.4">
      <c r="A293" t="s">
        <v>657</v>
      </c>
      <c r="B293" t="s">
        <v>658</v>
      </c>
      <c r="C293" t="s">
        <v>659</v>
      </c>
      <c r="D293" t="s">
        <v>695</v>
      </c>
      <c r="E293" t="s">
        <v>1149</v>
      </c>
      <c r="F293" t="s">
        <v>1150</v>
      </c>
      <c r="H293" t="str">
        <f t="shared" si="8"/>
        <v/>
      </c>
      <c r="I293" t="str">
        <f t="shared" si="9"/>
        <v/>
      </c>
    </row>
    <row r="294" spans="1:9" x14ac:dyDescent="0.4">
      <c r="A294" t="s">
        <v>2204</v>
      </c>
      <c r="B294" t="s">
        <v>2194</v>
      </c>
      <c r="C294" t="s">
        <v>231</v>
      </c>
      <c r="D294" t="s">
        <v>695</v>
      </c>
      <c r="E294" t="s">
        <v>2273</v>
      </c>
      <c r="F294" t="s">
        <v>2274</v>
      </c>
      <c r="H294" t="str">
        <f t="shared" si="8"/>
        <v/>
      </c>
      <c r="I294" t="str">
        <f t="shared" si="9"/>
        <v/>
      </c>
    </row>
    <row r="295" spans="1:9" x14ac:dyDescent="0.4">
      <c r="A295" t="s">
        <v>200</v>
      </c>
      <c r="B295" t="s">
        <v>191</v>
      </c>
      <c r="C295" t="s">
        <v>201</v>
      </c>
      <c r="D295" t="s">
        <v>202</v>
      </c>
      <c r="E295" t="s">
        <v>1151</v>
      </c>
      <c r="F295" t="s">
        <v>1152</v>
      </c>
      <c r="H295" t="str">
        <f t="shared" si="8"/>
        <v/>
      </c>
      <c r="I295" t="str">
        <f t="shared" si="9"/>
        <v/>
      </c>
    </row>
    <row r="296" spans="1:9" x14ac:dyDescent="0.4">
      <c r="A296" t="s">
        <v>528</v>
      </c>
      <c r="B296" t="s">
        <v>244</v>
      </c>
      <c r="C296" t="s">
        <v>529</v>
      </c>
      <c r="D296" t="s">
        <v>530</v>
      </c>
      <c r="E296" t="s">
        <v>1153</v>
      </c>
      <c r="F296" t="s">
        <v>1154</v>
      </c>
      <c r="H296" t="str">
        <f t="shared" si="8"/>
        <v/>
      </c>
      <c r="I296" t="str">
        <f t="shared" si="9"/>
        <v/>
      </c>
    </row>
    <row r="297" spans="1:9" x14ac:dyDescent="0.4">
      <c r="A297" t="s">
        <v>174</v>
      </c>
      <c r="B297" t="s">
        <v>143</v>
      </c>
      <c r="C297" t="s">
        <v>175</v>
      </c>
      <c r="D297" t="s">
        <v>176</v>
      </c>
      <c r="E297" t="s">
        <v>1155</v>
      </c>
      <c r="F297" t="s">
        <v>1156</v>
      </c>
      <c r="H297" t="str">
        <f t="shared" si="8"/>
        <v/>
      </c>
      <c r="I297" t="str">
        <f t="shared" si="9"/>
        <v/>
      </c>
    </row>
    <row r="298" spans="1:9" x14ac:dyDescent="0.4">
      <c r="A298" t="s">
        <v>2191</v>
      </c>
      <c r="B298" t="s">
        <v>2192</v>
      </c>
      <c r="C298" t="s">
        <v>8</v>
      </c>
      <c r="D298" t="s">
        <v>176</v>
      </c>
      <c r="E298" t="s">
        <v>2275</v>
      </c>
      <c r="F298" t="s">
        <v>2276</v>
      </c>
      <c r="H298" t="str">
        <f t="shared" si="8"/>
        <v/>
      </c>
      <c r="I298" t="str">
        <f t="shared" si="9"/>
        <v/>
      </c>
    </row>
    <row r="299" spans="1:9" x14ac:dyDescent="0.4">
      <c r="A299" t="s">
        <v>1717</v>
      </c>
      <c r="B299" t="s">
        <v>1612</v>
      </c>
      <c r="C299" t="s">
        <v>1718</v>
      </c>
      <c r="D299" t="s">
        <v>1719</v>
      </c>
      <c r="E299" t="s">
        <v>1843</v>
      </c>
      <c r="F299" t="s">
        <v>1844</v>
      </c>
      <c r="H299" t="str">
        <f t="shared" si="8"/>
        <v/>
      </c>
      <c r="I299" t="str">
        <f t="shared" si="9"/>
        <v/>
      </c>
    </row>
    <row r="300" spans="1:9" x14ac:dyDescent="0.4">
      <c r="A300" t="s">
        <v>1731</v>
      </c>
      <c r="B300" t="s">
        <v>1612</v>
      </c>
      <c r="C300" t="s">
        <v>1732</v>
      </c>
      <c r="D300" t="s">
        <v>1733</v>
      </c>
      <c r="E300" t="s">
        <v>1845</v>
      </c>
      <c r="F300" t="s">
        <v>1846</v>
      </c>
      <c r="H300" t="str">
        <f t="shared" si="8"/>
        <v/>
      </c>
      <c r="I300" t="str">
        <f t="shared" si="9"/>
        <v/>
      </c>
    </row>
    <row r="301" spans="1:9" x14ac:dyDescent="0.4">
      <c r="A301" t="s">
        <v>2315</v>
      </c>
      <c r="B301" t="s">
        <v>506</v>
      </c>
      <c r="C301" t="s">
        <v>182</v>
      </c>
      <c r="D301" t="s">
        <v>2334</v>
      </c>
      <c r="E301" t="s">
        <v>2342</v>
      </c>
      <c r="F301" t="s">
        <v>2343</v>
      </c>
      <c r="H301" t="str">
        <f t="shared" si="8"/>
        <v/>
      </c>
      <c r="I301" t="str">
        <f t="shared" si="9"/>
        <v/>
      </c>
    </row>
    <row r="302" spans="1:9" x14ac:dyDescent="0.4">
      <c r="A302" t="s">
        <v>1658</v>
      </c>
      <c r="B302" t="s">
        <v>1659</v>
      </c>
      <c r="C302" t="s">
        <v>8</v>
      </c>
      <c r="D302" t="s">
        <v>1660</v>
      </c>
      <c r="E302" t="s">
        <v>1803</v>
      </c>
      <c r="F302" t="s">
        <v>1804</v>
      </c>
      <c r="H302" t="str">
        <f t="shared" si="8"/>
        <v/>
      </c>
      <c r="I302" t="str">
        <f t="shared" si="9"/>
        <v/>
      </c>
    </row>
    <row r="303" spans="1:9" x14ac:dyDescent="0.4">
      <c r="A303" t="s">
        <v>225</v>
      </c>
      <c r="B303" t="s">
        <v>191</v>
      </c>
      <c r="C303" t="s">
        <v>226</v>
      </c>
      <c r="D303" t="s">
        <v>227</v>
      </c>
      <c r="E303" t="s">
        <v>1013</v>
      </c>
      <c r="F303" t="s">
        <v>1014</v>
      </c>
      <c r="H303" t="str">
        <f t="shared" si="8"/>
        <v/>
      </c>
      <c r="I303" t="str">
        <f t="shared" si="9"/>
        <v/>
      </c>
    </row>
    <row r="304" spans="1:9" x14ac:dyDescent="0.4">
      <c r="A304" t="s">
        <v>2202</v>
      </c>
      <c r="B304" t="s">
        <v>2198</v>
      </c>
      <c r="C304" t="s">
        <v>35</v>
      </c>
      <c r="D304" t="s">
        <v>470</v>
      </c>
      <c r="E304" t="s">
        <v>2277</v>
      </c>
      <c r="F304" t="s">
        <v>2278</v>
      </c>
      <c r="H304" t="str">
        <f t="shared" si="8"/>
        <v/>
      </c>
      <c r="I304" t="str">
        <f t="shared" si="9"/>
        <v/>
      </c>
    </row>
    <row r="305" spans="1:9" x14ac:dyDescent="0.4">
      <c r="A305" t="s">
        <v>2199</v>
      </c>
      <c r="B305" t="s">
        <v>2194</v>
      </c>
      <c r="C305" t="s">
        <v>35</v>
      </c>
      <c r="D305" t="s">
        <v>470</v>
      </c>
      <c r="E305" t="s">
        <v>2279</v>
      </c>
      <c r="F305" t="s">
        <v>2280</v>
      </c>
      <c r="H305" t="str">
        <f t="shared" si="8"/>
        <v/>
      </c>
      <c r="I305" t="str">
        <f t="shared" si="9"/>
        <v/>
      </c>
    </row>
    <row r="306" spans="1:9" x14ac:dyDescent="0.4">
      <c r="A306" t="s">
        <v>2226</v>
      </c>
      <c r="B306" t="s">
        <v>2194</v>
      </c>
      <c r="C306" t="s">
        <v>2227</v>
      </c>
      <c r="D306" t="s">
        <v>470</v>
      </c>
      <c r="E306" t="s">
        <v>2281</v>
      </c>
      <c r="F306" t="s">
        <v>2282</v>
      </c>
      <c r="H306" t="str">
        <f t="shared" si="8"/>
        <v/>
      </c>
      <c r="I306" t="str">
        <f t="shared" si="9"/>
        <v/>
      </c>
    </row>
    <row r="307" spans="1:9" x14ac:dyDescent="0.4">
      <c r="A307" t="s">
        <v>712</v>
      </c>
      <c r="B307" t="s">
        <v>143</v>
      </c>
      <c r="C307" t="s">
        <v>713</v>
      </c>
      <c r="D307" t="s">
        <v>714</v>
      </c>
      <c r="E307" t="s">
        <v>1157</v>
      </c>
      <c r="F307" t="s">
        <v>1158</v>
      </c>
      <c r="H307" t="str">
        <f t="shared" si="8"/>
        <v/>
      </c>
      <c r="I307" t="str">
        <f t="shared" si="9"/>
        <v/>
      </c>
    </row>
    <row r="308" spans="1:9" x14ac:dyDescent="0.4">
      <c r="A308" t="s">
        <v>642</v>
      </c>
      <c r="B308" t="s">
        <v>643</v>
      </c>
      <c r="C308" t="s">
        <v>644</v>
      </c>
      <c r="D308" t="s">
        <v>645</v>
      </c>
      <c r="E308" t="s">
        <v>1159</v>
      </c>
      <c r="F308" t="s">
        <v>1160</v>
      </c>
      <c r="H308" t="str">
        <f t="shared" si="8"/>
        <v/>
      </c>
      <c r="I308" t="str">
        <f t="shared" si="9"/>
        <v/>
      </c>
    </row>
    <row r="309" spans="1:9" x14ac:dyDescent="0.4">
      <c r="A309" t="s">
        <v>2432</v>
      </c>
      <c r="B309" t="s">
        <v>247</v>
      </c>
      <c r="C309" t="s">
        <v>2433</v>
      </c>
      <c r="D309" t="s">
        <v>2331</v>
      </c>
      <c r="E309" t="s">
        <v>2542</v>
      </c>
      <c r="F309" t="s">
        <v>2543</v>
      </c>
      <c r="H309" t="str">
        <f t="shared" si="8"/>
        <v/>
      </c>
      <c r="I309" t="str">
        <f t="shared" si="9"/>
        <v/>
      </c>
    </row>
    <row r="310" spans="1:9" x14ac:dyDescent="0.4">
      <c r="A310" t="s">
        <v>102</v>
      </c>
      <c r="B310" t="s">
        <v>103</v>
      </c>
      <c r="C310" t="s">
        <v>104</v>
      </c>
      <c r="D310" t="s">
        <v>105</v>
      </c>
      <c r="E310" t="s">
        <v>1161</v>
      </c>
      <c r="F310" t="s">
        <v>1162</v>
      </c>
      <c r="H310" t="str">
        <f t="shared" si="8"/>
        <v/>
      </c>
      <c r="I310" t="str">
        <f t="shared" si="9"/>
        <v/>
      </c>
    </row>
    <row r="311" spans="1:9" x14ac:dyDescent="0.4">
      <c r="A311" t="s">
        <v>593</v>
      </c>
      <c r="B311" t="s">
        <v>165</v>
      </c>
      <c r="C311" t="s">
        <v>594</v>
      </c>
      <c r="D311" t="s">
        <v>595</v>
      </c>
      <c r="E311" t="s">
        <v>1163</v>
      </c>
      <c r="F311" t="s">
        <v>1164</v>
      </c>
      <c r="H311" t="str">
        <f t="shared" si="8"/>
        <v/>
      </c>
      <c r="I311" t="str">
        <f t="shared" si="9"/>
        <v/>
      </c>
    </row>
    <row r="312" spans="1:9" x14ac:dyDescent="0.4">
      <c r="A312" t="s">
        <v>698</v>
      </c>
      <c r="B312" t="s">
        <v>147</v>
      </c>
      <c r="C312" t="s">
        <v>699</v>
      </c>
      <c r="D312" t="s">
        <v>700</v>
      </c>
      <c r="E312" t="s">
        <v>1165</v>
      </c>
      <c r="F312" t="s">
        <v>1166</v>
      </c>
      <c r="H312" t="str">
        <f t="shared" si="8"/>
        <v/>
      </c>
      <c r="I312" t="str">
        <f t="shared" si="9"/>
        <v/>
      </c>
    </row>
    <row r="313" spans="1:9" x14ac:dyDescent="0.4">
      <c r="A313" t="s">
        <v>187</v>
      </c>
      <c r="B313" t="s">
        <v>165</v>
      </c>
      <c r="C313" t="s">
        <v>188</v>
      </c>
      <c r="D313" t="s">
        <v>189</v>
      </c>
      <c r="E313" t="s">
        <v>1167</v>
      </c>
      <c r="F313" t="s">
        <v>1168</v>
      </c>
      <c r="H313" t="str">
        <f t="shared" si="8"/>
        <v/>
      </c>
      <c r="I313" t="str">
        <f t="shared" si="9"/>
        <v/>
      </c>
    </row>
    <row r="314" spans="1:9" x14ac:dyDescent="0.4">
      <c r="A314" t="s">
        <v>2203</v>
      </c>
      <c r="B314" t="s">
        <v>2198</v>
      </c>
      <c r="C314" t="s">
        <v>260</v>
      </c>
      <c r="D314" t="s">
        <v>470</v>
      </c>
      <c r="E314" t="s">
        <v>2283</v>
      </c>
      <c r="F314" t="s">
        <v>2284</v>
      </c>
      <c r="H314" t="str">
        <f t="shared" si="8"/>
        <v/>
      </c>
      <c r="I314" t="str">
        <f t="shared" si="9"/>
        <v/>
      </c>
    </row>
    <row r="315" spans="1:9" x14ac:dyDescent="0.4">
      <c r="A315" t="s">
        <v>2440</v>
      </c>
      <c r="B315" t="s">
        <v>259</v>
      </c>
      <c r="C315" t="s">
        <v>2441</v>
      </c>
      <c r="D315" t="s">
        <v>2335</v>
      </c>
      <c r="E315" t="s">
        <v>2544</v>
      </c>
      <c r="F315" t="s">
        <v>2545</v>
      </c>
      <c r="H315" t="str">
        <f t="shared" si="8"/>
        <v/>
      </c>
      <c r="I315" t="str">
        <f t="shared" si="9"/>
        <v/>
      </c>
    </row>
    <row r="316" spans="1:9" x14ac:dyDescent="0.4">
      <c r="A316" t="s">
        <v>2375</v>
      </c>
      <c r="B316" t="s">
        <v>2192</v>
      </c>
      <c r="C316" t="s">
        <v>730</v>
      </c>
      <c r="D316" t="s">
        <v>2478</v>
      </c>
      <c r="E316" t="s">
        <v>2546</v>
      </c>
      <c r="F316" t="s">
        <v>2547</v>
      </c>
      <c r="H316" t="str">
        <f t="shared" si="8"/>
        <v/>
      </c>
      <c r="I316" t="str">
        <f t="shared" si="9"/>
        <v/>
      </c>
    </row>
    <row r="317" spans="1:9" x14ac:dyDescent="0.4">
      <c r="A317" t="s">
        <v>267</v>
      </c>
      <c r="B317" t="s">
        <v>235</v>
      </c>
      <c r="C317" t="s">
        <v>260</v>
      </c>
      <c r="D317" t="s">
        <v>2332</v>
      </c>
      <c r="E317" t="s">
        <v>1169</v>
      </c>
      <c r="F317" t="s">
        <v>1170</v>
      </c>
      <c r="H317" t="str">
        <f t="shared" si="8"/>
        <v/>
      </c>
      <c r="I317" t="str">
        <f t="shared" si="9"/>
        <v/>
      </c>
    </row>
    <row r="318" spans="1:9" x14ac:dyDescent="0.4">
      <c r="A318" t="s">
        <v>452</v>
      </c>
      <c r="B318" t="s">
        <v>7</v>
      </c>
      <c r="C318" t="s">
        <v>453</v>
      </c>
      <c r="D318" t="s">
        <v>454</v>
      </c>
      <c r="E318" t="s">
        <v>1171</v>
      </c>
      <c r="F318" t="s">
        <v>1172</v>
      </c>
      <c r="H318" t="str">
        <f t="shared" si="8"/>
        <v/>
      </c>
      <c r="I318" t="str">
        <f t="shared" si="9"/>
        <v/>
      </c>
    </row>
    <row r="319" spans="1:9" x14ac:dyDescent="0.4">
      <c r="A319" t="s">
        <v>10</v>
      </c>
      <c r="B319" t="s">
        <v>11</v>
      </c>
      <c r="C319" t="s">
        <v>8</v>
      </c>
      <c r="D319" t="s">
        <v>12</v>
      </c>
      <c r="E319" t="s">
        <v>1173</v>
      </c>
      <c r="F319" t="s">
        <v>1174</v>
      </c>
      <c r="H319" t="str">
        <f t="shared" si="8"/>
        <v/>
      </c>
      <c r="I319" t="str">
        <f t="shared" si="9"/>
        <v/>
      </c>
    </row>
    <row r="320" spans="1:9" x14ac:dyDescent="0.4">
      <c r="A320" t="s">
        <v>1634</v>
      </c>
      <c r="B320" t="s">
        <v>1635</v>
      </c>
      <c r="C320" t="s">
        <v>1636</v>
      </c>
      <c r="D320" t="s">
        <v>1637</v>
      </c>
      <c r="E320" t="s">
        <v>1847</v>
      </c>
      <c r="F320" t="s">
        <v>1848</v>
      </c>
      <c r="H320" t="str">
        <f t="shared" si="8"/>
        <v/>
      </c>
      <c r="I320" t="str">
        <f t="shared" si="9"/>
        <v/>
      </c>
    </row>
    <row r="321" spans="1:9" x14ac:dyDescent="0.4">
      <c r="A321" t="s">
        <v>1728</v>
      </c>
      <c r="B321" t="s">
        <v>1612</v>
      </c>
      <c r="C321" t="s">
        <v>1729</v>
      </c>
      <c r="D321" t="s">
        <v>1730</v>
      </c>
      <c r="E321" t="s">
        <v>1849</v>
      </c>
      <c r="F321" t="s">
        <v>1850</v>
      </c>
      <c r="H321" t="str">
        <f t="shared" si="8"/>
        <v/>
      </c>
      <c r="I321" t="str">
        <f t="shared" si="9"/>
        <v/>
      </c>
    </row>
    <row r="322" spans="1:9" x14ac:dyDescent="0.4">
      <c r="A322" t="s">
        <v>301</v>
      </c>
      <c r="B322" t="s">
        <v>259</v>
      </c>
      <c r="C322" t="s">
        <v>302</v>
      </c>
      <c r="D322" t="s">
        <v>2334</v>
      </c>
      <c r="E322" t="s">
        <v>1175</v>
      </c>
      <c r="F322" t="s">
        <v>1176</v>
      </c>
      <c r="H322" t="str">
        <f t="shared" si="8"/>
        <v/>
      </c>
      <c r="I322" t="str">
        <f t="shared" si="9"/>
        <v/>
      </c>
    </row>
    <row r="323" spans="1:9" x14ac:dyDescent="0.4">
      <c r="A323" t="s">
        <v>2477</v>
      </c>
      <c r="B323" t="s">
        <v>247</v>
      </c>
      <c r="C323" t="s">
        <v>2328</v>
      </c>
      <c r="D323" t="s">
        <v>2479</v>
      </c>
      <c r="E323" t="s">
        <v>2548</v>
      </c>
      <c r="F323" t="s">
        <v>2549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4">
      <c r="A324" t="s">
        <v>234</v>
      </c>
      <c r="B324" t="s">
        <v>235</v>
      </c>
      <c r="C324" t="s">
        <v>35</v>
      </c>
      <c r="D324" t="s">
        <v>2480</v>
      </c>
      <c r="E324" t="s">
        <v>2550</v>
      </c>
      <c r="F324" t="s">
        <v>1177</v>
      </c>
      <c r="H324" t="str">
        <f t="shared" si="10"/>
        <v/>
      </c>
      <c r="I324" t="str">
        <f t="shared" si="11"/>
        <v/>
      </c>
    </row>
    <row r="325" spans="1:9" x14ac:dyDescent="0.4">
      <c r="A325" t="s">
        <v>263</v>
      </c>
      <c r="B325" t="s">
        <v>235</v>
      </c>
      <c r="C325" t="s">
        <v>35</v>
      </c>
      <c r="D325" t="s">
        <v>2330</v>
      </c>
      <c r="E325" t="s">
        <v>1178</v>
      </c>
      <c r="F325" t="s">
        <v>1179</v>
      </c>
      <c r="H325" t="str">
        <f t="shared" si="10"/>
        <v/>
      </c>
      <c r="I325" t="str">
        <f t="shared" si="11"/>
        <v/>
      </c>
    </row>
    <row r="326" spans="1:9" x14ac:dyDescent="0.4">
      <c r="A326" t="s">
        <v>2448</v>
      </c>
      <c r="B326" t="s">
        <v>247</v>
      </c>
      <c r="C326" t="s">
        <v>2449</v>
      </c>
      <c r="D326" t="s">
        <v>2479</v>
      </c>
      <c r="E326" t="s">
        <v>2551</v>
      </c>
      <c r="F326" t="s">
        <v>2552</v>
      </c>
      <c r="H326" t="str">
        <f t="shared" si="10"/>
        <v/>
      </c>
      <c r="I326" t="str">
        <f t="shared" si="11"/>
        <v/>
      </c>
    </row>
    <row r="327" spans="1:9" x14ac:dyDescent="0.4">
      <c r="A327" t="s">
        <v>669</v>
      </c>
      <c r="B327" t="s">
        <v>670</v>
      </c>
      <c r="C327" t="s">
        <v>671</v>
      </c>
      <c r="D327" t="s">
        <v>672</v>
      </c>
      <c r="E327" t="s">
        <v>1180</v>
      </c>
      <c r="F327" t="s">
        <v>1181</v>
      </c>
      <c r="H327" t="str">
        <f t="shared" si="10"/>
        <v/>
      </c>
      <c r="I327" t="str">
        <f t="shared" si="11"/>
        <v/>
      </c>
    </row>
    <row r="328" spans="1:9" x14ac:dyDescent="0.4">
      <c r="A328" t="s">
        <v>2452</v>
      </c>
      <c r="B328" t="s">
        <v>276</v>
      </c>
      <c r="C328" t="s">
        <v>2453</v>
      </c>
      <c r="D328" t="s">
        <v>2330</v>
      </c>
      <c r="E328" t="s">
        <v>2553</v>
      </c>
      <c r="F328" t="s">
        <v>2554</v>
      </c>
      <c r="H328" t="str">
        <f t="shared" si="10"/>
        <v/>
      </c>
      <c r="I328" t="str">
        <f t="shared" si="11"/>
        <v/>
      </c>
    </row>
    <row r="329" spans="1:9" x14ac:dyDescent="0.4">
      <c r="A329" t="s">
        <v>636</v>
      </c>
      <c r="B329" t="s">
        <v>103</v>
      </c>
      <c r="C329" t="s">
        <v>637</v>
      </c>
      <c r="D329" t="s">
        <v>638</v>
      </c>
      <c r="E329" t="s">
        <v>1182</v>
      </c>
      <c r="F329" t="s">
        <v>1183</v>
      </c>
      <c r="H329" t="str">
        <f t="shared" si="10"/>
        <v/>
      </c>
      <c r="I329" t="str">
        <f t="shared" si="11"/>
        <v/>
      </c>
    </row>
    <row r="330" spans="1:9" x14ac:dyDescent="0.4">
      <c r="A330" t="s">
        <v>627</v>
      </c>
      <c r="B330" t="s">
        <v>103</v>
      </c>
      <c r="C330" t="s">
        <v>628</v>
      </c>
      <c r="D330" t="s">
        <v>629</v>
      </c>
      <c r="E330" t="s">
        <v>1184</v>
      </c>
      <c r="F330" t="s">
        <v>1185</v>
      </c>
      <c r="H330" t="str">
        <f t="shared" si="10"/>
        <v/>
      </c>
      <c r="I330" t="str">
        <f t="shared" si="11"/>
        <v/>
      </c>
    </row>
    <row r="331" spans="1:9" x14ac:dyDescent="0.4">
      <c r="A331" t="s">
        <v>449</v>
      </c>
      <c r="B331" t="s">
        <v>11</v>
      </c>
      <c r="C331" t="s">
        <v>450</v>
      </c>
      <c r="D331" t="s">
        <v>451</v>
      </c>
      <c r="E331" t="s">
        <v>1186</v>
      </c>
      <c r="F331" t="s">
        <v>1187</v>
      </c>
      <c r="H331" t="str">
        <f t="shared" si="10"/>
        <v/>
      </c>
      <c r="I331" t="str">
        <f t="shared" si="11"/>
        <v/>
      </c>
    </row>
    <row r="332" spans="1:9" x14ac:dyDescent="0.4">
      <c r="A332" t="s">
        <v>407</v>
      </c>
      <c r="B332" t="s">
        <v>103</v>
      </c>
      <c r="C332" t="s">
        <v>408</v>
      </c>
      <c r="D332" t="s">
        <v>409</v>
      </c>
      <c r="E332" t="s">
        <v>1188</v>
      </c>
      <c r="F332" t="s">
        <v>1189</v>
      </c>
      <c r="H332" t="str">
        <f t="shared" si="10"/>
        <v/>
      </c>
      <c r="I332" t="str">
        <f t="shared" si="11"/>
        <v/>
      </c>
    </row>
    <row r="333" spans="1:9" x14ac:dyDescent="0.4">
      <c r="A333" t="s">
        <v>2386</v>
      </c>
      <c r="B333" t="s">
        <v>2194</v>
      </c>
      <c r="C333" t="s">
        <v>2387</v>
      </c>
      <c r="D333" t="s">
        <v>2330</v>
      </c>
      <c r="E333" t="s">
        <v>2555</v>
      </c>
      <c r="F333" t="s">
        <v>2556</v>
      </c>
      <c r="H333" t="str">
        <f t="shared" si="10"/>
        <v/>
      </c>
      <c r="I333" t="str">
        <f t="shared" si="11"/>
        <v/>
      </c>
    </row>
    <row r="334" spans="1:9" x14ac:dyDescent="0.4">
      <c r="A334" t="s">
        <v>2462</v>
      </c>
      <c r="B334" t="s">
        <v>191</v>
      </c>
      <c r="C334" t="s">
        <v>2463</v>
      </c>
      <c r="D334" t="s">
        <v>2335</v>
      </c>
      <c r="E334" t="s">
        <v>2557</v>
      </c>
      <c r="F334" t="s">
        <v>2558</v>
      </c>
      <c r="H334" t="str">
        <f t="shared" si="10"/>
        <v/>
      </c>
      <c r="I334" t="str">
        <f t="shared" si="11"/>
        <v/>
      </c>
    </row>
    <row r="335" spans="1:9" x14ac:dyDescent="0.4">
      <c r="A335" t="s">
        <v>547</v>
      </c>
      <c r="B335" t="s">
        <v>103</v>
      </c>
      <c r="C335" t="s">
        <v>548</v>
      </c>
      <c r="D335" t="s">
        <v>549</v>
      </c>
      <c r="E335" t="s">
        <v>1190</v>
      </c>
      <c r="F335" t="s">
        <v>1191</v>
      </c>
      <c r="H335" t="str">
        <f t="shared" si="10"/>
        <v/>
      </c>
      <c r="I335" t="str">
        <f t="shared" si="11"/>
        <v/>
      </c>
    </row>
    <row r="336" spans="1:9" x14ac:dyDescent="0.4">
      <c r="A336" t="s">
        <v>2434</v>
      </c>
      <c r="B336" t="s">
        <v>191</v>
      </c>
      <c r="C336" t="s">
        <v>2435</v>
      </c>
      <c r="D336" t="s">
        <v>2332</v>
      </c>
      <c r="E336" t="s">
        <v>2559</v>
      </c>
      <c r="F336" t="s">
        <v>2560</v>
      </c>
      <c r="H336" t="str">
        <f t="shared" si="10"/>
        <v/>
      </c>
      <c r="I336" t="str">
        <f t="shared" si="11"/>
        <v/>
      </c>
    </row>
    <row r="337" spans="1:9" x14ac:dyDescent="0.4">
      <c r="A337" t="s">
        <v>40</v>
      </c>
      <c r="B337" t="s">
        <v>41</v>
      </c>
      <c r="C337" t="s">
        <v>8</v>
      </c>
      <c r="D337" t="s">
        <v>42</v>
      </c>
      <c r="E337" t="s">
        <v>1192</v>
      </c>
      <c r="F337" t="s">
        <v>1193</v>
      </c>
      <c r="H337" t="str">
        <f t="shared" si="10"/>
        <v/>
      </c>
      <c r="I337" t="str">
        <f t="shared" si="11"/>
        <v/>
      </c>
    </row>
    <row r="338" spans="1:9" x14ac:dyDescent="0.4">
      <c r="A338" t="s">
        <v>1705</v>
      </c>
      <c r="B338" t="s">
        <v>1706</v>
      </c>
      <c r="C338" t="s">
        <v>1707</v>
      </c>
      <c r="D338" t="s">
        <v>1708</v>
      </c>
      <c r="E338" t="s">
        <v>1851</v>
      </c>
      <c r="F338" t="s">
        <v>1852</v>
      </c>
      <c r="H338" t="str">
        <f t="shared" si="10"/>
        <v/>
      </c>
      <c r="I338" t="str">
        <f t="shared" si="11"/>
        <v/>
      </c>
    </row>
    <row r="339" spans="1:9" x14ac:dyDescent="0.4">
      <c r="A339" t="s">
        <v>372</v>
      </c>
      <c r="B339" t="s">
        <v>165</v>
      </c>
      <c r="C339" t="s">
        <v>373</v>
      </c>
      <c r="D339" t="s">
        <v>374</v>
      </c>
      <c r="E339" t="s">
        <v>1194</v>
      </c>
      <c r="F339" t="s">
        <v>1195</v>
      </c>
      <c r="H339" t="str">
        <f t="shared" si="10"/>
        <v/>
      </c>
      <c r="I339" t="str">
        <f t="shared" si="11"/>
        <v/>
      </c>
    </row>
    <row r="340" spans="1:9" x14ac:dyDescent="0.4">
      <c r="A340" t="s">
        <v>660</v>
      </c>
      <c r="B340" t="s">
        <v>14</v>
      </c>
      <c r="C340" t="s">
        <v>661</v>
      </c>
      <c r="D340" t="s">
        <v>662</v>
      </c>
      <c r="E340" t="s">
        <v>1196</v>
      </c>
      <c r="F340" t="s">
        <v>1197</v>
      </c>
      <c r="H340" t="str">
        <f t="shared" si="10"/>
        <v/>
      </c>
      <c r="I340" t="str">
        <f t="shared" si="11"/>
        <v/>
      </c>
    </row>
    <row r="341" spans="1:9" x14ac:dyDescent="0.4">
      <c r="A341" t="s">
        <v>673</v>
      </c>
      <c r="B341" t="s">
        <v>14</v>
      </c>
      <c r="C341" t="s">
        <v>674</v>
      </c>
      <c r="D341" t="s">
        <v>675</v>
      </c>
      <c r="E341" t="s">
        <v>1198</v>
      </c>
      <c r="F341" t="s">
        <v>1199</v>
      </c>
      <c r="H341" t="str">
        <f t="shared" si="10"/>
        <v/>
      </c>
      <c r="I341" t="str">
        <f t="shared" si="11"/>
        <v/>
      </c>
    </row>
    <row r="342" spans="1:9" x14ac:dyDescent="0.4">
      <c r="A342" t="s">
        <v>2221</v>
      </c>
      <c r="B342" t="s">
        <v>2194</v>
      </c>
      <c r="C342" t="s">
        <v>2222</v>
      </c>
      <c r="D342" t="s">
        <v>675</v>
      </c>
      <c r="E342" t="s">
        <v>2285</v>
      </c>
      <c r="F342" t="s">
        <v>2286</v>
      </c>
      <c r="H342" t="str">
        <f t="shared" si="10"/>
        <v/>
      </c>
      <c r="I342" t="str">
        <f t="shared" si="11"/>
        <v/>
      </c>
    </row>
    <row r="343" spans="1:9" x14ac:dyDescent="0.4">
      <c r="A343" t="s">
        <v>2405</v>
      </c>
      <c r="B343" t="s">
        <v>2194</v>
      </c>
      <c r="C343" t="s">
        <v>2406</v>
      </c>
      <c r="D343" t="s">
        <v>2331</v>
      </c>
      <c r="E343" t="s">
        <v>2561</v>
      </c>
      <c r="F343" t="s">
        <v>2562</v>
      </c>
      <c r="H343" t="str">
        <f t="shared" si="10"/>
        <v/>
      </c>
      <c r="I343" t="str">
        <f t="shared" si="11"/>
        <v/>
      </c>
    </row>
    <row r="344" spans="1:9" x14ac:dyDescent="0.4">
      <c r="A344" t="s">
        <v>2397</v>
      </c>
      <c r="B344" t="s">
        <v>2194</v>
      </c>
      <c r="C344" t="s">
        <v>2398</v>
      </c>
      <c r="D344" t="s">
        <v>2337</v>
      </c>
      <c r="E344" t="s">
        <v>2563</v>
      </c>
      <c r="F344" t="s">
        <v>2564</v>
      </c>
      <c r="H344" t="str">
        <f t="shared" si="10"/>
        <v/>
      </c>
      <c r="I344" t="str">
        <f t="shared" si="11"/>
        <v/>
      </c>
    </row>
    <row r="345" spans="1:9" x14ac:dyDescent="0.4">
      <c r="A345" t="s">
        <v>2401</v>
      </c>
      <c r="B345" t="s">
        <v>2194</v>
      </c>
      <c r="C345" t="s">
        <v>2402</v>
      </c>
      <c r="D345" t="s">
        <v>2329</v>
      </c>
      <c r="E345" t="s">
        <v>2565</v>
      </c>
      <c r="F345" t="s">
        <v>2566</v>
      </c>
      <c r="H345" t="str">
        <f t="shared" si="10"/>
        <v/>
      </c>
      <c r="I345" t="str">
        <f t="shared" si="11"/>
        <v/>
      </c>
    </row>
    <row r="346" spans="1:9" x14ac:dyDescent="0.4">
      <c r="A346" t="s">
        <v>2205</v>
      </c>
      <c r="B346" t="s">
        <v>2198</v>
      </c>
      <c r="C346" t="s">
        <v>8</v>
      </c>
      <c r="D346" t="s">
        <v>470</v>
      </c>
      <c r="E346" t="s">
        <v>2287</v>
      </c>
      <c r="F346" t="s">
        <v>2288</v>
      </c>
      <c r="H346" t="str">
        <f t="shared" si="10"/>
        <v/>
      </c>
      <c r="I346" t="str">
        <f t="shared" si="11"/>
        <v/>
      </c>
    </row>
    <row r="347" spans="1:9" x14ac:dyDescent="0.4">
      <c r="A347" t="s">
        <v>2436</v>
      </c>
      <c r="B347" t="s">
        <v>276</v>
      </c>
      <c r="C347" t="s">
        <v>2437</v>
      </c>
      <c r="D347" t="s">
        <v>2333</v>
      </c>
      <c r="E347" t="s">
        <v>2567</v>
      </c>
      <c r="F347" t="s">
        <v>2568</v>
      </c>
      <c r="H347" t="str">
        <f t="shared" si="10"/>
        <v/>
      </c>
      <c r="I347" t="str">
        <f t="shared" si="11"/>
        <v/>
      </c>
    </row>
    <row r="348" spans="1:9" x14ac:dyDescent="0.4">
      <c r="A348" t="s">
        <v>1461</v>
      </c>
      <c r="B348" t="s">
        <v>1413</v>
      </c>
      <c r="C348" t="s">
        <v>1462</v>
      </c>
      <c r="D348" t="s">
        <v>1463</v>
      </c>
      <c r="E348" t="s">
        <v>1556</v>
      </c>
      <c r="F348" t="s">
        <v>1557</v>
      </c>
      <c r="H348" t="str">
        <f t="shared" si="10"/>
        <v/>
      </c>
      <c r="I348" t="str">
        <f t="shared" si="11"/>
        <v/>
      </c>
    </row>
    <row r="349" spans="1:9" x14ac:dyDescent="0.4">
      <c r="A349" t="s">
        <v>2415</v>
      </c>
      <c r="B349" t="s">
        <v>2194</v>
      </c>
      <c r="C349" t="s">
        <v>405</v>
      </c>
      <c r="D349" t="s">
        <v>2336</v>
      </c>
      <c r="E349" t="s">
        <v>2569</v>
      </c>
      <c r="F349" t="s">
        <v>2570</v>
      </c>
      <c r="H349" t="str">
        <f t="shared" si="10"/>
        <v/>
      </c>
      <c r="I349" t="str">
        <f t="shared" si="11"/>
        <v/>
      </c>
    </row>
    <row r="350" spans="1:9" x14ac:dyDescent="0.4">
      <c r="A350" t="s">
        <v>91</v>
      </c>
      <c r="B350" t="s">
        <v>41</v>
      </c>
      <c r="C350" t="s">
        <v>92</v>
      </c>
      <c r="D350" t="s">
        <v>93</v>
      </c>
      <c r="E350" t="s">
        <v>1200</v>
      </c>
      <c r="F350" t="s">
        <v>1201</v>
      </c>
      <c r="H350" t="str">
        <f t="shared" si="10"/>
        <v/>
      </c>
      <c r="I350" t="str">
        <f t="shared" si="11"/>
        <v/>
      </c>
    </row>
    <row r="351" spans="1:9" x14ac:dyDescent="0.4">
      <c r="A351" t="s">
        <v>2216</v>
      </c>
      <c r="B351" t="s">
        <v>2194</v>
      </c>
      <c r="C351" t="s">
        <v>2217</v>
      </c>
      <c r="D351" t="s">
        <v>93</v>
      </c>
      <c r="E351" t="s">
        <v>2289</v>
      </c>
      <c r="F351" t="s">
        <v>2290</v>
      </c>
      <c r="H351" t="str">
        <f t="shared" si="10"/>
        <v/>
      </c>
      <c r="I351" t="str">
        <f t="shared" si="11"/>
        <v/>
      </c>
    </row>
    <row r="352" spans="1:9" x14ac:dyDescent="0.4">
      <c r="A352" t="s">
        <v>2399</v>
      </c>
      <c r="B352" t="s">
        <v>2194</v>
      </c>
      <c r="C352" t="s">
        <v>2400</v>
      </c>
      <c r="D352" t="s">
        <v>2478</v>
      </c>
      <c r="E352" t="s">
        <v>2571</v>
      </c>
      <c r="F352" t="s">
        <v>2572</v>
      </c>
      <c r="H352" t="str">
        <f t="shared" si="10"/>
        <v/>
      </c>
      <c r="I352" t="str">
        <f t="shared" si="11"/>
        <v/>
      </c>
    </row>
    <row r="353" spans="1:9" x14ac:dyDescent="0.4">
      <c r="A353" t="s">
        <v>2395</v>
      </c>
      <c r="B353" t="s">
        <v>2194</v>
      </c>
      <c r="C353" t="s">
        <v>2396</v>
      </c>
      <c r="D353" t="s">
        <v>2336</v>
      </c>
      <c r="E353" t="s">
        <v>2573</v>
      </c>
      <c r="F353" t="s">
        <v>2574</v>
      </c>
      <c r="H353" t="str">
        <f t="shared" si="10"/>
        <v/>
      </c>
      <c r="I353" t="str">
        <f t="shared" si="11"/>
        <v/>
      </c>
    </row>
    <row r="354" spans="1:9" x14ac:dyDescent="0.4">
      <c r="A354" t="s">
        <v>509</v>
      </c>
      <c r="B354" t="s">
        <v>143</v>
      </c>
      <c r="C354" t="s">
        <v>510</v>
      </c>
      <c r="D354" t="s">
        <v>511</v>
      </c>
      <c r="E354" t="s">
        <v>1202</v>
      </c>
      <c r="F354" t="s">
        <v>1203</v>
      </c>
      <c r="H354" t="str">
        <f t="shared" si="10"/>
        <v/>
      </c>
      <c r="I354" t="str">
        <f t="shared" si="11"/>
        <v/>
      </c>
    </row>
    <row r="355" spans="1:9" x14ac:dyDescent="0.4">
      <c r="A355" t="s">
        <v>533</v>
      </c>
      <c r="B355" t="s">
        <v>147</v>
      </c>
      <c r="C355" t="s">
        <v>534</v>
      </c>
      <c r="D355" t="s">
        <v>535</v>
      </c>
      <c r="E355" t="s">
        <v>1204</v>
      </c>
      <c r="F355" t="s">
        <v>1205</v>
      </c>
      <c r="H355" t="str">
        <f t="shared" si="10"/>
        <v/>
      </c>
      <c r="I355" t="str">
        <f t="shared" si="11"/>
        <v/>
      </c>
    </row>
    <row r="356" spans="1:9" x14ac:dyDescent="0.4">
      <c r="A356" t="s">
        <v>287</v>
      </c>
      <c r="B356" t="s">
        <v>235</v>
      </c>
      <c r="C356" t="s">
        <v>288</v>
      </c>
      <c r="D356" t="s">
        <v>2483</v>
      </c>
      <c r="E356" t="s">
        <v>1206</v>
      </c>
      <c r="F356" t="s">
        <v>1207</v>
      </c>
      <c r="H356" t="str">
        <f t="shared" si="10"/>
        <v/>
      </c>
      <c r="I356" t="str">
        <f t="shared" si="11"/>
        <v/>
      </c>
    </row>
    <row r="357" spans="1:9" x14ac:dyDescent="0.4">
      <c r="A357" t="s">
        <v>720</v>
      </c>
      <c r="B357" t="s">
        <v>14</v>
      </c>
      <c r="C357" t="s">
        <v>721</v>
      </c>
      <c r="D357" t="s">
        <v>722</v>
      </c>
      <c r="E357" t="s">
        <v>1208</v>
      </c>
      <c r="F357" t="s">
        <v>1209</v>
      </c>
      <c r="H357" t="str">
        <f t="shared" si="10"/>
        <v/>
      </c>
      <c r="I357" t="str">
        <f t="shared" si="11"/>
        <v/>
      </c>
    </row>
    <row r="358" spans="1:9" x14ac:dyDescent="0.4">
      <c r="A358" t="s">
        <v>2409</v>
      </c>
      <c r="B358" t="s">
        <v>2194</v>
      </c>
      <c r="C358" t="s">
        <v>2410</v>
      </c>
      <c r="D358" t="s">
        <v>2333</v>
      </c>
      <c r="E358" t="s">
        <v>2575</v>
      </c>
      <c r="F358" t="s">
        <v>2576</v>
      </c>
      <c r="H358" t="str">
        <f t="shared" si="10"/>
        <v/>
      </c>
      <c r="I358" t="str">
        <f t="shared" si="11"/>
        <v/>
      </c>
    </row>
    <row r="359" spans="1:9" x14ac:dyDescent="0.4">
      <c r="A359" t="s">
        <v>60</v>
      </c>
      <c r="B359" t="s">
        <v>61</v>
      </c>
      <c r="C359" t="s">
        <v>62</v>
      </c>
      <c r="D359" t="s">
        <v>63</v>
      </c>
      <c r="E359" t="s">
        <v>1210</v>
      </c>
      <c r="F359" t="s">
        <v>1211</v>
      </c>
      <c r="H359" t="str">
        <f t="shared" si="10"/>
        <v/>
      </c>
      <c r="I359" t="str">
        <f t="shared" si="11"/>
        <v/>
      </c>
    </row>
    <row r="360" spans="1:9" x14ac:dyDescent="0.4">
      <c r="A360" t="s">
        <v>2208</v>
      </c>
      <c r="B360" t="s">
        <v>2194</v>
      </c>
      <c r="C360" t="s">
        <v>2209</v>
      </c>
      <c r="D360" t="s">
        <v>470</v>
      </c>
      <c r="E360" t="s">
        <v>2291</v>
      </c>
      <c r="F360" t="s">
        <v>2292</v>
      </c>
      <c r="H360" t="str">
        <f t="shared" si="10"/>
        <v/>
      </c>
      <c r="I360" t="str">
        <f t="shared" si="11"/>
        <v/>
      </c>
    </row>
    <row r="361" spans="1:9" x14ac:dyDescent="0.4">
      <c r="A361" t="s">
        <v>123</v>
      </c>
      <c r="B361" t="s">
        <v>124</v>
      </c>
      <c r="C361" t="s">
        <v>125</v>
      </c>
      <c r="D361" t="s">
        <v>126</v>
      </c>
      <c r="E361" t="s">
        <v>1212</v>
      </c>
      <c r="F361" t="s">
        <v>1213</v>
      </c>
      <c r="H361" t="str">
        <f t="shared" si="10"/>
        <v/>
      </c>
      <c r="I361" t="str">
        <f t="shared" si="11"/>
        <v/>
      </c>
    </row>
    <row r="362" spans="1:9" x14ac:dyDescent="0.4">
      <c r="A362" t="s">
        <v>1214</v>
      </c>
      <c r="B362" t="s">
        <v>124</v>
      </c>
      <c r="C362" t="s">
        <v>1602</v>
      </c>
      <c r="D362" t="s">
        <v>1391</v>
      </c>
      <c r="E362" t="s">
        <v>1215</v>
      </c>
      <c r="F362" t="s">
        <v>1216</v>
      </c>
      <c r="H362" t="str">
        <f t="shared" si="10"/>
        <v/>
      </c>
      <c r="I362" t="str">
        <f t="shared" si="11"/>
        <v/>
      </c>
    </row>
    <row r="363" spans="1:9" x14ac:dyDescent="0.4">
      <c r="A363" t="s">
        <v>465</v>
      </c>
      <c r="B363" t="s">
        <v>50</v>
      </c>
      <c r="C363" t="s">
        <v>466</v>
      </c>
      <c r="D363" t="s">
        <v>467</v>
      </c>
      <c r="E363" t="s">
        <v>1217</v>
      </c>
      <c r="F363" t="s">
        <v>1218</v>
      </c>
      <c r="H363" t="str">
        <f t="shared" si="10"/>
        <v/>
      </c>
      <c r="I363" t="str">
        <f t="shared" si="11"/>
        <v/>
      </c>
    </row>
    <row r="364" spans="1:9" x14ac:dyDescent="0.4">
      <c r="A364" t="s">
        <v>418</v>
      </c>
      <c r="B364" t="s">
        <v>103</v>
      </c>
      <c r="C364" t="s">
        <v>419</v>
      </c>
      <c r="D364" t="s">
        <v>420</v>
      </c>
      <c r="E364" t="s">
        <v>1219</v>
      </c>
      <c r="F364" t="s">
        <v>1220</v>
      </c>
      <c r="H364" t="str">
        <f t="shared" si="10"/>
        <v/>
      </c>
      <c r="I364" t="str">
        <f t="shared" si="11"/>
        <v/>
      </c>
    </row>
    <row r="365" spans="1:9" x14ac:dyDescent="0.4">
      <c r="A365" t="s">
        <v>2376</v>
      </c>
      <c r="B365" t="s">
        <v>2198</v>
      </c>
      <c r="C365" t="s">
        <v>661</v>
      </c>
      <c r="D365" t="s">
        <v>2479</v>
      </c>
      <c r="E365" t="s">
        <v>2577</v>
      </c>
      <c r="F365" t="s">
        <v>2578</v>
      </c>
      <c r="H365" t="str">
        <f t="shared" si="10"/>
        <v/>
      </c>
      <c r="I365" t="str">
        <f t="shared" si="11"/>
        <v/>
      </c>
    </row>
    <row r="366" spans="1:9" x14ac:dyDescent="0.4">
      <c r="A366" t="s">
        <v>679</v>
      </c>
      <c r="B366" t="s">
        <v>27</v>
      </c>
      <c r="C366" t="s">
        <v>680</v>
      </c>
      <c r="D366" t="s">
        <v>681</v>
      </c>
      <c r="E366" t="s">
        <v>1221</v>
      </c>
      <c r="F366" t="s">
        <v>1222</v>
      </c>
      <c r="H366" t="str">
        <f t="shared" si="10"/>
        <v/>
      </c>
      <c r="I366" t="str">
        <f t="shared" si="11"/>
        <v/>
      </c>
    </row>
    <row r="367" spans="1:9" x14ac:dyDescent="0.4">
      <c r="A367" t="s">
        <v>639</v>
      </c>
      <c r="B367" t="s">
        <v>27</v>
      </c>
      <c r="C367" t="s">
        <v>640</v>
      </c>
      <c r="D367" t="s">
        <v>641</v>
      </c>
      <c r="E367" t="s">
        <v>1223</v>
      </c>
      <c r="F367" t="s">
        <v>1224</v>
      </c>
      <c r="H367" t="str">
        <f t="shared" si="10"/>
        <v/>
      </c>
      <c r="I367" t="str">
        <f t="shared" si="11"/>
        <v/>
      </c>
    </row>
    <row r="368" spans="1:9" x14ac:dyDescent="0.4">
      <c r="A368" t="s">
        <v>707</v>
      </c>
      <c r="B368" t="s">
        <v>143</v>
      </c>
      <c r="C368" t="s">
        <v>708</v>
      </c>
      <c r="D368" t="s">
        <v>709</v>
      </c>
      <c r="E368" t="s">
        <v>1225</v>
      </c>
      <c r="F368" t="s">
        <v>1226</v>
      </c>
      <c r="H368" t="str">
        <f t="shared" si="10"/>
        <v/>
      </c>
      <c r="I368" t="str">
        <f t="shared" si="11"/>
        <v/>
      </c>
    </row>
    <row r="369" spans="1:9" x14ac:dyDescent="0.4">
      <c r="A369" t="s">
        <v>53</v>
      </c>
      <c r="B369" t="s">
        <v>41</v>
      </c>
      <c r="C369" t="s">
        <v>54</v>
      </c>
      <c r="D369" t="s">
        <v>55</v>
      </c>
      <c r="E369" t="s">
        <v>1227</v>
      </c>
      <c r="F369" t="s">
        <v>1228</v>
      </c>
      <c r="H369" t="str">
        <f t="shared" si="10"/>
        <v/>
      </c>
      <c r="I369" t="str">
        <f t="shared" si="11"/>
        <v/>
      </c>
    </row>
    <row r="370" spans="1:9" x14ac:dyDescent="0.4">
      <c r="A370" t="s">
        <v>2407</v>
      </c>
      <c r="B370" t="s">
        <v>2194</v>
      </c>
      <c r="C370" t="s">
        <v>2408</v>
      </c>
      <c r="D370" t="s">
        <v>2332</v>
      </c>
      <c r="E370" t="s">
        <v>2579</v>
      </c>
      <c r="F370" t="s">
        <v>2580</v>
      </c>
      <c r="H370" t="str">
        <f t="shared" si="10"/>
        <v/>
      </c>
      <c r="I370" t="str">
        <f t="shared" si="11"/>
        <v/>
      </c>
    </row>
    <row r="371" spans="1:9" x14ac:dyDescent="0.4">
      <c r="A371" t="s">
        <v>2458</v>
      </c>
      <c r="B371" t="s">
        <v>191</v>
      </c>
      <c r="C371" t="s">
        <v>2459</v>
      </c>
      <c r="D371" t="s">
        <v>2333</v>
      </c>
      <c r="E371" t="s">
        <v>2581</v>
      </c>
      <c r="F371" t="s">
        <v>2582</v>
      </c>
      <c r="H371" t="str">
        <f t="shared" si="10"/>
        <v/>
      </c>
      <c r="I371" t="str">
        <f t="shared" si="11"/>
        <v/>
      </c>
    </row>
    <row r="372" spans="1:9" x14ac:dyDescent="0.4">
      <c r="A372" t="s">
        <v>222</v>
      </c>
      <c r="B372" t="s">
        <v>191</v>
      </c>
      <c r="C372" t="s">
        <v>223</v>
      </c>
      <c r="D372" t="s">
        <v>224</v>
      </c>
      <c r="E372" t="s">
        <v>1229</v>
      </c>
      <c r="F372" t="s">
        <v>1230</v>
      </c>
      <c r="H372" t="str">
        <f t="shared" si="10"/>
        <v/>
      </c>
      <c r="I372" t="str">
        <f t="shared" si="11"/>
        <v/>
      </c>
    </row>
    <row r="373" spans="1:9" x14ac:dyDescent="0.4">
      <c r="A373" t="s">
        <v>282</v>
      </c>
      <c r="B373" t="s">
        <v>259</v>
      </c>
      <c r="C373" t="s">
        <v>278</v>
      </c>
      <c r="D373" t="s">
        <v>283</v>
      </c>
      <c r="E373" t="s">
        <v>1231</v>
      </c>
      <c r="F373" t="s">
        <v>1232</v>
      </c>
      <c r="H373" t="str">
        <f t="shared" si="10"/>
        <v/>
      </c>
      <c r="I373" t="str">
        <f t="shared" si="11"/>
        <v/>
      </c>
    </row>
    <row r="374" spans="1:9" x14ac:dyDescent="0.4">
      <c r="A374" t="s">
        <v>2197</v>
      </c>
      <c r="B374" t="s">
        <v>2198</v>
      </c>
      <c r="C374" t="s">
        <v>8</v>
      </c>
      <c r="D374" t="s">
        <v>470</v>
      </c>
      <c r="E374" t="s">
        <v>2293</v>
      </c>
      <c r="F374" t="s">
        <v>2294</v>
      </c>
      <c r="H374" t="str">
        <f t="shared" si="10"/>
        <v/>
      </c>
      <c r="I374" t="str">
        <f t="shared" si="11"/>
        <v/>
      </c>
    </row>
    <row r="375" spans="1:9" x14ac:dyDescent="0.4">
      <c r="A375" t="s">
        <v>521</v>
      </c>
      <c r="B375" t="s">
        <v>143</v>
      </c>
      <c r="C375" t="s">
        <v>522</v>
      </c>
      <c r="D375" t="s">
        <v>523</v>
      </c>
      <c r="E375" t="s">
        <v>1233</v>
      </c>
      <c r="F375" t="s">
        <v>1234</v>
      </c>
      <c r="H375" t="str">
        <f t="shared" si="10"/>
        <v/>
      </c>
      <c r="I375" t="str">
        <f t="shared" si="11"/>
        <v/>
      </c>
    </row>
    <row r="376" spans="1:9" x14ac:dyDescent="0.4">
      <c r="A376" t="s">
        <v>1235</v>
      </c>
      <c r="B376" t="s">
        <v>1236</v>
      </c>
      <c r="C376" t="s">
        <v>1604</v>
      </c>
      <c r="D376" t="s">
        <v>1392</v>
      </c>
      <c r="E376" t="s">
        <v>1237</v>
      </c>
      <c r="F376" t="s">
        <v>1238</v>
      </c>
      <c r="H376" t="str">
        <f t="shared" si="10"/>
        <v/>
      </c>
      <c r="I376" t="str">
        <f t="shared" si="11"/>
        <v/>
      </c>
    </row>
    <row r="377" spans="1:9" x14ac:dyDescent="0.4">
      <c r="A377" t="s">
        <v>1239</v>
      </c>
      <c r="B377" t="s">
        <v>1236</v>
      </c>
      <c r="C377" t="s">
        <v>321</v>
      </c>
      <c r="D377" t="s">
        <v>1393</v>
      </c>
      <c r="E377" t="s">
        <v>1240</v>
      </c>
      <c r="F377" t="s">
        <v>1241</v>
      </c>
      <c r="H377" t="str">
        <f t="shared" si="10"/>
        <v/>
      </c>
      <c r="I377" t="str">
        <f t="shared" si="11"/>
        <v/>
      </c>
    </row>
    <row r="378" spans="1:9" x14ac:dyDescent="0.4">
      <c r="A378" t="s">
        <v>1242</v>
      </c>
      <c r="B378" t="s">
        <v>1243</v>
      </c>
      <c r="C378" t="s">
        <v>1244</v>
      </c>
      <c r="D378" t="s">
        <v>1394</v>
      </c>
      <c r="E378" t="s">
        <v>1245</v>
      </c>
      <c r="F378" t="s">
        <v>1246</v>
      </c>
      <c r="H378" t="str">
        <f t="shared" si="10"/>
        <v/>
      </c>
      <c r="I378" t="str">
        <f t="shared" si="11"/>
        <v/>
      </c>
    </row>
    <row r="379" spans="1:9" x14ac:dyDescent="0.4">
      <c r="A379" t="s">
        <v>402</v>
      </c>
      <c r="B379" t="s">
        <v>103</v>
      </c>
      <c r="C379" t="s">
        <v>403</v>
      </c>
      <c r="D379" t="s">
        <v>1394</v>
      </c>
      <c r="E379" t="s">
        <v>1247</v>
      </c>
      <c r="F379" t="s">
        <v>1248</v>
      </c>
      <c r="H379" t="str">
        <f t="shared" si="10"/>
        <v/>
      </c>
      <c r="I379" t="str">
        <f t="shared" si="11"/>
        <v/>
      </c>
    </row>
    <row r="380" spans="1:9" x14ac:dyDescent="0.4">
      <c r="A380" t="s">
        <v>396</v>
      </c>
      <c r="B380" t="s">
        <v>103</v>
      </c>
      <c r="C380" t="s">
        <v>397</v>
      </c>
      <c r="D380" t="s">
        <v>398</v>
      </c>
      <c r="E380" t="s">
        <v>1249</v>
      </c>
      <c r="F380" t="s">
        <v>1250</v>
      </c>
      <c r="H380" t="str">
        <f t="shared" si="10"/>
        <v/>
      </c>
      <c r="I380" t="str">
        <f t="shared" si="11"/>
        <v/>
      </c>
    </row>
    <row r="381" spans="1:9" x14ac:dyDescent="0.4">
      <c r="A381" t="s">
        <v>404</v>
      </c>
      <c r="B381" t="s">
        <v>103</v>
      </c>
      <c r="C381" t="s">
        <v>405</v>
      </c>
      <c r="D381" t="s">
        <v>406</v>
      </c>
      <c r="E381" t="s">
        <v>1251</v>
      </c>
      <c r="F381" t="s">
        <v>1252</v>
      </c>
      <c r="H381" t="str">
        <f t="shared" si="10"/>
        <v/>
      </c>
      <c r="I381" t="str">
        <f t="shared" si="11"/>
        <v/>
      </c>
    </row>
    <row r="382" spans="1:9" x14ac:dyDescent="0.4">
      <c r="A382" t="s">
        <v>110</v>
      </c>
      <c r="B382" t="s">
        <v>111</v>
      </c>
      <c r="C382" t="s">
        <v>112</v>
      </c>
      <c r="D382" t="s">
        <v>113</v>
      </c>
      <c r="E382" t="s">
        <v>1253</v>
      </c>
      <c r="F382" t="s">
        <v>1254</v>
      </c>
      <c r="H382" t="str">
        <f t="shared" si="10"/>
        <v/>
      </c>
      <c r="I382" t="str">
        <f t="shared" si="11"/>
        <v/>
      </c>
    </row>
    <row r="383" spans="1:9" x14ac:dyDescent="0.4">
      <c r="A383" t="s">
        <v>1255</v>
      </c>
      <c r="B383" t="s">
        <v>103</v>
      </c>
      <c r="C383" t="s">
        <v>1605</v>
      </c>
      <c r="D383" t="s">
        <v>1395</v>
      </c>
      <c r="E383" t="s">
        <v>1256</v>
      </c>
      <c r="F383" t="s">
        <v>1257</v>
      </c>
      <c r="H383" t="str">
        <f t="shared" si="10"/>
        <v/>
      </c>
      <c r="I383" t="str">
        <f t="shared" si="11"/>
        <v/>
      </c>
    </row>
    <row r="384" spans="1:9" x14ac:dyDescent="0.4">
      <c r="A384" t="s">
        <v>2444</v>
      </c>
      <c r="B384" t="s">
        <v>191</v>
      </c>
      <c r="C384" t="s">
        <v>2445</v>
      </c>
      <c r="D384" t="s">
        <v>2337</v>
      </c>
      <c r="E384" t="s">
        <v>2583</v>
      </c>
      <c r="F384" t="s">
        <v>2584</v>
      </c>
      <c r="H384" t="str">
        <f t="shared" si="10"/>
        <v/>
      </c>
      <c r="I384" t="str">
        <f t="shared" si="11"/>
        <v/>
      </c>
    </row>
    <row r="385" spans="1:9" x14ac:dyDescent="0.4">
      <c r="A385" t="s">
        <v>685</v>
      </c>
      <c r="B385" t="s">
        <v>143</v>
      </c>
      <c r="C385" t="s">
        <v>686</v>
      </c>
      <c r="D385" t="s">
        <v>687</v>
      </c>
      <c r="E385" t="s">
        <v>1258</v>
      </c>
      <c r="F385" t="s">
        <v>1259</v>
      </c>
      <c r="H385" t="str">
        <f t="shared" si="10"/>
        <v/>
      </c>
      <c r="I385" t="str">
        <f t="shared" si="11"/>
        <v/>
      </c>
    </row>
    <row r="386" spans="1:9" x14ac:dyDescent="0.4">
      <c r="A386" t="s">
        <v>2470</v>
      </c>
      <c r="B386" t="s">
        <v>259</v>
      </c>
      <c r="C386" t="s">
        <v>2471</v>
      </c>
      <c r="D386" t="s">
        <v>2479</v>
      </c>
      <c r="E386" t="s">
        <v>2585</v>
      </c>
      <c r="F386" t="s">
        <v>2586</v>
      </c>
      <c r="H386" t="str">
        <f t="shared" si="10"/>
        <v/>
      </c>
      <c r="I386" t="str">
        <f t="shared" si="11"/>
        <v/>
      </c>
    </row>
    <row r="387" spans="1:9" x14ac:dyDescent="0.4">
      <c r="A387" t="s">
        <v>190</v>
      </c>
      <c r="B387" t="s">
        <v>191</v>
      </c>
      <c r="C387" t="s">
        <v>192</v>
      </c>
      <c r="D387" t="s">
        <v>193</v>
      </c>
      <c r="E387" t="s">
        <v>1260</v>
      </c>
      <c r="F387" t="s">
        <v>1261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4">
      <c r="A388" t="s">
        <v>1686</v>
      </c>
      <c r="B388" t="s">
        <v>1687</v>
      </c>
      <c r="C388" t="s">
        <v>1688</v>
      </c>
      <c r="D388" t="s">
        <v>1689</v>
      </c>
      <c r="E388" t="s">
        <v>1853</v>
      </c>
      <c r="F388" t="s">
        <v>1854</v>
      </c>
      <c r="H388" t="str">
        <f t="shared" si="12"/>
        <v/>
      </c>
      <c r="I388" t="str">
        <f t="shared" si="13"/>
        <v/>
      </c>
    </row>
    <row r="389" spans="1:9" x14ac:dyDescent="0.4">
      <c r="A389" t="s">
        <v>1697</v>
      </c>
      <c r="B389" t="s">
        <v>1659</v>
      </c>
      <c r="C389" t="s">
        <v>1698</v>
      </c>
      <c r="D389" t="s">
        <v>1699</v>
      </c>
      <c r="E389" t="s">
        <v>1855</v>
      </c>
      <c r="F389" t="s">
        <v>1856</v>
      </c>
      <c r="H389" t="str">
        <f t="shared" si="12"/>
        <v/>
      </c>
      <c r="I389" t="str">
        <f t="shared" si="13"/>
        <v/>
      </c>
    </row>
    <row r="390" spans="1:9" x14ac:dyDescent="0.4">
      <c r="A390" t="s">
        <v>1624</v>
      </c>
      <c r="B390" t="s">
        <v>1612</v>
      </c>
      <c r="C390" t="s">
        <v>757</v>
      </c>
      <c r="D390" t="s">
        <v>1625</v>
      </c>
      <c r="E390" t="s">
        <v>1857</v>
      </c>
      <c r="F390" t="s">
        <v>1858</v>
      </c>
      <c r="H390" t="str">
        <f t="shared" si="12"/>
        <v/>
      </c>
      <c r="I390" t="str">
        <f t="shared" si="13"/>
        <v/>
      </c>
    </row>
    <row r="391" spans="1:9" x14ac:dyDescent="0.4">
      <c r="A391" t="s">
        <v>1759</v>
      </c>
      <c r="B391" t="s">
        <v>1612</v>
      </c>
      <c r="C391" t="s">
        <v>1760</v>
      </c>
      <c r="D391" t="s">
        <v>1625</v>
      </c>
      <c r="E391" t="s">
        <v>1859</v>
      </c>
      <c r="F391" t="s">
        <v>1860</v>
      </c>
      <c r="H391" t="str">
        <f t="shared" si="12"/>
        <v/>
      </c>
      <c r="I391" t="str">
        <f t="shared" si="13"/>
        <v/>
      </c>
    </row>
    <row r="392" spans="1:9" x14ac:dyDescent="0.4">
      <c r="A392" t="s">
        <v>1643</v>
      </c>
      <c r="B392" t="s">
        <v>1644</v>
      </c>
      <c r="C392" t="s">
        <v>35</v>
      </c>
      <c r="D392" t="s">
        <v>1645</v>
      </c>
      <c r="E392" t="s">
        <v>1861</v>
      </c>
      <c r="F392" t="s">
        <v>1862</v>
      </c>
      <c r="H392" t="str">
        <f t="shared" si="12"/>
        <v/>
      </c>
      <c r="I392" t="str">
        <f t="shared" si="13"/>
        <v/>
      </c>
    </row>
    <row r="393" spans="1:9" x14ac:dyDescent="0.4">
      <c r="A393" t="s">
        <v>2430</v>
      </c>
      <c r="B393" t="s">
        <v>276</v>
      </c>
      <c r="C393" t="s">
        <v>2431</v>
      </c>
      <c r="D393" t="s">
        <v>2330</v>
      </c>
      <c r="E393" t="s">
        <v>2587</v>
      </c>
      <c r="F393" t="s">
        <v>2588</v>
      </c>
      <c r="H393" t="str">
        <f t="shared" si="12"/>
        <v/>
      </c>
      <c r="I393" t="str">
        <f t="shared" si="13"/>
        <v/>
      </c>
    </row>
    <row r="394" spans="1:9" x14ac:dyDescent="0.4">
      <c r="A394" t="s">
        <v>275</v>
      </c>
      <c r="B394" t="s">
        <v>276</v>
      </c>
      <c r="C394" t="s">
        <v>35</v>
      </c>
      <c r="D394" t="s">
        <v>218</v>
      </c>
      <c r="E394" t="s">
        <v>1262</v>
      </c>
      <c r="F394" t="s">
        <v>1263</v>
      </c>
      <c r="H394" t="str">
        <f t="shared" si="12"/>
        <v/>
      </c>
      <c r="I394" t="str">
        <f t="shared" si="13"/>
        <v/>
      </c>
    </row>
    <row r="395" spans="1:9" x14ac:dyDescent="0.4">
      <c r="A395" t="s">
        <v>1417</v>
      </c>
      <c r="B395" t="s">
        <v>1413</v>
      </c>
      <c r="C395" t="s">
        <v>1418</v>
      </c>
      <c r="D395" t="s">
        <v>2334</v>
      </c>
      <c r="E395" t="s">
        <v>1522</v>
      </c>
      <c r="F395" t="s">
        <v>1523</v>
      </c>
      <c r="H395" t="str">
        <f t="shared" si="12"/>
        <v/>
      </c>
      <c r="I395" t="str">
        <f t="shared" si="13"/>
        <v/>
      </c>
    </row>
    <row r="396" spans="1:9" x14ac:dyDescent="0.4">
      <c r="A396" t="s">
        <v>1751</v>
      </c>
      <c r="B396" t="s">
        <v>1612</v>
      </c>
      <c r="C396" t="s">
        <v>1752</v>
      </c>
      <c r="D396" t="s">
        <v>1753</v>
      </c>
      <c r="E396" t="s">
        <v>1863</v>
      </c>
      <c r="F396" t="s">
        <v>1864</v>
      </c>
      <c r="H396" t="str">
        <f t="shared" si="12"/>
        <v/>
      </c>
      <c r="I396" t="str">
        <f t="shared" si="13"/>
        <v/>
      </c>
    </row>
    <row r="397" spans="1:9" x14ac:dyDescent="0.4">
      <c r="A397" t="s">
        <v>1692</v>
      </c>
      <c r="B397" t="s">
        <v>1687</v>
      </c>
      <c r="C397" t="s">
        <v>1693</v>
      </c>
      <c r="D397" t="s">
        <v>1753</v>
      </c>
      <c r="E397" t="s">
        <v>1865</v>
      </c>
      <c r="F397" t="s">
        <v>1866</v>
      </c>
      <c r="H397" t="str">
        <f t="shared" si="12"/>
        <v/>
      </c>
      <c r="I397" t="str">
        <f t="shared" si="13"/>
        <v/>
      </c>
    </row>
    <row r="398" spans="1:9" x14ac:dyDescent="0.4">
      <c r="A398" t="s">
        <v>2468</v>
      </c>
      <c r="B398" t="s">
        <v>247</v>
      </c>
      <c r="C398" t="s">
        <v>2469</v>
      </c>
      <c r="D398" t="s">
        <v>2478</v>
      </c>
      <c r="E398" t="s">
        <v>2589</v>
      </c>
      <c r="F398" t="s">
        <v>2590</v>
      </c>
      <c r="H398" t="str">
        <f t="shared" si="12"/>
        <v/>
      </c>
      <c r="I398" t="str">
        <f t="shared" si="13"/>
        <v/>
      </c>
    </row>
    <row r="399" spans="1:9" x14ac:dyDescent="0.4">
      <c r="A399" t="s">
        <v>135</v>
      </c>
      <c r="B399" t="s">
        <v>103</v>
      </c>
      <c r="C399" t="s">
        <v>136</v>
      </c>
      <c r="D399" t="s">
        <v>137</v>
      </c>
      <c r="E399" t="s">
        <v>1264</v>
      </c>
      <c r="F399" t="s">
        <v>1265</v>
      </c>
      <c r="H399" t="str">
        <f t="shared" si="12"/>
        <v/>
      </c>
      <c r="I399" t="str">
        <f t="shared" si="13"/>
        <v/>
      </c>
    </row>
    <row r="400" spans="1:9" x14ac:dyDescent="0.4">
      <c r="A400" t="s">
        <v>579</v>
      </c>
      <c r="B400" t="s">
        <v>165</v>
      </c>
      <c r="C400" t="s">
        <v>580</v>
      </c>
      <c r="D400" t="s">
        <v>581</v>
      </c>
      <c r="E400" t="s">
        <v>1266</v>
      </c>
      <c r="F400" t="s">
        <v>1267</v>
      </c>
      <c r="H400" t="str">
        <f t="shared" si="12"/>
        <v/>
      </c>
      <c r="I400" t="str">
        <f t="shared" si="13"/>
        <v/>
      </c>
    </row>
    <row r="401" spans="1:9" x14ac:dyDescent="0.4">
      <c r="A401" t="s">
        <v>2450</v>
      </c>
      <c r="B401" t="s">
        <v>191</v>
      </c>
      <c r="C401" t="s">
        <v>2451</v>
      </c>
      <c r="D401" t="s">
        <v>2480</v>
      </c>
      <c r="E401" t="s">
        <v>2591</v>
      </c>
      <c r="F401" t="s">
        <v>2592</v>
      </c>
      <c r="H401" t="str">
        <f t="shared" si="12"/>
        <v/>
      </c>
      <c r="I401" t="str">
        <f t="shared" si="13"/>
        <v/>
      </c>
    </row>
    <row r="402" spans="1:9" x14ac:dyDescent="0.4">
      <c r="A402" t="s">
        <v>1479</v>
      </c>
      <c r="B402" t="s">
        <v>1413</v>
      </c>
      <c r="C402" t="s">
        <v>591</v>
      </c>
      <c r="D402" t="s">
        <v>1480</v>
      </c>
      <c r="E402" t="s">
        <v>1568</v>
      </c>
      <c r="F402" t="s">
        <v>1569</v>
      </c>
      <c r="H402" t="str">
        <f t="shared" si="12"/>
        <v/>
      </c>
      <c r="I402" t="str">
        <f t="shared" si="13"/>
        <v/>
      </c>
    </row>
    <row r="403" spans="1:9" x14ac:dyDescent="0.4">
      <c r="A403" t="s">
        <v>2322</v>
      </c>
      <c r="B403" t="s">
        <v>506</v>
      </c>
      <c r="C403" t="s">
        <v>2323</v>
      </c>
      <c r="D403" t="s">
        <v>2334</v>
      </c>
      <c r="E403" t="s">
        <v>2350</v>
      </c>
      <c r="F403" t="s">
        <v>2351</v>
      </c>
      <c r="H403" t="str">
        <f t="shared" si="12"/>
        <v/>
      </c>
      <c r="I403" t="str">
        <f t="shared" si="13"/>
        <v/>
      </c>
    </row>
    <row r="404" spans="1:9" x14ac:dyDescent="0.4">
      <c r="A404" t="s">
        <v>1638</v>
      </c>
      <c r="B404" t="s">
        <v>1627</v>
      </c>
      <c r="C404" t="s">
        <v>1639</v>
      </c>
      <c r="D404" t="s">
        <v>1640</v>
      </c>
      <c r="E404" t="s">
        <v>1867</v>
      </c>
      <c r="F404" t="s">
        <v>1868</v>
      </c>
      <c r="H404" t="str">
        <f t="shared" si="12"/>
        <v/>
      </c>
      <c r="I404" t="str">
        <f t="shared" si="13"/>
        <v/>
      </c>
    </row>
    <row r="405" spans="1:9" x14ac:dyDescent="0.4">
      <c r="A405" t="s">
        <v>1268</v>
      </c>
      <c r="B405" t="s">
        <v>147</v>
      </c>
      <c r="C405" t="s">
        <v>1597</v>
      </c>
      <c r="D405" t="s">
        <v>1396</v>
      </c>
      <c r="E405" t="s">
        <v>1269</v>
      </c>
      <c r="F405" t="s">
        <v>1270</v>
      </c>
      <c r="H405" t="str">
        <f t="shared" si="12"/>
        <v/>
      </c>
      <c r="I405" t="str">
        <f t="shared" si="13"/>
        <v/>
      </c>
    </row>
    <row r="406" spans="1:9" x14ac:dyDescent="0.4">
      <c r="A406" t="s">
        <v>342</v>
      </c>
      <c r="B406" t="s">
        <v>165</v>
      </c>
      <c r="C406" t="s">
        <v>343</v>
      </c>
      <c r="D406" t="s">
        <v>344</v>
      </c>
      <c r="E406" t="s">
        <v>1271</v>
      </c>
      <c r="F406" t="s">
        <v>1272</v>
      </c>
      <c r="H406" t="str">
        <f t="shared" si="12"/>
        <v/>
      </c>
      <c r="I406" t="str">
        <f t="shared" si="13"/>
        <v/>
      </c>
    </row>
    <row r="407" spans="1:9" x14ac:dyDescent="0.4">
      <c r="A407" t="s">
        <v>1756</v>
      </c>
      <c r="B407" t="s">
        <v>1612</v>
      </c>
      <c r="C407" t="s">
        <v>1757</v>
      </c>
      <c r="D407" t="s">
        <v>1758</v>
      </c>
      <c r="E407" t="s">
        <v>1869</v>
      </c>
      <c r="F407" t="s">
        <v>1870</v>
      </c>
      <c r="H407" t="str">
        <f t="shared" si="12"/>
        <v/>
      </c>
      <c r="I407" t="str">
        <f t="shared" si="13"/>
        <v/>
      </c>
    </row>
    <row r="408" spans="1:9" x14ac:dyDescent="0.4">
      <c r="A408" t="s">
        <v>270</v>
      </c>
      <c r="B408" t="s">
        <v>265</v>
      </c>
      <c r="C408" t="s">
        <v>271</v>
      </c>
      <c r="D408" t="s">
        <v>2335</v>
      </c>
      <c r="E408" t="s">
        <v>1273</v>
      </c>
      <c r="F408" t="s">
        <v>1274</v>
      </c>
      <c r="H408" t="str">
        <f t="shared" si="12"/>
        <v/>
      </c>
      <c r="I408" t="str">
        <f t="shared" si="13"/>
        <v/>
      </c>
    </row>
    <row r="409" spans="1:9" x14ac:dyDescent="0.4">
      <c r="A409" t="s">
        <v>2411</v>
      </c>
      <c r="B409" t="s">
        <v>2194</v>
      </c>
      <c r="C409" t="s">
        <v>2412</v>
      </c>
      <c r="D409" t="s">
        <v>2334</v>
      </c>
      <c r="E409" t="s">
        <v>2593</v>
      </c>
      <c r="F409" t="s">
        <v>2594</v>
      </c>
      <c r="H409" t="str">
        <f t="shared" si="12"/>
        <v/>
      </c>
      <c r="I409" t="str">
        <f t="shared" si="13"/>
        <v/>
      </c>
    </row>
    <row r="410" spans="1:9" x14ac:dyDescent="0.4">
      <c r="A410" t="s">
        <v>1681</v>
      </c>
      <c r="B410" t="s">
        <v>1612</v>
      </c>
      <c r="C410" t="s">
        <v>1682</v>
      </c>
      <c r="D410" t="s">
        <v>272</v>
      </c>
      <c r="E410" t="s">
        <v>1871</v>
      </c>
      <c r="F410" t="s">
        <v>1872</v>
      </c>
      <c r="H410" t="str">
        <f t="shared" si="12"/>
        <v/>
      </c>
      <c r="I410" t="str">
        <f t="shared" si="13"/>
        <v/>
      </c>
    </row>
    <row r="411" spans="1:9" x14ac:dyDescent="0.4">
      <c r="A411" t="s">
        <v>502</v>
      </c>
      <c r="B411" t="s">
        <v>41</v>
      </c>
      <c r="C411" t="s">
        <v>503</v>
      </c>
      <c r="D411" t="s">
        <v>504</v>
      </c>
      <c r="E411" t="s">
        <v>1275</v>
      </c>
      <c r="F411" t="s">
        <v>1276</v>
      </c>
      <c r="H411" t="str">
        <f t="shared" si="12"/>
        <v/>
      </c>
      <c r="I411" t="str">
        <f t="shared" si="13"/>
        <v/>
      </c>
    </row>
    <row r="412" spans="1:9" x14ac:dyDescent="0.4">
      <c r="A412" t="s">
        <v>1662</v>
      </c>
      <c r="B412" t="s">
        <v>1663</v>
      </c>
      <c r="C412" t="s">
        <v>8</v>
      </c>
      <c r="D412" t="s">
        <v>1664</v>
      </c>
      <c r="E412" t="s">
        <v>1873</v>
      </c>
      <c r="F412" t="s">
        <v>1874</v>
      </c>
      <c r="H412" t="str">
        <f t="shared" si="12"/>
        <v/>
      </c>
      <c r="I412" t="str">
        <f t="shared" si="13"/>
        <v/>
      </c>
    </row>
    <row r="413" spans="1:9" x14ac:dyDescent="0.4">
      <c r="A413" t="s">
        <v>505</v>
      </c>
      <c r="B413" t="s">
        <v>506</v>
      </c>
      <c r="C413" t="s">
        <v>507</v>
      </c>
      <c r="D413" t="s">
        <v>508</v>
      </c>
      <c r="E413" t="s">
        <v>1277</v>
      </c>
      <c r="F413" t="s">
        <v>1278</v>
      </c>
      <c r="H413" t="str">
        <f t="shared" si="12"/>
        <v/>
      </c>
      <c r="I413" t="str">
        <f t="shared" si="13"/>
        <v/>
      </c>
    </row>
    <row r="414" spans="1:9" x14ac:dyDescent="0.4">
      <c r="A414" t="s">
        <v>1678</v>
      </c>
      <c r="B414" t="s">
        <v>1647</v>
      </c>
      <c r="C414" t="s">
        <v>1679</v>
      </c>
      <c r="D414" t="s">
        <v>1680</v>
      </c>
      <c r="E414" t="s">
        <v>1875</v>
      </c>
      <c r="F414" t="s">
        <v>1876</v>
      </c>
      <c r="H414" t="str">
        <f t="shared" si="12"/>
        <v/>
      </c>
      <c r="I414" t="str">
        <f t="shared" si="13"/>
        <v/>
      </c>
    </row>
    <row r="415" spans="1:9" x14ac:dyDescent="0.4">
      <c r="A415" t="s">
        <v>1416</v>
      </c>
      <c r="B415" t="s">
        <v>1413</v>
      </c>
      <c r="C415" t="s">
        <v>35</v>
      </c>
      <c r="D415" t="s">
        <v>2333</v>
      </c>
      <c r="E415" t="s">
        <v>1520</v>
      </c>
      <c r="F415" t="s">
        <v>1521</v>
      </c>
      <c r="H415" t="str">
        <f t="shared" si="12"/>
        <v/>
      </c>
      <c r="I415" t="str">
        <f t="shared" si="13"/>
        <v/>
      </c>
    </row>
    <row r="416" spans="1:9" x14ac:dyDescent="0.4">
      <c r="A416" t="s">
        <v>1459</v>
      </c>
      <c r="B416" t="s">
        <v>1413</v>
      </c>
      <c r="C416" t="s">
        <v>471</v>
      </c>
      <c r="D416" t="s">
        <v>1460</v>
      </c>
      <c r="E416" t="s">
        <v>1554</v>
      </c>
      <c r="F416" t="s">
        <v>1555</v>
      </c>
      <c r="H416" t="str">
        <f t="shared" si="12"/>
        <v/>
      </c>
      <c r="I416" t="str">
        <f t="shared" si="13"/>
        <v/>
      </c>
    </row>
    <row r="417" spans="1:9" x14ac:dyDescent="0.4">
      <c r="A417" t="s">
        <v>1734</v>
      </c>
      <c r="B417" t="s">
        <v>1612</v>
      </c>
      <c r="C417" t="s">
        <v>1735</v>
      </c>
      <c r="D417" t="s">
        <v>1736</v>
      </c>
      <c r="E417" t="s">
        <v>1877</v>
      </c>
      <c r="F417" t="s">
        <v>1878</v>
      </c>
      <c r="H417" t="str">
        <f t="shared" si="12"/>
        <v/>
      </c>
      <c r="I417" t="str">
        <f t="shared" si="13"/>
        <v/>
      </c>
    </row>
    <row r="418" spans="1:9" x14ac:dyDescent="0.4">
      <c r="A418" t="s">
        <v>1655</v>
      </c>
      <c r="B418" t="s">
        <v>1656</v>
      </c>
      <c r="C418" t="s">
        <v>35</v>
      </c>
      <c r="D418" t="s">
        <v>1657</v>
      </c>
      <c r="E418" t="s">
        <v>1879</v>
      </c>
      <c r="F418" t="s">
        <v>1880</v>
      </c>
      <c r="H418" t="str">
        <f t="shared" si="12"/>
        <v/>
      </c>
      <c r="I418" t="str">
        <f t="shared" si="13"/>
        <v/>
      </c>
    </row>
    <row r="419" spans="1:9" x14ac:dyDescent="0.4">
      <c r="A419" t="s">
        <v>542</v>
      </c>
      <c r="B419" t="s">
        <v>143</v>
      </c>
      <c r="C419" t="s">
        <v>543</v>
      </c>
      <c r="D419" t="s">
        <v>1460</v>
      </c>
      <c r="E419" t="s">
        <v>1279</v>
      </c>
      <c r="F419" t="s">
        <v>1280</v>
      </c>
      <c r="H419" t="str">
        <f t="shared" si="12"/>
        <v/>
      </c>
      <c r="I419" t="str">
        <f t="shared" si="13"/>
        <v/>
      </c>
    </row>
    <row r="420" spans="1:9" x14ac:dyDescent="0.4">
      <c r="A420" t="s">
        <v>1504</v>
      </c>
      <c r="B420" t="s">
        <v>1413</v>
      </c>
      <c r="C420" t="s">
        <v>1505</v>
      </c>
      <c r="D420" t="s">
        <v>1460</v>
      </c>
      <c r="E420" t="s">
        <v>1586</v>
      </c>
      <c r="F420" t="s">
        <v>1587</v>
      </c>
      <c r="H420" t="str">
        <f t="shared" si="12"/>
        <v/>
      </c>
      <c r="I420" t="str">
        <f t="shared" si="13"/>
        <v/>
      </c>
    </row>
    <row r="421" spans="1:9" x14ac:dyDescent="0.4">
      <c r="A421" t="s">
        <v>172</v>
      </c>
      <c r="B421" t="s">
        <v>143</v>
      </c>
      <c r="C421" t="s">
        <v>82</v>
      </c>
      <c r="D421" t="s">
        <v>173</v>
      </c>
      <c r="E421" t="s">
        <v>906</v>
      </c>
      <c r="F421" t="s">
        <v>907</v>
      </c>
      <c r="H421" t="str">
        <f t="shared" si="12"/>
        <v/>
      </c>
      <c r="I421" t="str">
        <f t="shared" si="13"/>
        <v/>
      </c>
    </row>
    <row r="422" spans="1:9" x14ac:dyDescent="0.4">
      <c r="A422" t="s">
        <v>1434</v>
      </c>
      <c r="B422" t="s">
        <v>1421</v>
      </c>
      <c r="C422" t="s">
        <v>1435</v>
      </c>
      <c r="D422" t="s">
        <v>1436</v>
      </c>
      <c r="E422" t="s">
        <v>1536</v>
      </c>
      <c r="F422" t="s">
        <v>1537</v>
      </c>
      <c r="H422" t="str">
        <f t="shared" si="12"/>
        <v/>
      </c>
      <c r="I422" t="str">
        <f t="shared" si="13"/>
        <v/>
      </c>
    </row>
    <row r="423" spans="1:9" x14ac:dyDescent="0.4">
      <c r="A423" t="s">
        <v>1420</v>
      </c>
      <c r="B423" t="s">
        <v>1421</v>
      </c>
      <c r="C423" t="s">
        <v>312</v>
      </c>
      <c r="D423" t="s">
        <v>2332</v>
      </c>
      <c r="E423" t="s">
        <v>1526</v>
      </c>
      <c r="F423" t="s">
        <v>1527</v>
      </c>
      <c r="H423" t="str">
        <f t="shared" si="12"/>
        <v/>
      </c>
      <c r="I423" t="str">
        <f t="shared" si="13"/>
        <v/>
      </c>
    </row>
    <row r="424" spans="1:9" x14ac:dyDescent="0.4">
      <c r="A424" t="s">
        <v>149</v>
      </c>
      <c r="B424" t="s">
        <v>150</v>
      </c>
      <c r="C424" t="s">
        <v>151</v>
      </c>
      <c r="D424" t="s">
        <v>152</v>
      </c>
      <c r="E424" t="s">
        <v>1281</v>
      </c>
      <c r="F424" t="s">
        <v>1282</v>
      </c>
      <c r="H424" t="str">
        <f t="shared" si="12"/>
        <v/>
      </c>
      <c r="I424" t="str">
        <f t="shared" si="13"/>
        <v/>
      </c>
    </row>
    <row r="425" spans="1:9" x14ac:dyDescent="0.4">
      <c r="A425" t="s">
        <v>570</v>
      </c>
      <c r="B425" t="s">
        <v>150</v>
      </c>
      <c r="C425" t="s">
        <v>571</v>
      </c>
      <c r="D425" t="s">
        <v>572</v>
      </c>
      <c r="E425" t="s">
        <v>1283</v>
      </c>
      <c r="F425" t="s">
        <v>1284</v>
      </c>
      <c r="H425" t="str">
        <f t="shared" si="12"/>
        <v/>
      </c>
      <c r="I425" t="str">
        <f t="shared" si="13"/>
        <v/>
      </c>
    </row>
    <row r="426" spans="1:9" x14ac:dyDescent="0.4">
      <c r="A426" t="s">
        <v>364</v>
      </c>
      <c r="B426" t="s">
        <v>165</v>
      </c>
      <c r="C426" t="s">
        <v>365</v>
      </c>
      <c r="D426" t="s">
        <v>572</v>
      </c>
      <c r="E426" t="s">
        <v>1285</v>
      </c>
      <c r="F426" t="s">
        <v>1286</v>
      </c>
      <c r="H426" t="str">
        <f t="shared" si="12"/>
        <v/>
      </c>
      <c r="I426" t="str">
        <f t="shared" si="13"/>
        <v/>
      </c>
    </row>
    <row r="427" spans="1:9" x14ac:dyDescent="0.4">
      <c r="A427" t="s">
        <v>2193</v>
      </c>
      <c r="B427" t="s">
        <v>2194</v>
      </c>
      <c r="C427" t="s">
        <v>35</v>
      </c>
      <c r="D427" t="s">
        <v>572</v>
      </c>
      <c r="E427" t="s">
        <v>2295</v>
      </c>
      <c r="F427" t="s">
        <v>2296</v>
      </c>
      <c r="H427" t="str">
        <f t="shared" si="12"/>
        <v/>
      </c>
      <c r="I427" t="str">
        <f t="shared" si="13"/>
        <v/>
      </c>
    </row>
    <row r="428" spans="1:9" x14ac:dyDescent="0.4">
      <c r="A428" t="s">
        <v>127</v>
      </c>
      <c r="B428" t="s">
        <v>128</v>
      </c>
      <c r="C428" t="s">
        <v>129</v>
      </c>
      <c r="D428" t="s">
        <v>130</v>
      </c>
      <c r="E428" t="s">
        <v>1287</v>
      </c>
      <c r="F428" t="s">
        <v>1288</v>
      </c>
      <c r="H428" t="str">
        <f t="shared" si="12"/>
        <v/>
      </c>
      <c r="I428" t="str">
        <f t="shared" si="13"/>
        <v/>
      </c>
    </row>
    <row r="429" spans="1:9" x14ac:dyDescent="0.4">
      <c r="A429" t="s">
        <v>1289</v>
      </c>
      <c r="B429" t="s">
        <v>128</v>
      </c>
      <c r="C429" t="s">
        <v>1601</v>
      </c>
      <c r="D429" t="s">
        <v>1397</v>
      </c>
      <c r="E429" t="s">
        <v>1290</v>
      </c>
      <c r="F429" t="s">
        <v>1291</v>
      </c>
      <c r="H429" t="str">
        <f t="shared" si="12"/>
        <v/>
      </c>
      <c r="I429" t="str">
        <f t="shared" si="13"/>
        <v/>
      </c>
    </row>
    <row r="430" spans="1:9" x14ac:dyDescent="0.4">
      <c r="A430" t="s">
        <v>567</v>
      </c>
      <c r="B430" t="s">
        <v>128</v>
      </c>
      <c r="C430" t="s">
        <v>568</v>
      </c>
      <c r="D430" t="s">
        <v>569</v>
      </c>
      <c r="E430" t="s">
        <v>1292</v>
      </c>
      <c r="F430" t="s">
        <v>1293</v>
      </c>
      <c r="H430" t="str">
        <f t="shared" si="12"/>
        <v/>
      </c>
      <c r="I430" t="str">
        <f t="shared" ref="I430:I444" si="14">IF(TRIM(D430)="","!전화번호 없음","")</f>
        <v/>
      </c>
    </row>
    <row r="431" spans="1:9" x14ac:dyDescent="0.4">
      <c r="A431" t="s">
        <v>442</v>
      </c>
      <c r="B431" t="s">
        <v>41</v>
      </c>
      <c r="C431" t="s">
        <v>443</v>
      </c>
      <c r="D431" t="s">
        <v>569</v>
      </c>
      <c r="E431" t="s">
        <v>1294</v>
      </c>
      <c r="F431" t="s">
        <v>1295</v>
      </c>
      <c r="H431" t="str">
        <f t="shared" si="12"/>
        <v/>
      </c>
      <c r="I431" t="str">
        <f t="shared" si="14"/>
        <v/>
      </c>
    </row>
    <row r="432" spans="1:9" x14ac:dyDescent="0.4">
      <c r="A432" t="s">
        <v>651</v>
      </c>
      <c r="B432" t="s">
        <v>68</v>
      </c>
      <c r="C432" t="s">
        <v>652</v>
      </c>
      <c r="D432" t="s">
        <v>653</v>
      </c>
      <c r="E432" t="s">
        <v>1296</v>
      </c>
      <c r="F432" t="s">
        <v>1297</v>
      </c>
      <c r="H432" t="str">
        <f t="shared" si="12"/>
        <v/>
      </c>
      <c r="I432" t="str">
        <f t="shared" si="14"/>
        <v/>
      </c>
    </row>
    <row r="433" spans="1:9" x14ac:dyDescent="0.4">
      <c r="A433" t="s">
        <v>1737</v>
      </c>
      <c r="B433" t="s">
        <v>1612</v>
      </c>
      <c r="C433" t="s">
        <v>1738</v>
      </c>
      <c r="D433" t="s">
        <v>1739</v>
      </c>
      <c r="E433" t="s">
        <v>1881</v>
      </c>
      <c r="F433" t="s">
        <v>1882</v>
      </c>
      <c r="H433" t="str">
        <f t="shared" si="12"/>
        <v/>
      </c>
      <c r="I433" t="str">
        <f t="shared" si="14"/>
        <v/>
      </c>
    </row>
    <row r="434" spans="1:9" x14ac:dyDescent="0.4">
      <c r="A434" t="s">
        <v>610</v>
      </c>
      <c r="B434" t="s">
        <v>611</v>
      </c>
      <c r="C434" t="s">
        <v>612</v>
      </c>
      <c r="D434" t="s">
        <v>613</v>
      </c>
      <c r="E434" t="s">
        <v>1298</v>
      </c>
      <c r="F434" t="s">
        <v>1299</v>
      </c>
      <c r="H434" t="str">
        <f t="shared" si="12"/>
        <v/>
      </c>
      <c r="I434" t="str">
        <f t="shared" si="14"/>
        <v/>
      </c>
    </row>
    <row r="435" spans="1:9" x14ac:dyDescent="0.4">
      <c r="A435" t="s">
        <v>289</v>
      </c>
      <c r="B435" t="s">
        <v>247</v>
      </c>
      <c r="C435" t="s">
        <v>290</v>
      </c>
      <c r="D435" t="s">
        <v>291</v>
      </c>
      <c r="E435" t="s">
        <v>1300</v>
      </c>
      <c r="F435" t="s">
        <v>1301</v>
      </c>
      <c r="H435" t="str">
        <f t="shared" si="12"/>
        <v/>
      </c>
      <c r="I435" t="str">
        <f t="shared" si="14"/>
        <v/>
      </c>
    </row>
    <row r="436" spans="1:9" x14ac:dyDescent="0.4">
      <c r="A436" t="s">
        <v>56</v>
      </c>
      <c r="B436" t="s">
        <v>57</v>
      </c>
      <c r="C436" t="s">
        <v>58</v>
      </c>
      <c r="D436" t="s">
        <v>59</v>
      </c>
      <c r="E436" t="s">
        <v>1302</v>
      </c>
      <c r="F436" t="s">
        <v>1303</v>
      </c>
      <c r="H436" t="str">
        <f t="shared" si="12"/>
        <v/>
      </c>
      <c r="I436" t="str">
        <f t="shared" si="14"/>
        <v/>
      </c>
    </row>
    <row r="437" spans="1:9" x14ac:dyDescent="0.4">
      <c r="A437" t="s">
        <v>1766</v>
      </c>
      <c r="B437" t="s">
        <v>1612</v>
      </c>
      <c r="C437" t="s">
        <v>1767</v>
      </c>
      <c r="D437" t="s">
        <v>1768</v>
      </c>
      <c r="E437" t="s">
        <v>1883</v>
      </c>
      <c r="F437" t="s">
        <v>1884</v>
      </c>
      <c r="H437" t="str">
        <f t="shared" si="12"/>
        <v/>
      </c>
      <c r="I437" t="str">
        <f t="shared" si="14"/>
        <v/>
      </c>
    </row>
    <row r="438" spans="1:9" x14ac:dyDescent="0.4">
      <c r="A438" t="s">
        <v>2313</v>
      </c>
      <c r="B438" t="s">
        <v>506</v>
      </c>
      <c r="C438" t="s">
        <v>2314</v>
      </c>
      <c r="D438" t="s">
        <v>2329</v>
      </c>
      <c r="E438" t="s">
        <v>2340</v>
      </c>
      <c r="F438" t="s">
        <v>2341</v>
      </c>
      <c r="H438" t="str">
        <f t="shared" si="12"/>
        <v/>
      </c>
      <c r="I438" t="str">
        <f t="shared" si="14"/>
        <v/>
      </c>
    </row>
    <row r="439" spans="1:9" x14ac:dyDescent="0.4">
      <c r="A439" t="s">
        <v>536</v>
      </c>
      <c r="B439" t="s">
        <v>143</v>
      </c>
      <c r="C439" t="s">
        <v>537</v>
      </c>
      <c r="D439" t="s">
        <v>538</v>
      </c>
      <c r="E439" t="s">
        <v>1304</v>
      </c>
      <c r="F439" t="s">
        <v>1305</v>
      </c>
      <c r="H439" t="str">
        <f t="shared" si="12"/>
        <v/>
      </c>
      <c r="I439" t="str">
        <f t="shared" si="14"/>
        <v/>
      </c>
    </row>
    <row r="440" spans="1:9" x14ac:dyDescent="0.4">
      <c r="A440" t="s">
        <v>2363</v>
      </c>
      <c r="B440" t="s">
        <v>2194</v>
      </c>
      <c r="C440" t="s">
        <v>2364</v>
      </c>
      <c r="D440" t="s">
        <v>2486</v>
      </c>
      <c r="E440" t="s">
        <v>2595</v>
      </c>
      <c r="F440" t="s">
        <v>2596</v>
      </c>
      <c r="H440" t="str">
        <f t="shared" si="12"/>
        <v/>
      </c>
      <c r="I440" t="str">
        <f t="shared" si="14"/>
        <v/>
      </c>
    </row>
    <row r="441" spans="1:9" x14ac:dyDescent="0.4">
      <c r="A441" t="s">
        <v>381</v>
      </c>
      <c r="B441" t="s">
        <v>165</v>
      </c>
      <c r="C441" t="s">
        <v>382</v>
      </c>
      <c r="D441" t="s">
        <v>383</v>
      </c>
      <c r="E441" t="s">
        <v>1306</v>
      </c>
      <c r="F441" t="s">
        <v>1307</v>
      </c>
      <c r="H441" t="str">
        <f t="shared" si="12"/>
        <v/>
      </c>
      <c r="I441" t="str">
        <f t="shared" si="14"/>
        <v/>
      </c>
    </row>
    <row r="442" spans="1:9" x14ac:dyDescent="0.4">
      <c r="A442" t="s">
        <v>2372</v>
      </c>
      <c r="B442" t="s">
        <v>2198</v>
      </c>
      <c r="C442" t="s">
        <v>730</v>
      </c>
      <c r="D442" t="s">
        <v>2336</v>
      </c>
      <c r="E442" t="s">
        <v>2597</v>
      </c>
      <c r="F442" t="s">
        <v>2598</v>
      </c>
      <c r="H442" t="str">
        <f t="shared" si="12"/>
        <v/>
      </c>
      <c r="I442" t="str">
        <f t="shared" si="14"/>
        <v/>
      </c>
    </row>
    <row r="443" spans="1:9" x14ac:dyDescent="0.4">
      <c r="A443" t="s">
        <v>1670</v>
      </c>
      <c r="B443" t="s">
        <v>1612</v>
      </c>
      <c r="C443" t="s">
        <v>1671</v>
      </c>
      <c r="D443" t="s">
        <v>1606</v>
      </c>
      <c r="E443" t="s">
        <v>1885</v>
      </c>
      <c r="F443" t="s">
        <v>1886</v>
      </c>
      <c r="H443" t="str">
        <f t="shared" si="12"/>
        <v/>
      </c>
      <c r="I443" t="str">
        <f t="shared" si="14"/>
        <v/>
      </c>
    </row>
    <row r="444" spans="1:9" x14ac:dyDescent="0.4">
      <c r="A444" t="s">
        <v>358</v>
      </c>
      <c r="B444" t="s">
        <v>165</v>
      </c>
      <c r="C444" t="s">
        <v>359</v>
      </c>
      <c r="D444" t="s">
        <v>360</v>
      </c>
      <c r="E444" t="s">
        <v>1308</v>
      </c>
      <c r="F444" t="s">
        <v>1309</v>
      </c>
      <c r="H444" t="str">
        <f t="shared" si="12"/>
        <v/>
      </c>
      <c r="I444" t="str">
        <f t="shared" si="14"/>
        <v/>
      </c>
    </row>
    <row r="445" spans="1:9" x14ac:dyDescent="0.4">
      <c r="A445" t="s">
        <v>323</v>
      </c>
      <c r="B445" t="s">
        <v>324</v>
      </c>
      <c r="C445" t="s">
        <v>204</v>
      </c>
      <c r="D445" t="s">
        <v>325</v>
      </c>
      <c r="E445" t="s">
        <v>1310</v>
      </c>
      <c r="F445" t="s">
        <v>1311</v>
      </c>
      <c r="H445" t="str">
        <f t="shared" si="12"/>
        <v/>
      </c>
      <c r="I445" t="str">
        <f t="shared" si="13"/>
        <v/>
      </c>
    </row>
    <row r="446" spans="1:9" x14ac:dyDescent="0.4">
      <c r="A446" t="s">
        <v>386</v>
      </c>
      <c r="B446" t="s">
        <v>387</v>
      </c>
      <c r="C446" t="s">
        <v>388</v>
      </c>
      <c r="D446" t="s">
        <v>389</v>
      </c>
      <c r="E446" t="s">
        <v>1312</v>
      </c>
      <c r="F446" t="s">
        <v>1313</v>
      </c>
      <c r="H446" t="str">
        <f t="shared" si="12"/>
        <v/>
      </c>
      <c r="I446" t="str">
        <f t="shared" si="13"/>
        <v/>
      </c>
    </row>
    <row r="447" spans="1:9" x14ac:dyDescent="0.4">
      <c r="A447" t="s">
        <v>336</v>
      </c>
      <c r="B447" t="s">
        <v>165</v>
      </c>
      <c r="C447" t="s">
        <v>337</v>
      </c>
      <c r="D447" t="s">
        <v>389</v>
      </c>
      <c r="E447" t="s">
        <v>1314</v>
      </c>
      <c r="F447" t="s">
        <v>1315</v>
      </c>
      <c r="H447" t="str">
        <f t="shared" si="12"/>
        <v/>
      </c>
      <c r="I447" t="str">
        <f t="shared" si="13"/>
        <v/>
      </c>
    </row>
    <row r="448" spans="1:9" x14ac:dyDescent="0.4">
      <c r="A448" t="s">
        <v>184</v>
      </c>
      <c r="B448" t="s">
        <v>181</v>
      </c>
      <c r="C448" t="s">
        <v>185</v>
      </c>
      <c r="D448" t="s">
        <v>186</v>
      </c>
      <c r="E448" t="s">
        <v>1316</v>
      </c>
      <c r="F448" t="s">
        <v>1317</v>
      </c>
      <c r="H448" t="str">
        <f t="shared" si="12"/>
        <v/>
      </c>
      <c r="I448" t="str">
        <f t="shared" si="13"/>
        <v/>
      </c>
    </row>
    <row r="449" spans="1:9" x14ac:dyDescent="0.4">
      <c r="A449" t="s">
        <v>180</v>
      </c>
      <c r="B449" t="s">
        <v>181</v>
      </c>
      <c r="C449" t="s">
        <v>182</v>
      </c>
      <c r="D449" t="s">
        <v>183</v>
      </c>
      <c r="E449" t="s">
        <v>1318</v>
      </c>
      <c r="F449" t="s">
        <v>1319</v>
      </c>
      <c r="H449" t="str">
        <f t="shared" si="12"/>
        <v/>
      </c>
      <c r="I449" t="str">
        <f t="shared" si="13"/>
        <v/>
      </c>
    </row>
    <row r="450" spans="1:9" x14ac:dyDescent="0.4">
      <c r="A450" t="s">
        <v>599</v>
      </c>
      <c r="B450" t="s">
        <v>181</v>
      </c>
      <c r="C450" t="s">
        <v>600</v>
      </c>
      <c r="D450" t="s">
        <v>601</v>
      </c>
      <c r="E450" t="s">
        <v>1320</v>
      </c>
      <c r="F450" t="s">
        <v>1321</v>
      </c>
      <c r="H450" t="str">
        <f t="shared" si="12"/>
        <v/>
      </c>
      <c r="I450" t="str">
        <f t="shared" si="13"/>
        <v/>
      </c>
    </row>
    <row r="451" spans="1:9" x14ac:dyDescent="0.4">
      <c r="A451" t="s">
        <v>574</v>
      </c>
      <c r="B451" t="s">
        <v>181</v>
      </c>
      <c r="C451" t="s">
        <v>575</v>
      </c>
      <c r="D451" t="s">
        <v>576</v>
      </c>
      <c r="E451" t="s">
        <v>1322</v>
      </c>
      <c r="F451" t="s">
        <v>1323</v>
      </c>
      <c r="H451" t="str">
        <f t="shared" ref="H451:H496" si="15">IF(A451=A452,"!!!!","")</f>
        <v/>
      </c>
      <c r="I451" t="str">
        <f t="shared" ref="I451:I496" si="16">IF(TRIM(D451)="","!전화번호 없음","")</f>
        <v/>
      </c>
    </row>
    <row r="452" spans="1:9" x14ac:dyDescent="0.4">
      <c r="A452" t="s">
        <v>320</v>
      </c>
      <c r="B452" t="s">
        <v>181</v>
      </c>
      <c r="C452" t="s">
        <v>321</v>
      </c>
      <c r="D452" t="s">
        <v>322</v>
      </c>
      <c r="E452" t="s">
        <v>1324</v>
      </c>
      <c r="F452" t="s">
        <v>1325</v>
      </c>
      <c r="H452" t="str">
        <f t="shared" si="15"/>
        <v/>
      </c>
      <c r="I452" t="str">
        <f t="shared" si="16"/>
        <v/>
      </c>
    </row>
    <row r="453" spans="1:9" x14ac:dyDescent="0.4">
      <c r="A453" t="s">
        <v>333</v>
      </c>
      <c r="B453" t="s">
        <v>181</v>
      </c>
      <c r="C453" t="s">
        <v>334</v>
      </c>
      <c r="D453" t="s">
        <v>335</v>
      </c>
      <c r="E453" t="s">
        <v>1326</v>
      </c>
      <c r="F453" t="s">
        <v>1327</v>
      </c>
      <c r="H453" t="str">
        <f t="shared" si="15"/>
        <v/>
      </c>
      <c r="I453" t="str">
        <f t="shared" si="16"/>
        <v/>
      </c>
    </row>
    <row r="454" spans="1:9" x14ac:dyDescent="0.4">
      <c r="A454" t="s">
        <v>168</v>
      </c>
      <c r="B454" t="s">
        <v>169</v>
      </c>
      <c r="C454" t="s">
        <v>170</v>
      </c>
      <c r="D454" t="s">
        <v>171</v>
      </c>
      <c r="E454" t="s">
        <v>1328</v>
      </c>
      <c r="F454" t="s">
        <v>1329</v>
      </c>
      <c r="H454" t="str">
        <f t="shared" si="15"/>
        <v/>
      </c>
      <c r="I454" t="str">
        <f t="shared" si="16"/>
        <v/>
      </c>
    </row>
    <row r="455" spans="1:9" x14ac:dyDescent="0.4">
      <c r="A455" t="s">
        <v>345</v>
      </c>
      <c r="B455" t="s">
        <v>346</v>
      </c>
      <c r="C455" t="s">
        <v>347</v>
      </c>
      <c r="D455" t="s">
        <v>348</v>
      </c>
      <c r="E455" t="s">
        <v>1330</v>
      </c>
      <c r="F455" t="s">
        <v>1331</v>
      </c>
      <c r="H455" t="str">
        <f t="shared" si="15"/>
        <v/>
      </c>
      <c r="I455" t="str">
        <f t="shared" si="16"/>
        <v/>
      </c>
    </row>
    <row r="456" spans="1:9" x14ac:dyDescent="0.4">
      <c r="A456" t="s">
        <v>1451</v>
      </c>
      <c r="B456" t="s">
        <v>1413</v>
      </c>
      <c r="C456" t="s">
        <v>1452</v>
      </c>
      <c r="D456" t="s">
        <v>348</v>
      </c>
      <c r="E456" t="s">
        <v>1548</v>
      </c>
      <c r="F456" t="s">
        <v>1549</v>
      </c>
      <c r="H456" t="str">
        <f t="shared" si="15"/>
        <v/>
      </c>
      <c r="I456" t="str">
        <f t="shared" si="16"/>
        <v/>
      </c>
    </row>
    <row r="457" spans="1:9" x14ac:dyDescent="0.4">
      <c r="A457" t="s">
        <v>602</v>
      </c>
      <c r="B457" t="s">
        <v>165</v>
      </c>
      <c r="C457" t="s">
        <v>603</v>
      </c>
      <c r="D457" t="s">
        <v>604</v>
      </c>
      <c r="E457" t="s">
        <v>1332</v>
      </c>
      <c r="F457" t="s">
        <v>1333</v>
      </c>
      <c r="H457" t="str">
        <f t="shared" si="15"/>
        <v/>
      </c>
      <c r="I457" t="str">
        <f t="shared" si="16"/>
        <v/>
      </c>
    </row>
    <row r="458" spans="1:9" x14ac:dyDescent="0.4">
      <c r="A458" t="s">
        <v>378</v>
      </c>
      <c r="B458" t="s">
        <v>165</v>
      </c>
      <c r="C458" t="s">
        <v>379</v>
      </c>
      <c r="D458" t="s">
        <v>380</v>
      </c>
      <c r="E458" t="s">
        <v>1334</v>
      </c>
      <c r="F458" t="s">
        <v>1335</v>
      </c>
      <c r="H458" t="str">
        <f t="shared" si="15"/>
        <v/>
      </c>
      <c r="I458" t="str">
        <f t="shared" si="16"/>
        <v/>
      </c>
    </row>
    <row r="459" spans="1:9" x14ac:dyDescent="0.4">
      <c r="A459" t="s">
        <v>596</v>
      </c>
      <c r="B459" t="s">
        <v>161</v>
      </c>
      <c r="C459" t="s">
        <v>597</v>
      </c>
      <c r="D459" t="s">
        <v>598</v>
      </c>
      <c r="E459" t="s">
        <v>1336</v>
      </c>
      <c r="F459" t="s">
        <v>1337</v>
      </c>
      <c r="H459" t="str">
        <f t="shared" si="15"/>
        <v/>
      </c>
      <c r="I459" t="str">
        <f t="shared" si="16"/>
        <v/>
      </c>
    </row>
    <row r="460" spans="1:9" x14ac:dyDescent="0.4">
      <c r="A460" t="s">
        <v>160</v>
      </c>
      <c r="B460" t="s">
        <v>161</v>
      </c>
      <c r="C460" t="s">
        <v>162</v>
      </c>
      <c r="D460" t="s">
        <v>163</v>
      </c>
      <c r="E460" t="s">
        <v>1338</v>
      </c>
      <c r="F460" t="s">
        <v>1339</v>
      </c>
      <c r="H460" t="str">
        <f t="shared" si="15"/>
        <v/>
      </c>
      <c r="I460" t="str">
        <f t="shared" si="16"/>
        <v/>
      </c>
    </row>
    <row r="461" spans="1:9" x14ac:dyDescent="0.4">
      <c r="A461" t="s">
        <v>311</v>
      </c>
      <c r="B461" t="s">
        <v>161</v>
      </c>
      <c r="C461" t="s">
        <v>312</v>
      </c>
      <c r="D461" t="s">
        <v>313</v>
      </c>
      <c r="E461" t="s">
        <v>1340</v>
      </c>
      <c r="F461" t="s">
        <v>1341</v>
      </c>
      <c r="H461" t="str">
        <f t="shared" si="15"/>
        <v/>
      </c>
      <c r="I461" t="str">
        <f t="shared" si="16"/>
        <v/>
      </c>
    </row>
    <row r="462" spans="1:9" x14ac:dyDescent="0.4">
      <c r="A462" t="s">
        <v>608</v>
      </c>
      <c r="B462" t="s">
        <v>161</v>
      </c>
      <c r="C462" t="s">
        <v>597</v>
      </c>
      <c r="D462" t="s">
        <v>609</v>
      </c>
      <c r="E462" t="s">
        <v>1342</v>
      </c>
      <c r="F462" t="s">
        <v>1343</v>
      </c>
      <c r="H462" t="str">
        <f t="shared" si="15"/>
        <v/>
      </c>
      <c r="I462" t="str">
        <f t="shared" si="16"/>
        <v/>
      </c>
    </row>
    <row r="463" spans="1:9" x14ac:dyDescent="0.4">
      <c r="A463" t="s">
        <v>375</v>
      </c>
      <c r="B463" t="s">
        <v>165</v>
      </c>
      <c r="C463" t="s">
        <v>376</v>
      </c>
      <c r="D463" t="s">
        <v>377</v>
      </c>
      <c r="E463" t="s">
        <v>1344</v>
      </c>
      <c r="F463" t="s">
        <v>1345</v>
      </c>
      <c r="H463" t="str">
        <f t="shared" si="15"/>
        <v/>
      </c>
      <c r="I463" t="str">
        <f t="shared" si="16"/>
        <v/>
      </c>
    </row>
    <row r="464" spans="1:9" x14ac:dyDescent="0.4">
      <c r="A464" t="s">
        <v>2466</v>
      </c>
      <c r="B464" t="s">
        <v>265</v>
      </c>
      <c r="C464" t="s">
        <v>2467</v>
      </c>
      <c r="D464" t="s">
        <v>2337</v>
      </c>
      <c r="E464" t="s">
        <v>2599</v>
      </c>
      <c r="F464" t="s">
        <v>2600</v>
      </c>
      <c r="H464" t="str">
        <f t="shared" si="15"/>
        <v/>
      </c>
      <c r="I464" t="str">
        <f t="shared" si="16"/>
        <v/>
      </c>
    </row>
    <row r="465" spans="1:9" x14ac:dyDescent="0.4">
      <c r="A465" t="s">
        <v>317</v>
      </c>
      <c r="B465" t="s">
        <v>165</v>
      </c>
      <c r="C465" t="s">
        <v>318</v>
      </c>
      <c r="D465" t="s">
        <v>319</v>
      </c>
      <c r="E465" t="s">
        <v>1346</v>
      </c>
      <c r="F465" t="s">
        <v>1347</v>
      </c>
      <c r="H465" t="str">
        <f t="shared" si="15"/>
        <v/>
      </c>
      <c r="I465" t="str">
        <f t="shared" si="16"/>
        <v/>
      </c>
    </row>
    <row r="466" spans="1:9" x14ac:dyDescent="0.4">
      <c r="A466" t="s">
        <v>205</v>
      </c>
      <c r="B466" t="s">
        <v>191</v>
      </c>
      <c r="C466" t="s">
        <v>206</v>
      </c>
      <c r="D466" t="s">
        <v>202</v>
      </c>
      <c r="E466" t="s">
        <v>1348</v>
      </c>
      <c r="F466" t="s">
        <v>1349</v>
      </c>
      <c r="H466" t="str">
        <f t="shared" si="15"/>
        <v/>
      </c>
      <c r="I466" t="str">
        <f t="shared" si="16"/>
        <v/>
      </c>
    </row>
    <row r="467" spans="1:9" x14ac:dyDescent="0.4">
      <c r="A467" t="s">
        <v>2393</v>
      </c>
      <c r="B467" t="s">
        <v>2194</v>
      </c>
      <c r="C467" t="s">
        <v>1482</v>
      </c>
      <c r="D467" t="s">
        <v>2334</v>
      </c>
      <c r="E467" t="s">
        <v>2601</v>
      </c>
      <c r="F467" t="s">
        <v>2602</v>
      </c>
      <c r="H467" t="str">
        <f t="shared" si="15"/>
        <v/>
      </c>
      <c r="I467" t="str">
        <f t="shared" si="16"/>
        <v/>
      </c>
    </row>
    <row r="468" spans="1:9" x14ac:dyDescent="0.4">
      <c r="A468" t="s">
        <v>2230</v>
      </c>
      <c r="B468" t="s">
        <v>2194</v>
      </c>
      <c r="C468" t="s">
        <v>312</v>
      </c>
      <c r="D468" t="s">
        <v>202</v>
      </c>
      <c r="E468" t="s">
        <v>2297</v>
      </c>
      <c r="F468" t="s">
        <v>2298</v>
      </c>
      <c r="H468" t="str">
        <f t="shared" si="15"/>
        <v/>
      </c>
      <c r="I468" t="str">
        <f t="shared" si="16"/>
        <v/>
      </c>
    </row>
    <row r="469" spans="1:9" x14ac:dyDescent="0.4">
      <c r="A469" t="s">
        <v>2403</v>
      </c>
      <c r="B469" t="s">
        <v>2194</v>
      </c>
      <c r="C469" t="s">
        <v>2404</v>
      </c>
      <c r="D469" t="s">
        <v>2330</v>
      </c>
      <c r="E469" t="s">
        <v>2603</v>
      </c>
      <c r="F469" t="s">
        <v>2604</v>
      </c>
      <c r="H469" t="str">
        <f t="shared" si="15"/>
        <v/>
      </c>
      <c r="I469" t="str">
        <f t="shared" si="16"/>
        <v/>
      </c>
    </row>
    <row r="470" spans="1:9" x14ac:dyDescent="0.4">
      <c r="A470" t="s">
        <v>2426</v>
      </c>
      <c r="B470" t="s">
        <v>276</v>
      </c>
      <c r="C470" t="s">
        <v>2427</v>
      </c>
      <c r="D470" t="s">
        <v>2482</v>
      </c>
      <c r="E470" t="s">
        <v>2605</v>
      </c>
      <c r="F470" t="s">
        <v>2606</v>
      </c>
      <c r="H470" t="str">
        <f t="shared" si="15"/>
        <v/>
      </c>
      <c r="I470" t="str">
        <f t="shared" si="16"/>
        <v/>
      </c>
    </row>
    <row r="471" spans="1:9" x14ac:dyDescent="0.4">
      <c r="A471" t="s">
        <v>444</v>
      </c>
      <c r="B471" t="s">
        <v>14</v>
      </c>
      <c r="C471" t="s">
        <v>445</v>
      </c>
      <c r="D471" t="s">
        <v>202</v>
      </c>
      <c r="E471" t="s">
        <v>1350</v>
      </c>
      <c r="F471" t="s">
        <v>1351</v>
      </c>
      <c r="H471" t="str">
        <f t="shared" si="15"/>
        <v/>
      </c>
      <c r="I471" t="str">
        <f t="shared" si="16"/>
        <v/>
      </c>
    </row>
    <row r="472" spans="1:9" x14ac:dyDescent="0.4">
      <c r="A472" t="s">
        <v>666</v>
      </c>
      <c r="B472" t="s">
        <v>14</v>
      </c>
      <c r="C472" t="s">
        <v>667</v>
      </c>
      <c r="D472" t="s">
        <v>668</v>
      </c>
      <c r="E472" t="s">
        <v>1352</v>
      </c>
      <c r="F472" t="s">
        <v>1353</v>
      </c>
      <c r="H472" t="str">
        <f t="shared" si="15"/>
        <v/>
      </c>
      <c r="I472" t="str">
        <f t="shared" si="16"/>
        <v/>
      </c>
    </row>
    <row r="473" spans="1:9" x14ac:dyDescent="0.4">
      <c r="A473" t="s">
        <v>564</v>
      </c>
      <c r="B473" t="s">
        <v>103</v>
      </c>
      <c r="C473" t="s">
        <v>565</v>
      </c>
      <c r="D473" t="s">
        <v>566</v>
      </c>
      <c r="E473" t="s">
        <v>1354</v>
      </c>
      <c r="F473" t="s">
        <v>1355</v>
      </c>
      <c r="H473" t="str">
        <f t="shared" si="15"/>
        <v/>
      </c>
      <c r="I473" t="str">
        <f t="shared" si="16"/>
        <v/>
      </c>
    </row>
    <row r="474" spans="1:9" x14ac:dyDescent="0.4">
      <c r="A474" t="s">
        <v>251</v>
      </c>
      <c r="B474" t="s">
        <v>191</v>
      </c>
      <c r="C474" t="s">
        <v>250</v>
      </c>
      <c r="D474" t="s">
        <v>252</v>
      </c>
      <c r="E474" t="s">
        <v>1356</v>
      </c>
      <c r="F474" t="s">
        <v>1357</v>
      </c>
      <c r="H474" t="str">
        <f t="shared" si="15"/>
        <v/>
      </c>
      <c r="I474" t="str">
        <f t="shared" si="16"/>
        <v/>
      </c>
    </row>
    <row r="475" spans="1:9" x14ac:dyDescent="0.4">
      <c r="A475" t="s">
        <v>745</v>
      </c>
      <c r="B475" t="s">
        <v>50</v>
      </c>
      <c r="C475" t="s">
        <v>746</v>
      </c>
      <c r="D475" t="s">
        <v>747</v>
      </c>
      <c r="E475" t="s">
        <v>1358</v>
      </c>
      <c r="F475" t="s">
        <v>1359</v>
      </c>
      <c r="H475" t="str">
        <f t="shared" si="15"/>
        <v/>
      </c>
      <c r="I475" t="str">
        <f t="shared" si="16"/>
        <v/>
      </c>
    </row>
    <row r="476" spans="1:9" x14ac:dyDescent="0.4">
      <c r="A476" t="s">
        <v>1621</v>
      </c>
      <c r="B476" t="s">
        <v>1622</v>
      </c>
      <c r="C476" t="s">
        <v>1607</v>
      </c>
      <c r="D476" t="s">
        <v>1623</v>
      </c>
      <c r="E476" t="s">
        <v>1887</v>
      </c>
      <c r="F476" t="s">
        <v>1888</v>
      </c>
      <c r="H476" t="str">
        <f t="shared" si="15"/>
        <v/>
      </c>
      <c r="I476" t="str">
        <f t="shared" si="16"/>
        <v/>
      </c>
    </row>
    <row r="477" spans="1:9" x14ac:dyDescent="0.4">
      <c r="A477" t="s">
        <v>723</v>
      </c>
      <c r="B477" t="s">
        <v>27</v>
      </c>
      <c r="C477" t="s">
        <v>724</v>
      </c>
      <c r="D477" t="s">
        <v>725</v>
      </c>
      <c r="E477" t="s">
        <v>1360</v>
      </c>
      <c r="F477" t="s">
        <v>1361</v>
      </c>
      <c r="H477" t="str">
        <f t="shared" si="15"/>
        <v/>
      </c>
      <c r="I477" t="str">
        <f t="shared" si="16"/>
        <v/>
      </c>
    </row>
    <row r="478" spans="1:9" x14ac:dyDescent="0.4">
      <c r="A478" t="s">
        <v>2215</v>
      </c>
      <c r="B478" t="s">
        <v>2194</v>
      </c>
      <c r="C478" t="s">
        <v>2209</v>
      </c>
      <c r="D478" t="s">
        <v>725</v>
      </c>
      <c r="E478" t="s">
        <v>2299</v>
      </c>
      <c r="F478" t="s">
        <v>2300</v>
      </c>
      <c r="H478" t="str">
        <f t="shared" si="15"/>
        <v/>
      </c>
      <c r="I478" t="str">
        <f t="shared" si="16"/>
        <v/>
      </c>
    </row>
    <row r="479" spans="1:9" x14ac:dyDescent="0.4">
      <c r="A479" t="s">
        <v>194</v>
      </c>
      <c r="B479" t="s">
        <v>191</v>
      </c>
      <c r="C479" t="s">
        <v>195</v>
      </c>
      <c r="D479" t="s">
        <v>725</v>
      </c>
      <c r="E479" t="s">
        <v>1362</v>
      </c>
      <c r="F479" t="s">
        <v>1363</v>
      </c>
      <c r="H479" t="str">
        <f t="shared" si="15"/>
        <v/>
      </c>
      <c r="I479" t="str">
        <f t="shared" si="16"/>
        <v/>
      </c>
    </row>
    <row r="480" spans="1:9" x14ac:dyDescent="0.4">
      <c r="A480" t="s">
        <v>646</v>
      </c>
      <c r="B480" t="s">
        <v>439</v>
      </c>
      <c r="C480" t="s">
        <v>620</v>
      </c>
      <c r="D480" t="s">
        <v>647</v>
      </c>
      <c r="E480" t="s">
        <v>1364</v>
      </c>
      <c r="F480" t="s">
        <v>1365</v>
      </c>
      <c r="H480" t="str">
        <f t="shared" si="15"/>
        <v/>
      </c>
      <c r="I480" t="str">
        <f t="shared" si="16"/>
        <v/>
      </c>
    </row>
    <row r="481" spans="1:9" x14ac:dyDescent="0.4">
      <c r="A481" t="s">
        <v>203</v>
      </c>
      <c r="B481" t="s">
        <v>191</v>
      </c>
      <c r="C481" t="s">
        <v>204</v>
      </c>
      <c r="D481" t="s">
        <v>2482</v>
      </c>
      <c r="E481" t="s">
        <v>1366</v>
      </c>
      <c r="F481" t="s">
        <v>1367</v>
      </c>
      <c r="H481" t="str">
        <f t="shared" si="15"/>
        <v/>
      </c>
      <c r="I481" t="str">
        <f t="shared" si="16"/>
        <v/>
      </c>
    </row>
    <row r="482" spans="1:9" x14ac:dyDescent="0.4">
      <c r="A482" t="s">
        <v>1626</v>
      </c>
      <c r="B482" t="s">
        <v>1627</v>
      </c>
      <c r="C482" t="s">
        <v>238</v>
      </c>
      <c r="D482" t="s">
        <v>1628</v>
      </c>
      <c r="E482" t="s">
        <v>1889</v>
      </c>
      <c r="F482" t="s">
        <v>1890</v>
      </c>
      <c r="H482" t="str">
        <f t="shared" si="15"/>
        <v/>
      </c>
      <c r="I482" t="str">
        <f t="shared" si="16"/>
        <v/>
      </c>
    </row>
    <row r="483" spans="1:9" x14ac:dyDescent="0.4">
      <c r="A483" t="s">
        <v>2241</v>
      </c>
      <c r="B483" t="s">
        <v>2192</v>
      </c>
      <c r="C483" t="s">
        <v>2242</v>
      </c>
      <c r="D483" t="s">
        <v>1628</v>
      </c>
      <c r="E483" t="s">
        <v>2301</v>
      </c>
      <c r="F483" t="s">
        <v>2302</v>
      </c>
      <c r="H483" t="str">
        <f t="shared" si="15"/>
        <v/>
      </c>
      <c r="I483" t="str">
        <f t="shared" si="16"/>
        <v/>
      </c>
    </row>
    <row r="484" spans="1:9" x14ac:dyDescent="0.4">
      <c r="A484" t="s">
        <v>2422</v>
      </c>
      <c r="B484" t="s">
        <v>191</v>
      </c>
      <c r="C484" t="s">
        <v>2423</v>
      </c>
      <c r="D484" t="s">
        <v>2480</v>
      </c>
      <c r="E484" t="s">
        <v>2607</v>
      </c>
      <c r="F484" t="s">
        <v>2608</v>
      </c>
      <c r="H484" t="str">
        <f t="shared" si="15"/>
        <v/>
      </c>
      <c r="I484" t="str">
        <f t="shared" si="16"/>
        <v/>
      </c>
    </row>
    <row r="485" spans="1:9" x14ac:dyDescent="0.4">
      <c r="A485" t="s">
        <v>582</v>
      </c>
      <c r="B485" t="s">
        <v>165</v>
      </c>
      <c r="C485" t="s">
        <v>583</v>
      </c>
      <c r="D485" t="s">
        <v>1628</v>
      </c>
      <c r="E485" t="s">
        <v>1368</v>
      </c>
      <c r="F485" t="s">
        <v>1369</v>
      </c>
      <c r="H485" t="str">
        <f t="shared" si="15"/>
        <v/>
      </c>
      <c r="I485" t="str">
        <f t="shared" si="16"/>
        <v/>
      </c>
    </row>
    <row r="486" spans="1:9" x14ac:dyDescent="0.4">
      <c r="A486" t="s">
        <v>207</v>
      </c>
      <c r="B486" t="s">
        <v>191</v>
      </c>
      <c r="C486" t="s">
        <v>208</v>
      </c>
      <c r="D486" t="s">
        <v>209</v>
      </c>
      <c r="E486" t="s">
        <v>1370</v>
      </c>
      <c r="F486" t="s">
        <v>1371</v>
      </c>
      <c r="H486" t="str">
        <f t="shared" si="15"/>
        <v/>
      </c>
      <c r="I486" t="str">
        <f t="shared" si="16"/>
        <v/>
      </c>
    </row>
    <row r="487" spans="1:9" x14ac:dyDescent="0.4">
      <c r="A487" t="s">
        <v>2235</v>
      </c>
      <c r="B487" t="s">
        <v>2198</v>
      </c>
      <c r="C487" t="s">
        <v>2236</v>
      </c>
      <c r="D487" t="s">
        <v>209</v>
      </c>
      <c r="E487" t="s">
        <v>2303</v>
      </c>
      <c r="F487" t="s">
        <v>2304</v>
      </c>
      <c r="H487" t="str">
        <f t="shared" si="15"/>
        <v/>
      </c>
      <c r="I487" t="str">
        <f t="shared" si="16"/>
        <v/>
      </c>
    </row>
    <row r="488" spans="1:9" x14ac:dyDescent="0.4">
      <c r="A488" t="s">
        <v>2373</v>
      </c>
      <c r="B488" t="s">
        <v>2194</v>
      </c>
      <c r="C488" t="s">
        <v>2374</v>
      </c>
      <c r="D488" t="s">
        <v>2490</v>
      </c>
      <c r="E488" t="s">
        <v>2609</v>
      </c>
      <c r="F488" t="s">
        <v>2610</v>
      </c>
      <c r="H488" t="str">
        <f t="shared" si="15"/>
        <v/>
      </c>
      <c r="I488" t="str">
        <f t="shared" si="16"/>
        <v/>
      </c>
    </row>
    <row r="489" spans="1:9" x14ac:dyDescent="0.4">
      <c r="A489" t="s">
        <v>2211</v>
      </c>
      <c r="B489" t="s">
        <v>2212</v>
      </c>
      <c r="C489" t="s">
        <v>2207</v>
      </c>
      <c r="D489" t="s">
        <v>209</v>
      </c>
      <c r="E489" t="s">
        <v>2305</v>
      </c>
      <c r="F489" t="s">
        <v>2306</v>
      </c>
      <c r="H489" t="str">
        <f t="shared" si="15"/>
        <v/>
      </c>
      <c r="I489" t="str">
        <f t="shared" si="16"/>
        <v/>
      </c>
    </row>
    <row r="490" spans="1:9" x14ac:dyDescent="0.4">
      <c r="A490" t="s">
        <v>2224</v>
      </c>
      <c r="B490" t="s">
        <v>2194</v>
      </c>
      <c r="C490" t="s">
        <v>2225</v>
      </c>
      <c r="D490" t="s">
        <v>209</v>
      </c>
      <c r="E490" t="s">
        <v>2307</v>
      </c>
      <c r="F490" t="s">
        <v>2308</v>
      </c>
      <c r="H490" t="str">
        <f t="shared" si="15"/>
        <v/>
      </c>
      <c r="I490" t="str">
        <f t="shared" si="16"/>
        <v/>
      </c>
    </row>
    <row r="491" spans="1:9" x14ac:dyDescent="0.4">
      <c r="A491" t="s">
        <v>738</v>
      </c>
      <c r="B491" t="s">
        <v>7</v>
      </c>
      <c r="C491" t="s">
        <v>739</v>
      </c>
      <c r="D491" t="s">
        <v>209</v>
      </c>
      <c r="E491" t="s">
        <v>1372</v>
      </c>
      <c r="F491" t="s">
        <v>1373</v>
      </c>
      <c r="H491" t="str">
        <f t="shared" si="15"/>
        <v/>
      </c>
      <c r="I491" t="str">
        <f t="shared" si="16"/>
        <v/>
      </c>
    </row>
    <row r="492" spans="1:9" x14ac:dyDescent="0.4">
      <c r="A492" t="s">
        <v>2219</v>
      </c>
      <c r="B492" t="s">
        <v>2194</v>
      </c>
      <c r="C492" t="s">
        <v>2220</v>
      </c>
      <c r="D492" t="s">
        <v>209</v>
      </c>
      <c r="E492" t="s">
        <v>2309</v>
      </c>
      <c r="F492" t="s">
        <v>2310</v>
      </c>
      <c r="H492" t="str">
        <f t="shared" si="15"/>
        <v/>
      </c>
      <c r="I492" t="str">
        <f t="shared" si="16"/>
        <v/>
      </c>
    </row>
    <row r="493" spans="1:9" x14ac:dyDescent="0.4">
      <c r="A493" t="s">
        <v>633</v>
      </c>
      <c r="B493" t="s">
        <v>103</v>
      </c>
      <c r="C493" t="s">
        <v>634</v>
      </c>
      <c r="D493" t="s">
        <v>635</v>
      </c>
      <c r="E493" t="s">
        <v>1374</v>
      </c>
      <c r="F493" t="s">
        <v>1375</v>
      </c>
      <c r="H493" t="str">
        <f t="shared" si="15"/>
        <v/>
      </c>
      <c r="I493" t="str">
        <f t="shared" si="16"/>
        <v/>
      </c>
    </row>
    <row r="494" spans="1:9" x14ac:dyDescent="0.4">
      <c r="A494" t="s">
        <v>273</v>
      </c>
      <c r="B494" t="s">
        <v>247</v>
      </c>
      <c r="C494" t="s">
        <v>35</v>
      </c>
      <c r="D494" t="s">
        <v>2336</v>
      </c>
      <c r="E494" t="s">
        <v>1376</v>
      </c>
      <c r="F494" t="s">
        <v>1377</v>
      </c>
      <c r="H494" t="str">
        <f t="shared" si="15"/>
        <v/>
      </c>
      <c r="I494" t="str">
        <f t="shared" si="16"/>
        <v/>
      </c>
    </row>
    <row r="495" spans="1:9" x14ac:dyDescent="0.4">
      <c r="A495" t="s">
        <v>2381</v>
      </c>
      <c r="B495" t="s">
        <v>2198</v>
      </c>
      <c r="C495" t="s">
        <v>2385</v>
      </c>
      <c r="D495" t="s">
        <v>2484</v>
      </c>
      <c r="E495" t="s">
        <v>2611</v>
      </c>
      <c r="F495" t="s">
        <v>2612</v>
      </c>
      <c r="H495" t="str">
        <f t="shared" si="15"/>
        <v/>
      </c>
      <c r="I495" t="str">
        <f t="shared" si="16"/>
        <v/>
      </c>
    </row>
    <row r="496" spans="1:9" x14ac:dyDescent="0.4">
      <c r="A496" t="s">
        <v>2413</v>
      </c>
      <c r="B496" t="s">
        <v>2194</v>
      </c>
      <c r="C496" t="s">
        <v>2414</v>
      </c>
      <c r="D496" t="s">
        <v>2335</v>
      </c>
      <c r="E496" t="s">
        <v>2613</v>
      </c>
      <c r="F496" t="s">
        <v>2614</v>
      </c>
      <c r="H496" t="str">
        <f t="shared" si="15"/>
        <v/>
      </c>
      <c r="I496" t="str">
        <f t="shared" si="16"/>
        <v/>
      </c>
    </row>
    <row r="497" spans="1:9" x14ac:dyDescent="0.4">
      <c r="A497" t="s">
        <v>468</v>
      </c>
      <c r="B497" t="s">
        <v>44</v>
      </c>
      <c r="C497" t="s">
        <v>469</v>
      </c>
      <c r="D497" t="s">
        <v>2329</v>
      </c>
      <c r="E497" t="s">
        <v>1095</v>
      </c>
      <c r="F497" t="s">
        <v>1096</v>
      </c>
      <c r="H497" t="str">
        <f t="shared" ref="H497:H503" si="17">IF(A497=A498,"!!!!","")</f>
        <v/>
      </c>
      <c r="I497" t="str">
        <f t="shared" ref="I497:I503" si="18">IF(TRIM(D497)="","!전화번호 없음","")</f>
        <v/>
      </c>
    </row>
    <row r="498" spans="1:9" x14ac:dyDescent="0.4">
      <c r="A498" t="s">
        <v>1641</v>
      </c>
      <c r="B498" t="s">
        <v>1612</v>
      </c>
      <c r="C498" t="s">
        <v>1642</v>
      </c>
      <c r="D498" t="s">
        <v>2330</v>
      </c>
      <c r="E498" t="s">
        <v>1891</v>
      </c>
      <c r="F498" t="s">
        <v>1892</v>
      </c>
      <c r="H498" t="str">
        <f t="shared" si="17"/>
        <v/>
      </c>
      <c r="I498" t="str">
        <f t="shared" si="18"/>
        <v/>
      </c>
    </row>
    <row r="499" spans="1:9" x14ac:dyDescent="0.4">
      <c r="A499" t="s">
        <v>2475</v>
      </c>
      <c r="B499" t="s">
        <v>247</v>
      </c>
      <c r="C499" t="s">
        <v>2476</v>
      </c>
      <c r="D499" t="s">
        <v>2336</v>
      </c>
      <c r="E499" t="s">
        <v>2615</v>
      </c>
      <c r="F499" t="s">
        <v>2616</v>
      </c>
      <c r="H499" t="str">
        <f t="shared" si="17"/>
        <v/>
      </c>
      <c r="I499" t="str">
        <f t="shared" si="18"/>
        <v/>
      </c>
    </row>
    <row r="500" spans="1:9" x14ac:dyDescent="0.4">
      <c r="A500"/>
      <c r="B500"/>
      <c r="C500"/>
      <c r="E500" s="4"/>
      <c r="F500" s="4"/>
      <c r="H500" t="str">
        <f t="shared" si="17"/>
        <v>!!!!</v>
      </c>
      <c r="I500" t="str">
        <f t="shared" si="18"/>
        <v>!전화번호 없음</v>
      </c>
    </row>
    <row r="501" spans="1:9" x14ac:dyDescent="0.4">
      <c r="A501"/>
      <c r="B501"/>
      <c r="C501"/>
      <c r="E501" s="4"/>
      <c r="F501" s="4"/>
      <c r="H501" t="str">
        <f t="shared" si="17"/>
        <v>!!!!</v>
      </c>
      <c r="I501" t="str">
        <f t="shared" si="18"/>
        <v>!전화번호 없음</v>
      </c>
    </row>
    <row r="502" spans="1:9" x14ac:dyDescent="0.4">
      <c r="A502"/>
      <c r="B502"/>
      <c r="C502"/>
      <c r="E502" s="4"/>
      <c r="F502" s="4"/>
      <c r="H502" t="str">
        <f t="shared" si="17"/>
        <v>!!!!</v>
      </c>
      <c r="I502" t="str">
        <f t="shared" si="18"/>
        <v>!전화번호 없음</v>
      </c>
    </row>
    <row r="503" spans="1:9" x14ac:dyDescent="0.4">
      <c r="H503" t="str">
        <f t="shared" si="17"/>
        <v>!!!!</v>
      </c>
      <c r="I503" t="str">
        <f t="shared" si="18"/>
        <v>!전화번호 없음</v>
      </c>
    </row>
    <row r="504" spans="1:9" x14ac:dyDescent="0.4">
      <c r="A504"/>
      <c r="B504"/>
      <c r="C504"/>
      <c r="E504" s="4"/>
      <c r="F504" s="4"/>
      <c r="H504" t="str">
        <f t="shared" ref="H504:H536" si="19">IF(A504=A505,"!!!!","")</f>
        <v>!!!!</v>
      </c>
      <c r="I504" t="str">
        <f t="shared" ref="I504:I536" si="20">IF(TRIM(D504)="","!전화번호 없음","")</f>
        <v>!전화번호 없음</v>
      </c>
    </row>
    <row r="505" spans="1:9" x14ac:dyDescent="0.4">
      <c r="H505" t="str">
        <f t="shared" si="19"/>
        <v>!!!!</v>
      </c>
      <c r="I505" t="str">
        <f t="shared" si="20"/>
        <v>!전화번호 없음</v>
      </c>
    </row>
    <row r="506" spans="1:9" x14ac:dyDescent="0.4">
      <c r="H506" t="str">
        <f t="shared" si="19"/>
        <v>!!!!</v>
      </c>
      <c r="I506" t="str">
        <f t="shared" si="20"/>
        <v>!전화번호 없음</v>
      </c>
    </row>
    <row r="507" spans="1:9" x14ac:dyDescent="0.4">
      <c r="A507"/>
      <c r="B507"/>
      <c r="C507"/>
      <c r="E507" s="4"/>
      <c r="F507" s="4"/>
      <c r="H507" t="str">
        <f t="shared" si="19"/>
        <v>!!!!</v>
      </c>
      <c r="I507" t="str">
        <f t="shared" si="20"/>
        <v>!전화번호 없음</v>
      </c>
    </row>
    <row r="508" spans="1:9" x14ac:dyDescent="0.4">
      <c r="A508"/>
      <c r="B508"/>
      <c r="C508"/>
      <c r="E508" s="4"/>
      <c r="F508" s="4"/>
      <c r="H508" t="str">
        <f t="shared" si="19"/>
        <v>!!!!</v>
      </c>
      <c r="I508" t="str">
        <f t="shared" si="20"/>
        <v>!전화번호 없음</v>
      </c>
    </row>
    <row r="509" spans="1:9" x14ac:dyDescent="0.4">
      <c r="H509" t="str">
        <f t="shared" si="19"/>
        <v>!!!!</v>
      </c>
      <c r="I509" t="str">
        <f t="shared" si="20"/>
        <v>!전화번호 없음</v>
      </c>
    </row>
    <row r="510" spans="1:9" x14ac:dyDescent="0.4">
      <c r="H510" t="str">
        <f t="shared" si="19"/>
        <v>!!!!</v>
      </c>
      <c r="I510" t="str">
        <f t="shared" si="20"/>
        <v>!전화번호 없음</v>
      </c>
    </row>
    <row r="511" spans="1:9" x14ac:dyDescent="0.4">
      <c r="A511"/>
      <c r="B511"/>
      <c r="C511"/>
      <c r="E511" s="4"/>
      <c r="F511" s="4"/>
      <c r="H511" t="str">
        <f t="shared" si="19"/>
        <v>!!!!</v>
      </c>
      <c r="I511" t="str">
        <f t="shared" si="20"/>
        <v>!전화번호 없음</v>
      </c>
    </row>
    <row r="512" spans="1:9" x14ac:dyDescent="0.4">
      <c r="H512" t="str">
        <f t="shared" si="19"/>
        <v>!!!!</v>
      </c>
      <c r="I512" t="str">
        <f t="shared" si="20"/>
        <v>!전화번호 없음</v>
      </c>
    </row>
    <row r="513" spans="1:9" x14ac:dyDescent="0.4">
      <c r="A513"/>
      <c r="B513"/>
      <c r="C513"/>
      <c r="E513" s="4"/>
      <c r="F513" s="4"/>
      <c r="H513" t="str">
        <f t="shared" si="19"/>
        <v>!!!!</v>
      </c>
      <c r="I513" t="str">
        <f t="shared" si="20"/>
        <v>!전화번호 없음</v>
      </c>
    </row>
    <row r="514" spans="1:9" x14ac:dyDescent="0.4">
      <c r="H514" t="str">
        <f t="shared" si="19"/>
        <v>!!!!</v>
      </c>
      <c r="I514" t="str">
        <f t="shared" si="20"/>
        <v>!전화번호 없음</v>
      </c>
    </row>
    <row r="515" spans="1:9" x14ac:dyDescent="0.4">
      <c r="H515" t="str">
        <f t="shared" si="19"/>
        <v>!!!!</v>
      </c>
      <c r="I515" t="str">
        <f t="shared" si="20"/>
        <v>!전화번호 없음</v>
      </c>
    </row>
    <row r="516" spans="1:9" x14ac:dyDescent="0.4">
      <c r="A516"/>
      <c r="B516"/>
      <c r="C516"/>
      <c r="E516" s="4"/>
      <c r="F516" s="4"/>
      <c r="H516" t="str">
        <f t="shared" si="19"/>
        <v>!!!!</v>
      </c>
      <c r="I516" t="str">
        <f t="shared" si="20"/>
        <v>!전화번호 없음</v>
      </c>
    </row>
    <row r="517" spans="1:9" x14ac:dyDescent="0.4">
      <c r="A517"/>
      <c r="B517"/>
      <c r="C517"/>
      <c r="E517" s="4"/>
      <c r="F517" s="4"/>
      <c r="H517" t="str">
        <f t="shared" si="19"/>
        <v>!!!!</v>
      </c>
      <c r="I517" t="str">
        <f t="shared" si="20"/>
        <v>!전화번호 없음</v>
      </c>
    </row>
    <row r="518" spans="1:9" x14ac:dyDescent="0.4">
      <c r="A518"/>
      <c r="B518"/>
      <c r="C518"/>
      <c r="E518" s="4"/>
      <c r="F518" s="4"/>
      <c r="H518" t="str">
        <f t="shared" si="19"/>
        <v>!!!!</v>
      </c>
      <c r="I518" t="str">
        <f t="shared" si="20"/>
        <v>!전화번호 없음</v>
      </c>
    </row>
    <row r="519" spans="1:9" x14ac:dyDescent="0.4">
      <c r="H519" t="str">
        <f t="shared" si="19"/>
        <v>!!!!</v>
      </c>
      <c r="I519" t="str">
        <f t="shared" si="20"/>
        <v>!전화번호 없음</v>
      </c>
    </row>
    <row r="520" spans="1:9" x14ac:dyDescent="0.4">
      <c r="H520" t="str">
        <f t="shared" si="19"/>
        <v>!!!!</v>
      </c>
      <c r="I520" t="str">
        <f t="shared" si="20"/>
        <v>!전화번호 없음</v>
      </c>
    </row>
    <row r="521" spans="1:9" x14ac:dyDescent="0.4">
      <c r="H521" t="str">
        <f t="shared" si="19"/>
        <v>!!!!</v>
      </c>
      <c r="I521" t="str">
        <f t="shared" si="20"/>
        <v>!전화번호 없음</v>
      </c>
    </row>
    <row r="522" spans="1:9" x14ac:dyDescent="0.4">
      <c r="A522"/>
      <c r="B522"/>
      <c r="C522"/>
      <c r="E522" s="4"/>
      <c r="F522" s="4"/>
      <c r="H522" t="str">
        <f t="shared" si="19"/>
        <v>!!!!</v>
      </c>
      <c r="I522" t="str">
        <f t="shared" si="20"/>
        <v>!전화번호 없음</v>
      </c>
    </row>
    <row r="523" spans="1:9" x14ac:dyDescent="0.4">
      <c r="H523" t="str">
        <f t="shared" si="19"/>
        <v>!!!!</v>
      </c>
      <c r="I523" t="str">
        <f t="shared" si="20"/>
        <v>!전화번호 없음</v>
      </c>
    </row>
    <row r="524" spans="1:9" x14ac:dyDescent="0.4">
      <c r="A524"/>
      <c r="B524"/>
      <c r="C524"/>
      <c r="E524" s="4"/>
      <c r="F524" s="4"/>
      <c r="H524" t="str">
        <f t="shared" si="19"/>
        <v>!!!!</v>
      </c>
      <c r="I524" t="str">
        <f t="shared" si="20"/>
        <v>!전화번호 없음</v>
      </c>
    </row>
    <row r="525" spans="1:9" x14ac:dyDescent="0.4">
      <c r="H525" t="str">
        <f t="shared" si="19"/>
        <v>!!!!</v>
      </c>
      <c r="I525" t="str">
        <f t="shared" si="20"/>
        <v>!전화번호 없음</v>
      </c>
    </row>
    <row r="526" spans="1:9" x14ac:dyDescent="0.4">
      <c r="A526"/>
      <c r="B526"/>
      <c r="C526"/>
      <c r="E526" s="4"/>
      <c r="F526" s="4"/>
      <c r="H526" t="str">
        <f t="shared" si="19"/>
        <v>!!!!</v>
      </c>
      <c r="I526" t="str">
        <f t="shared" si="20"/>
        <v>!전화번호 없음</v>
      </c>
    </row>
    <row r="527" spans="1:9" x14ac:dyDescent="0.4">
      <c r="A527"/>
      <c r="B527"/>
      <c r="C527"/>
      <c r="E527" s="4"/>
      <c r="F527" s="4"/>
      <c r="H527" t="str">
        <f t="shared" si="19"/>
        <v>!!!!</v>
      </c>
      <c r="I527" t="str">
        <f t="shared" si="20"/>
        <v>!전화번호 없음</v>
      </c>
    </row>
    <row r="528" spans="1:9" x14ac:dyDescent="0.4">
      <c r="H528" t="str">
        <f t="shared" si="19"/>
        <v>!!!!</v>
      </c>
      <c r="I528" t="str">
        <f t="shared" si="20"/>
        <v>!전화번호 없음</v>
      </c>
    </row>
    <row r="529" spans="1:9" x14ac:dyDescent="0.4">
      <c r="A529"/>
      <c r="B529"/>
      <c r="C529"/>
      <c r="E529" s="4"/>
      <c r="F529" s="4"/>
      <c r="H529" t="str">
        <f t="shared" si="19"/>
        <v>!!!!</v>
      </c>
      <c r="I529" t="str">
        <f t="shared" si="20"/>
        <v>!전화번호 없음</v>
      </c>
    </row>
    <row r="530" spans="1:9" x14ac:dyDescent="0.4">
      <c r="A530"/>
      <c r="B530"/>
      <c r="C530"/>
      <c r="E530" s="4"/>
      <c r="F530" s="4"/>
      <c r="H530" t="str">
        <f t="shared" si="19"/>
        <v>!!!!</v>
      </c>
      <c r="I530" t="str">
        <f t="shared" si="20"/>
        <v>!전화번호 없음</v>
      </c>
    </row>
    <row r="531" spans="1:9" x14ac:dyDescent="0.4">
      <c r="H531" t="str">
        <f t="shared" si="19"/>
        <v>!!!!</v>
      </c>
      <c r="I531" t="str">
        <f t="shared" si="20"/>
        <v>!전화번호 없음</v>
      </c>
    </row>
    <row r="532" spans="1:9" x14ac:dyDescent="0.4">
      <c r="A532"/>
      <c r="B532"/>
      <c r="C532"/>
      <c r="E532" s="4"/>
      <c r="F532" s="4"/>
      <c r="H532" t="str">
        <f t="shared" si="19"/>
        <v>!!!!</v>
      </c>
      <c r="I532" t="str">
        <f t="shared" si="20"/>
        <v>!전화번호 없음</v>
      </c>
    </row>
    <row r="533" spans="1:9" x14ac:dyDescent="0.4">
      <c r="A533"/>
      <c r="B533"/>
      <c r="C533"/>
      <c r="E533" s="4"/>
      <c r="F533" s="4"/>
      <c r="H533" t="str">
        <f t="shared" si="19"/>
        <v>!!!!</v>
      </c>
      <c r="I533" t="str">
        <f t="shared" si="20"/>
        <v>!전화번호 없음</v>
      </c>
    </row>
    <row r="534" spans="1:9" x14ac:dyDescent="0.4">
      <c r="H534" t="str">
        <f t="shared" si="19"/>
        <v>!!!!</v>
      </c>
      <c r="I534" t="str">
        <f t="shared" si="20"/>
        <v>!전화번호 없음</v>
      </c>
    </row>
    <row r="535" spans="1:9" x14ac:dyDescent="0.4">
      <c r="A535"/>
      <c r="B535"/>
      <c r="C535"/>
      <c r="E535" s="4"/>
      <c r="F535" s="4"/>
      <c r="H535" t="str">
        <f t="shared" si="19"/>
        <v>!!!!</v>
      </c>
      <c r="I535" t="str">
        <f t="shared" si="20"/>
        <v>!전화번호 없음</v>
      </c>
    </row>
    <row r="536" spans="1:9" x14ac:dyDescent="0.4">
      <c r="A536"/>
      <c r="B536"/>
      <c r="C536"/>
      <c r="E536" s="4"/>
      <c r="F536" s="4"/>
      <c r="H536" t="str">
        <f t="shared" si="19"/>
        <v>!!!!</v>
      </c>
      <c r="I536" t="str">
        <f t="shared" si="20"/>
        <v>!전화번호 없음</v>
      </c>
    </row>
    <row r="537" spans="1:9" x14ac:dyDescent="0.3">
      <c r="C537" s="6"/>
      <c r="E537" s="6"/>
      <c r="F537" s="6"/>
    </row>
    <row r="538" spans="1:9" x14ac:dyDescent="0.3">
      <c r="C538" s="6"/>
      <c r="E538" s="6"/>
      <c r="F538" s="6"/>
    </row>
    <row r="539" spans="1:9" x14ac:dyDescent="0.3">
      <c r="C539" s="6"/>
      <c r="E539" s="6"/>
      <c r="F539" s="6"/>
    </row>
    <row r="540" spans="1:9" x14ac:dyDescent="0.3">
      <c r="C540" s="6"/>
      <c r="E540" s="6"/>
      <c r="F540" s="6"/>
    </row>
    <row r="541" spans="1:9" x14ac:dyDescent="0.3">
      <c r="C541" s="6"/>
      <c r="E541" s="6"/>
      <c r="F541" s="6"/>
    </row>
    <row r="542" spans="1:9" x14ac:dyDescent="0.3">
      <c r="C542" s="6"/>
      <c r="E542" s="6"/>
      <c r="F542" s="6"/>
    </row>
    <row r="543" spans="1:9" x14ac:dyDescent="0.3">
      <c r="C543" s="6"/>
      <c r="E543" s="6"/>
      <c r="F543" s="6"/>
    </row>
    <row r="544" spans="1:9" x14ac:dyDescent="0.3">
      <c r="C544" s="6"/>
      <c r="E544" s="6"/>
      <c r="F544" s="6"/>
    </row>
    <row r="545" spans="3:6" x14ac:dyDescent="0.3">
      <c r="C545" s="6"/>
      <c r="E545" s="6"/>
      <c r="F545" s="6"/>
    </row>
    <row r="546" spans="3:6" x14ac:dyDescent="0.3">
      <c r="C546" s="6"/>
      <c r="E546" s="6"/>
      <c r="F546" s="6"/>
    </row>
    <row r="547" spans="3:6" x14ac:dyDescent="0.3">
      <c r="C547" s="6"/>
      <c r="E547" s="6"/>
      <c r="F547" s="6"/>
    </row>
    <row r="548" spans="3:6" x14ac:dyDescent="0.3">
      <c r="C548" s="6"/>
      <c r="E548" s="6"/>
      <c r="F548" s="6"/>
    </row>
    <row r="549" spans="3:6" x14ac:dyDescent="0.3">
      <c r="C549" s="6"/>
      <c r="E549" s="6"/>
      <c r="F549" s="6"/>
    </row>
    <row r="550" spans="3:6" x14ac:dyDescent="0.3">
      <c r="C550" s="6"/>
      <c r="E550" s="6"/>
      <c r="F550" s="6"/>
    </row>
    <row r="551" spans="3:6" x14ac:dyDescent="0.3">
      <c r="C551" s="6"/>
      <c r="E551" s="6"/>
      <c r="F551" s="6"/>
    </row>
    <row r="552" spans="3:6" x14ac:dyDescent="0.3">
      <c r="C552" s="6"/>
      <c r="E552" s="6"/>
      <c r="F552" s="6"/>
    </row>
    <row r="553" spans="3:6" x14ac:dyDescent="0.3">
      <c r="C553" s="6"/>
      <c r="E553" s="6"/>
      <c r="F553" s="6"/>
    </row>
    <row r="554" spans="3:6" x14ac:dyDescent="0.3">
      <c r="C554" s="6"/>
      <c r="E554" s="6"/>
      <c r="F554" s="6"/>
    </row>
    <row r="555" spans="3:6" x14ac:dyDescent="0.3">
      <c r="C555" s="6"/>
      <c r="E555" s="6"/>
      <c r="F555" s="6"/>
    </row>
    <row r="556" spans="3:6" x14ac:dyDescent="0.3">
      <c r="C556" s="6"/>
      <c r="E556" s="6"/>
      <c r="F556" s="6"/>
    </row>
    <row r="557" spans="3:6" x14ac:dyDescent="0.3">
      <c r="C557" s="6"/>
      <c r="E557" s="6"/>
      <c r="F557" s="6"/>
    </row>
    <row r="558" spans="3:6" x14ac:dyDescent="0.3">
      <c r="C558" s="6"/>
      <c r="E558" s="6"/>
      <c r="F558" s="6"/>
    </row>
    <row r="559" spans="3:6" x14ac:dyDescent="0.3">
      <c r="C559" s="6"/>
      <c r="E559" s="6"/>
      <c r="F559" s="6"/>
    </row>
    <row r="560" spans="3:6" x14ac:dyDescent="0.3">
      <c r="C560" s="6"/>
      <c r="E560" s="6"/>
      <c r="F560" s="6"/>
    </row>
    <row r="561" spans="3:6" x14ac:dyDescent="0.3">
      <c r="C561" s="6"/>
      <c r="E561" s="6"/>
      <c r="F561" s="6"/>
    </row>
    <row r="562" spans="3:6" x14ac:dyDescent="0.3">
      <c r="C562" s="6"/>
      <c r="E562" s="6"/>
      <c r="F562" s="6"/>
    </row>
    <row r="563" spans="3:6" x14ac:dyDescent="0.3">
      <c r="C563" s="6"/>
      <c r="E563" s="6"/>
      <c r="F563" s="6"/>
    </row>
    <row r="564" spans="3:6" x14ac:dyDescent="0.3">
      <c r="C564" s="6"/>
      <c r="E564" s="6"/>
      <c r="F564" s="6"/>
    </row>
    <row r="565" spans="3:6" x14ac:dyDescent="0.3">
      <c r="C565" s="6"/>
      <c r="E565" s="6"/>
      <c r="F565" s="6"/>
    </row>
    <row r="566" spans="3:6" x14ac:dyDescent="0.3">
      <c r="C566" s="6"/>
      <c r="E566" s="6"/>
      <c r="F566" s="6"/>
    </row>
    <row r="567" spans="3:6" x14ac:dyDescent="0.3">
      <c r="C567" s="6"/>
      <c r="E567" s="6"/>
      <c r="F567" s="6"/>
    </row>
    <row r="568" spans="3:6" x14ac:dyDescent="0.3">
      <c r="C568" s="6"/>
      <c r="E568" s="6"/>
      <c r="F568" s="6"/>
    </row>
    <row r="569" spans="3:6" x14ac:dyDescent="0.3">
      <c r="C569" s="6"/>
      <c r="E569" s="6"/>
      <c r="F569" s="6"/>
    </row>
    <row r="570" spans="3:6" x14ac:dyDescent="0.3">
      <c r="C570" s="6"/>
      <c r="E570" s="6"/>
      <c r="F570" s="6"/>
    </row>
    <row r="571" spans="3:6" x14ac:dyDescent="0.3">
      <c r="C571" s="6"/>
      <c r="E571" s="6"/>
      <c r="F571" s="6"/>
    </row>
    <row r="572" spans="3:6" x14ac:dyDescent="0.3">
      <c r="C572" s="6"/>
      <c r="E572" s="6"/>
      <c r="F572" s="6"/>
    </row>
    <row r="573" spans="3:6" x14ac:dyDescent="0.3">
      <c r="C573" s="6"/>
      <c r="E573" s="6"/>
      <c r="F573" s="6"/>
    </row>
    <row r="574" spans="3:6" x14ac:dyDescent="0.3">
      <c r="C574" s="6"/>
      <c r="E574" s="6"/>
      <c r="F574" s="6"/>
    </row>
    <row r="575" spans="3:6" x14ac:dyDescent="0.3">
      <c r="C575" s="6"/>
      <c r="E575" s="6"/>
      <c r="F575" s="6"/>
    </row>
    <row r="576" spans="3:6" x14ac:dyDescent="0.3">
      <c r="C576" s="6"/>
      <c r="E576" s="6"/>
      <c r="F576" s="6"/>
    </row>
    <row r="577" spans="3:6" x14ac:dyDescent="0.3">
      <c r="C577" s="6"/>
      <c r="E577" s="6"/>
      <c r="F577" s="6"/>
    </row>
    <row r="578" spans="3:6" x14ac:dyDescent="0.3">
      <c r="C578" s="6"/>
      <c r="E578" s="6"/>
      <c r="F578" s="6"/>
    </row>
    <row r="579" spans="3:6" x14ac:dyDescent="0.3">
      <c r="C579" s="6"/>
      <c r="E579" s="6"/>
      <c r="F579" s="6"/>
    </row>
    <row r="580" spans="3:6" x14ac:dyDescent="0.3">
      <c r="C580" s="6"/>
      <c r="E580" s="6"/>
      <c r="F580" s="6"/>
    </row>
    <row r="581" spans="3:6" x14ac:dyDescent="0.3">
      <c r="C581" s="6"/>
      <c r="E581" s="6"/>
      <c r="F581" s="6"/>
    </row>
    <row r="582" spans="3:6" x14ac:dyDescent="0.3">
      <c r="C582" s="6"/>
      <c r="E582" s="6"/>
      <c r="F582" s="6"/>
    </row>
    <row r="583" spans="3:6" x14ac:dyDescent="0.3">
      <c r="C583" s="6"/>
      <c r="E583" s="6"/>
      <c r="F583" s="6"/>
    </row>
    <row r="584" spans="3:6" x14ac:dyDescent="0.3">
      <c r="C584" s="6"/>
      <c r="E584" s="6"/>
      <c r="F584" s="6"/>
    </row>
    <row r="585" spans="3:6" x14ac:dyDescent="0.3">
      <c r="C585" s="6"/>
      <c r="E585" s="6"/>
      <c r="F585" s="6"/>
    </row>
    <row r="586" spans="3:6" x14ac:dyDescent="0.3">
      <c r="C586" s="6"/>
      <c r="E586" s="6"/>
      <c r="F586" s="6"/>
    </row>
    <row r="587" spans="3:6" x14ac:dyDescent="0.3">
      <c r="C587" s="6"/>
      <c r="E587" s="6"/>
      <c r="F587" s="6"/>
    </row>
    <row r="588" spans="3:6" x14ac:dyDescent="0.3">
      <c r="C588" s="6"/>
      <c r="E588" s="6"/>
      <c r="F588" s="6"/>
    </row>
    <row r="589" spans="3:6" x14ac:dyDescent="0.3">
      <c r="C589" s="6"/>
      <c r="E589" s="6"/>
      <c r="F589" s="6"/>
    </row>
    <row r="590" spans="3:6" x14ac:dyDescent="0.3">
      <c r="C590" s="6"/>
      <c r="E590" s="6"/>
      <c r="F590" s="6"/>
    </row>
    <row r="591" spans="3:6" x14ac:dyDescent="0.3">
      <c r="C591" s="6"/>
      <c r="E591" s="6"/>
      <c r="F591" s="6"/>
    </row>
    <row r="592" spans="3:6" x14ac:dyDescent="0.3">
      <c r="C592" s="6"/>
      <c r="E592" s="6"/>
      <c r="F592" s="6"/>
    </row>
    <row r="593" spans="3:6" x14ac:dyDescent="0.3">
      <c r="C593" s="6"/>
      <c r="E593" s="6"/>
      <c r="F593" s="6"/>
    </row>
    <row r="594" spans="3:6" x14ac:dyDescent="0.3">
      <c r="C594" s="6"/>
      <c r="E594" s="6"/>
      <c r="F594" s="6"/>
    </row>
    <row r="595" spans="3:6" x14ac:dyDescent="0.3">
      <c r="C595" s="6"/>
      <c r="E595" s="6"/>
      <c r="F595" s="6"/>
    </row>
    <row r="596" spans="3:6" x14ac:dyDescent="0.3">
      <c r="C596" s="6"/>
      <c r="E596" s="6"/>
      <c r="F596" s="6"/>
    </row>
    <row r="597" spans="3:6" x14ac:dyDescent="0.3">
      <c r="C597" s="6"/>
      <c r="E597" s="6"/>
      <c r="F597" s="6"/>
    </row>
    <row r="598" spans="3:6" x14ac:dyDescent="0.3">
      <c r="C598" s="6"/>
      <c r="E598" s="6"/>
      <c r="F598" s="6"/>
    </row>
    <row r="599" spans="3:6" x14ac:dyDescent="0.3">
      <c r="C599" s="6"/>
      <c r="E599" s="6"/>
      <c r="F599" s="6"/>
    </row>
    <row r="600" spans="3:6" x14ac:dyDescent="0.3">
      <c r="C600" s="6"/>
      <c r="E600" s="6"/>
      <c r="F600" s="6"/>
    </row>
    <row r="601" spans="3:6" x14ac:dyDescent="0.3">
      <c r="C601" s="6"/>
      <c r="E601" s="6"/>
      <c r="F601" s="6"/>
    </row>
    <row r="602" spans="3:6" x14ac:dyDescent="0.3">
      <c r="C602" s="6"/>
      <c r="E602" s="6"/>
      <c r="F602" s="6"/>
    </row>
    <row r="603" spans="3:6" x14ac:dyDescent="0.3">
      <c r="C603" s="6"/>
      <c r="E603" s="6"/>
      <c r="F603" s="6"/>
    </row>
    <row r="604" spans="3:6" x14ac:dyDescent="0.3">
      <c r="C604" s="6"/>
      <c r="E604" s="6"/>
      <c r="F604" s="6"/>
    </row>
    <row r="605" spans="3:6" x14ac:dyDescent="0.3">
      <c r="C605" s="6"/>
      <c r="E605" s="6"/>
      <c r="F605" s="6"/>
    </row>
    <row r="606" spans="3:6" x14ac:dyDescent="0.3">
      <c r="C606" s="6"/>
      <c r="E606" s="6"/>
      <c r="F606" s="6"/>
    </row>
    <row r="607" spans="3:6" x14ac:dyDescent="0.3">
      <c r="C607" s="6"/>
      <c r="E607" s="6"/>
      <c r="F607" s="6"/>
    </row>
    <row r="608" spans="3:6" x14ac:dyDescent="0.3">
      <c r="C608" s="6"/>
      <c r="E608" s="6"/>
      <c r="F608" s="6"/>
    </row>
    <row r="609" spans="3:6" x14ac:dyDescent="0.3">
      <c r="C609" s="6"/>
      <c r="E609" s="6"/>
      <c r="F609" s="6"/>
    </row>
    <row r="610" spans="3:6" x14ac:dyDescent="0.3">
      <c r="C610" s="6"/>
      <c r="E610" s="6"/>
      <c r="F610" s="6"/>
    </row>
    <row r="611" spans="3:6" x14ac:dyDescent="0.3">
      <c r="C611" s="6"/>
      <c r="E611" s="6"/>
      <c r="F611" s="6"/>
    </row>
    <row r="612" spans="3:6" x14ac:dyDescent="0.3">
      <c r="C612" s="6"/>
      <c r="E612" s="6"/>
      <c r="F612" s="6"/>
    </row>
    <row r="613" spans="3:6" x14ac:dyDescent="0.3">
      <c r="C613" s="6"/>
      <c r="E613" s="6"/>
      <c r="F613" s="6"/>
    </row>
    <row r="614" spans="3:6" x14ac:dyDescent="0.3">
      <c r="C614" s="6"/>
      <c r="E614" s="6"/>
      <c r="F614" s="6"/>
    </row>
    <row r="615" spans="3:6" x14ac:dyDescent="0.3">
      <c r="C615" s="6"/>
      <c r="E615" s="6"/>
      <c r="F615" s="6"/>
    </row>
    <row r="616" spans="3:6" x14ac:dyDescent="0.3">
      <c r="C616" s="6"/>
      <c r="E616" s="6"/>
      <c r="F616" s="6"/>
    </row>
    <row r="617" spans="3:6" x14ac:dyDescent="0.3">
      <c r="C617" s="6"/>
      <c r="E617" s="6"/>
      <c r="F617" s="6"/>
    </row>
    <row r="618" spans="3:6" x14ac:dyDescent="0.3">
      <c r="C618" s="6"/>
      <c r="E618" s="6"/>
      <c r="F618" s="6"/>
    </row>
    <row r="619" spans="3:6" x14ac:dyDescent="0.3">
      <c r="C619" s="6"/>
      <c r="E619" s="6"/>
      <c r="F619" s="6"/>
    </row>
    <row r="620" spans="3:6" x14ac:dyDescent="0.3">
      <c r="C620" s="6"/>
      <c r="E620" s="6"/>
      <c r="F620" s="6"/>
    </row>
    <row r="621" spans="3:6" x14ac:dyDescent="0.3">
      <c r="C621" s="6"/>
      <c r="E621" s="6"/>
      <c r="F621" s="6"/>
    </row>
    <row r="622" spans="3:6" x14ac:dyDescent="0.3">
      <c r="C622" s="6"/>
      <c r="E622" s="6"/>
      <c r="F622" s="6"/>
    </row>
    <row r="623" spans="3:6" x14ac:dyDescent="0.3">
      <c r="C623" s="6"/>
      <c r="E623" s="6"/>
      <c r="F623" s="6"/>
    </row>
    <row r="624" spans="3:6" x14ac:dyDescent="0.3">
      <c r="C624" s="6"/>
      <c r="E624" s="6"/>
      <c r="F624" s="6"/>
    </row>
    <row r="625" spans="3:6" x14ac:dyDescent="0.3">
      <c r="C625" s="6"/>
      <c r="E625" s="6"/>
      <c r="F625" s="6"/>
    </row>
    <row r="626" spans="3:6" x14ac:dyDescent="0.3">
      <c r="C626" s="6"/>
      <c r="E626" s="6"/>
      <c r="F626" s="6"/>
    </row>
    <row r="627" spans="3:6" x14ac:dyDescent="0.3">
      <c r="C627" s="6"/>
      <c r="E627" s="6"/>
      <c r="F627" s="6"/>
    </row>
    <row r="628" spans="3:6" x14ac:dyDescent="0.3">
      <c r="C628" s="6"/>
      <c r="E628" s="6"/>
      <c r="F628" s="6"/>
    </row>
    <row r="629" spans="3:6" x14ac:dyDescent="0.3">
      <c r="C629" s="6"/>
      <c r="E629" s="6"/>
      <c r="F629" s="6"/>
    </row>
    <row r="630" spans="3:6" x14ac:dyDescent="0.3">
      <c r="C630" s="6"/>
      <c r="E630" s="6"/>
      <c r="F630" s="6"/>
    </row>
    <row r="631" spans="3:6" x14ac:dyDescent="0.3">
      <c r="C631" s="6"/>
      <c r="E631" s="6"/>
      <c r="F631" s="6"/>
    </row>
    <row r="632" spans="3:6" x14ac:dyDescent="0.3">
      <c r="C632" s="6"/>
      <c r="E632" s="6"/>
      <c r="F632" s="6"/>
    </row>
    <row r="633" spans="3:6" x14ac:dyDescent="0.3">
      <c r="C633" s="6"/>
      <c r="E633" s="6"/>
      <c r="F633" s="6"/>
    </row>
    <row r="634" spans="3:6" x14ac:dyDescent="0.3">
      <c r="C634" s="6"/>
      <c r="E634" s="6"/>
      <c r="F634" s="6"/>
    </row>
    <row r="635" spans="3:6" x14ac:dyDescent="0.3">
      <c r="C635" s="6"/>
      <c r="E635" s="6"/>
      <c r="F635" s="6"/>
    </row>
    <row r="636" spans="3:6" x14ac:dyDescent="0.3">
      <c r="C636" s="6"/>
      <c r="E636" s="6"/>
      <c r="F636" s="6"/>
    </row>
    <row r="637" spans="3:6" x14ac:dyDescent="0.3">
      <c r="C637" s="6"/>
      <c r="E637" s="6"/>
      <c r="F637" s="6"/>
    </row>
    <row r="638" spans="3:6" x14ac:dyDescent="0.3">
      <c r="C638" s="6"/>
      <c r="E638" s="6"/>
      <c r="F638" s="6"/>
    </row>
    <row r="639" spans="3:6" x14ac:dyDescent="0.3">
      <c r="C639" s="6"/>
      <c r="E639" s="6"/>
      <c r="F639" s="6"/>
    </row>
    <row r="640" spans="3:6" x14ac:dyDescent="0.3">
      <c r="C640" s="6"/>
      <c r="E640" s="6"/>
      <c r="F640" s="6"/>
    </row>
    <row r="641" spans="3:6" x14ac:dyDescent="0.3">
      <c r="C641" s="6"/>
      <c r="E641" s="6"/>
      <c r="F641" s="6"/>
    </row>
    <row r="642" spans="3:6" x14ac:dyDescent="0.3">
      <c r="C642" s="6"/>
      <c r="E642" s="6"/>
      <c r="F642" s="6"/>
    </row>
    <row r="643" spans="3:6" x14ac:dyDescent="0.3">
      <c r="C643" s="6"/>
      <c r="E643" s="6"/>
      <c r="F643" s="6"/>
    </row>
    <row r="644" spans="3:6" x14ac:dyDescent="0.3">
      <c r="C644" s="6"/>
      <c r="E644" s="6"/>
      <c r="F644" s="6"/>
    </row>
    <row r="645" spans="3:6" x14ac:dyDescent="0.3">
      <c r="C645" s="6"/>
      <c r="E645" s="6"/>
      <c r="F645" s="6"/>
    </row>
    <row r="646" spans="3:6" x14ac:dyDescent="0.3">
      <c r="C646" s="6"/>
      <c r="E646" s="6"/>
      <c r="F646" s="6"/>
    </row>
    <row r="647" spans="3:6" x14ac:dyDescent="0.3">
      <c r="C647" s="6"/>
      <c r="E647" s="6"/>
      <c r="F647" s="6"/>
    </row>
    <row r="648" spans="3:6" x14ac:dyDescent="0.3">
      <c r="C648" s="6"/>
      <c r="E648" s="6"/>
      <c r="F648" s="6"/>
    </row>
    <row r="649" spans="3:6" x14ac:dyDescent="0.3">
      <c r="C649" s="6"/>
      <c r="E649" s="6"/>
      <c r="F649" s="6"/>
    </row>
    <row r="650" spans="3:6" x14ac:dyDescent="0.3">
      <c r="C650" s="6"/>
      <c r="E650" s="6"/>
      <c r="F650" s="6"/>
    </row>
    <row r="651" spans="3:6" x14ac:dyDescent="0.3">
      <c r="C651" s="6"/>
      <c r="E651" s="6"/>
      <c r="F651" s="6"/>
    </row>
    <row r="652" spans="3:6" x14ac:dyDescent="0.3">
      <c r="C652" s="6"/>
      <c r="E652" s="6"/>
      <c r="F652" s="6"/>
    </row>
    <row r="653" spans="3:6" x14ac:dyDescent="0.3">
      <c r="C653" s="6"/>
      <c r="E653" s="6"/>
      <c r="F653" s="6"/>
    </row>
    <row r="654" spans="3:6" x14ac:dyDescent="0.3">
      <c r="C654" s="6"/>
      <c r="E654" s="6"/>
      <c r="F654" s="6"/>
    </row>
    <row r="655" spans="3:6" x14ac:dyDescent="0.3">
      <c r="C655" s="6"/>
      <c r="E655" s="6"/>
      <c r="F655" s="6"/>
    </row>
    <row r="656" spans="3:6" x14ac:dyDescent="0.3">
      <c r="C656" s="6"/>
      <c r="E656" s="6"/>
      <c r="F656" s="6"/>
    </row>
    <row r="657" spans="3:6" x14ac:dyDescent="0.3">
      <c r="C657" s="6"/>
      <c r="E657" s="6"/>
      <c r="F657" s="6"/>
    </row>
    <row r="658" spans="3:6" x14ac:dyDescent="0.3">
      <c r="C658" s="6"/>
      <c r="E658" s="6"/>
      <c r="F658" s="6"/>
    </row>
    <row r="659" spans="3:6" x14ac:dyDescent="0.3">
      <c r="C659" s="6"/>
      <c r="E659" s="6"/>
      <c r="F659" s="6"/>
    </row>
    <row r="660" spans="3:6" x14ac:dyDescent="0.3">
      <c r="C660" s="6"/>
      <c r="E660" s="6"/>
      <c r="F660" s="6"/>
    </row>
    <row r="661" spans="3:6" x14ac:dyDescent="0.3">
      <c r="C661" s="6"/>
      <c r="E661" s="6"/>
      <c r="F661" s="6"/>
    </row>
    <row r="662" spans="3:6" x14ac:dyDescent="0.3">
      <c r="C662" s="6"/>
      <c r="E662" s="6"/>
      <c r="F662" s="6"/>
    </row>
    <row r="663" spans="3:6" x14ac:dyDescent="0.3">
      <c r="C663" s="6"/>
      <c r="E663" s="6"/>
      <c r="F663" s="6"/>
    </row>
    <row r="664" spans="3:6" x14ac:dyDescent="0.3">
      <c r="C664" s="6"/>
      <c r="E664" s="6"/>
      <c r="F664" s="6"/>
    </row>
    <row r="665" spans="3:6" x14ac:dyDescent="0.3">
      <c r="C665" s="6"/>
      <c r="E665" s="6"/>
      <c r="F665" s="6"/>
    </row>
    <row r="666" spans="3:6" x14ac:dyDescent="0.3">
      <c r="C666" s="6"/>
      <c r="E666" s="6"/>
      <c r="F666" s="6"/>
    </row>
    <row r="667" spans="3:6" x14ac:dyDescent="0.3">
      <c r="C667" s="6"/>
      <c r="E667" s="6"/>
      <c r="F667" s="6"/>
    </row>
  </sheetData>
  <phoneticPr fontId="1" type="noConversion"/>
  <conditionalFormatting sqref="H2:H536">
    <cfRule type="containsText" dxfId="14" priority="3" operator="containsText" text="!">
      <formula>NOT(ISERROR(SEARCH("!",H2)))</formula>
    </cfRule>
  </conditionalFormatting>
  <conditionalFormatting sqref="I1:I536">
    <cfRule type="containsText" dxfId="13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228-6244-43D1-8463-EA721304D2E6}">
  <dimension ref="A1:F98"/>
  <sheetViews>
    <sheetView topLeftCell="A84" workbookViewId="0">
      <selection sqref="A1:F98"/>
    </sheetView>
  </sheetViews>
  <sheetFormatPr defaultRowHeight="17.399999999999999" x14ac:dyDescent="0.4"/>
  <cols>
    <col min="1" max="1" width="26.796875" bestFit="1" customWidth="1"/>
    <col min="2" max="2" width="34.296875" bestFit="1" customWidth="1"/>
    <col min="3" max="3" width="24.5" bestFit="1" customWidth="1"/>
    <col min="4" max="4" width="8.796875" customWidth="1"/>
    <col min="5" max="5" width="18.5" bestFit="1" customWidth="1"/>
    <col min="6" max="6" width="17.3984375" bestFit="1" customWidth="1"/>
  </cols>
  <sheetData>
    <row r="1" spans="1:6" x14ac:dyDescent="0.4">
      <c r="A1" t="s">
        <v>2363</v>
      </c>
      <c r="B1" t="s">
        <v>2194</v>
      </c>
      <c r="C1" t="s">
        <v>2364</v>
      </c>
      <c r="E1" s="4">
        <v>126.90963990279501</v>
      </c>
      <c r="F1" s="4">
        <v>37.550016792814397</v>
      </c>
    </row>
    <row r="2" spans="1:6" x14ac:dyDescent="0.4">
      <c r="A2" t="s">
        <v>2365</v>
      </c>
      <c r="B2" t="s">
        <v>2194</v>
      </c>
      <c r="C2" t="s">
        <v>2366</v>
      </c>
      <c r="E2" s="4">
        <v>126.90993019067901</v>
      </c>
      <c r="F2" s="4">
        <v>37.549530475560999</v>
      </c>
    </row>
    <row r="3" spans="1:6" x14ac:dyDescent="0.4">
      <c r="A3" t="s">
        <v>2367</v>
      </c>
      <c r="B3" t="s">
        <v>2194</v>
      </c>
      <c r="C3" t="s">
        <v>2368</v>
      </c>
      <c r="E3" s="4">
        <v>126.910585897687</v>
      </c>
      <c r="F3" s="4">
        <v>37.550071572843997</v>
      </c>
    </row>
    <row r="4" spans="1:6" x14ac:dyDescent="0.4">
      <c r="A4" t="s">
        <v>2369</v>
      </c>
      <c r="B4" t="s">
        <v>2194</v>
      </c>
      <c r="C4" t="s">
        <v>591</v>
      </c>
      <c r="E4" s="4">
        <v>126.912312864721</v>
      </c>
      <c r="F4" s="4">
        <v>37.550981074060097</v>
      </c>
    </row>
    <row r="5" spans="1:6" x14ac:dyDescent="0.4">
      <c r="A5" t="s">
        <v>2370</v>
      </c>
      <c r="B5" t="s">
        <v>2194</v>
      </c>
      <c r="C5" t="s">
        <v>2371</v>
      </c>
      <c r="E5" s="4">
        <v>126.91030174523</v>
      </c>
      <c r="F5" s="4">
        <v>37.549217210991799</v>
      </c>
    </row>
    <row r="6" spans="1:6" x14ac:dyDescent="0.4">
      <c r="A6" t="s">
        <v>2372</v>
      </c>
      <c r="B6" t="s">
        <v>2198</v>
      </c>
      <c r="C6" t="s">
        <v>730</v>
      </c>
      <c r="E6" s="4">
        <v>126.911986183227</v>
      </c>
      <c r="F6" s="4">
        <v>37.549704116627602</v>
      </c>
    </row>
    <row r="7" spans="1:6" x14ac:dyDescent="0.4">
      <c r="A7" t="s">
        <v>2373</v>
      </c>
      <c r="B7" t="s">
        <v>2194</v>
      </c>
      <c r="C7" t="s">
        <v>2374</v>
      </c>
      <c r="E7" s="4">
        <v>126.91136507954501</v>
      </c>
      <c r="F7" s="4">
        <v>37.549560393311502</v>
      </c>
    </row>
    <row r="8" spans="1:6" x14ac:dyDescent="0.4">
      <c r="A8" t="s">
        <v>2375</v>
      </c>
      <c r="B8" t="s">
        <v>2192</v>
      </c>
      <c r="C8" t="s">
        <v>730</v>
      </c>
      <c r="E8" s="4">
        <v>126.91215927633699</v>
      </c>
      <c r="F8" s="4">
        <v>37.549745691440698</v>
      </c>
    </row>
    <row r="9" spans="1:6" x14ac:dyDescent="0.4">
      <c r="A9" t="s">
        <v>2376</v>
      </c>
      <c r="B9" t="s">
        <v>2198</v>
      </c>
      <c r="C9" t="s">
        <v>661</v>
      </c>
      <c r="E9" s="4">
        <v>126.911950278009</v>
      </c>
      <c r="F9" s="4">
        <v>37.5523286971695</v>
      </c>
    </row>
    <row r="10" spans="1:6" x14ac:dyDescent="0.4">
      <c r="A10" t="s">
        <v>2377</v>
      </c>
      <c r="B10" t="s">
        <v>2378</v>
      </c>
      <c r="C10" t="s">
        <v>2371</v>
      </c>
      <c r="E10" s="4">
        <v>126.910310828563</v>
      </c>
      <c r="F10" s="4">
        <v>37.549191989938798</v>
      </c>
    </row>
    <row r="11" spans="1:6" x14ac:dyDescent="0.4">
      <c r="A11" t="s">
        <v>2379</v>
      </c>
      <c r="B11" t="s">
        <v>2194</v>
      </c>
      <c r="C11" t="s">
        <v>2380</v>
      </c>
      <c r="E11" s="4">
        <v>126.91342271564901</v>
      </c>
      <c r="F11" s="4">
        <v>37.5473382557606</v>
      </c>
    </row>
    <row r="12" spans="1:6" x14ac:dyDescent="0.4">
      <c r="A12" t="s">
        <v>2381</v>
      </c>
      <c r="B12" t="s">
        <v>2198</v>
      </c>
      <c r="C12" t="s">
        <v>2382</v>
      </c>
      <c r="E12" s="4">
        <v>126.907089216976</v>
      </c>
      <c r="F12" s="4">
        <v>37.551795185450302</v>
      </c>
    </row>
    <row r="13" spans="1:6" x14ac:dyDescent="0.4">
      <c r="A13" t="s">
        <v>2383</v>
      </c>
      <c r="B13" t="s">
        <v>2194</v>
      </c>
      <c r="C13" t="s">
        <v>2384</v>
      </c>
      <c r="E13" s="4">
        <v>126.90700669288999</v>
      </c>
      <c r="F13" s="4">
        <v>37.552634850464798</v>
      </c>
    </row>
    <row r="14" spans="1:6" x14ac:dyDescent="0.4">
      <c r="A14" t="s">
        <v>2381</v>
      </c>
      <c r="B14" t="s">
        <v>2198</v>
      </c>
      <c r="C14" t="s">
        <v>2385</v>
      </c>
      <c r="E14" s="4">
        <v>126.909170334742</v>
      </c>
      <c r="F14" s="4">
        <v>37.550894004705</v>
      </c>
    </row>
    <row r="15" spans="1:6" x14ac:dyDescent="0.4">
      <c r="A15" t="s">
        <v>2383</v>
      </c>
      <c r="B15" t="s">
        <v>2194</v>
      </c>
      <c r="C15" t="s">
        <v>2384</v>
      </c>
      <c r="E15" s="4">
        <v>126.90700669288999</v>
      </c>
      <c r="F15" s="4">
        <v>37.552634850464798</v>
      </c>
    </row>
    <row r="16" spans="1:6" x14ac:dyDescent="0.4">
      <c r="A16" t="s">
        <v>2363</v>
      </c>
      <c r="B16" t="s">
        <v>2194</v>
      </c>
      <c r="C16" t="s">
        <v>2364</v>
      </c>
      <c r="E16" s="4">
        <v>126.90963990279501</v>
      </c>
      <c r="F16" s="4">
        <v>37.550016792814397</v>
      </c>
    </row>
    <row r="17" spans="1:6" x14ac:dyDescent="0.4">
      <c r="A17" t="s">
        <v>2365</v>
      </c>
      <c r="B17" t="s">
        <v>2194</v>
      </c>
      <c r="C17" t="s">
        <v>2366</v>
      </c>
      <c r="E17" s="4">
        <v>126.90993019067901</v>
      </c>
      <c r="F17" s="4">
        <v>37.549530475560999</v>
      </c>
    </row>
    <row r="18" spans="1:6" x14ac:dyDescent="0.4">
      <c r="A18" t="s">
        <v>2367</v>
      </c>
      <c r="B18" t="s">
        <v>2194</v>
      </c>
      <c r="C18" t="s">
        <v>2368</v>
      </c>
      <c r="E18" s="4">
        <v>126.910585897687</v>
      </c>
      <c r="F18" s="4">
        <v>37.550071572843997</v>
      </c>
    </row>
    <row r="19" spans="1:6" x14ac:dyDescent="0.4">
      <c r="A19" t="s">
        <v>2369</v>
      </c>
      <c r="B19" t="s">
        <v>2194</v>
      </c>
      <c r="C19" t="s">
        <v>591</v>
      </c>
      <c r="E19" s="4">
        <v>126.912312864721</v>
      </c>
      <c r="F19" s="4">
        <v>37.550981074060097</v>
      </c>
    </row>
    <row r="20" spans="1:6" x14ac:dyDescent="0.4">
      <c r="A20" t="s">
        <v>2370</v>
      </c>
      <c r="B20" t="s">
        <v>2194</v>
      </c>
      <c r="C20" t="s">
        <v>2371</v>
      </c>
      <c r="E20" s="4">
        <v>126.91030174523</v>
      </c>
      <c r="F20" s="4">
        <v>37.549217210991799</v>
      </c>
    </row>
    <row r="21" spans="1:6" x14ac:dyDescent="0.4">
      <c r="A21" t="s">
        <v>2373</v>
      </c>
      <c r="B21" t="s">
        <v>2194</v>
      </c>
      <c r="C21" t="s">
        <v>2374</v>
      </c>
      <c r="E21" s="4">
        <v>126.91136507954501</v>
      </c>
      <c r="F21" s="4">
        <v>37.549560393311502</v>
      </c>
    </row>
    <row r="22" spans="1:6" x14ac:dyDescent="0.4">
      <c r="A22" t="s">
        <v>2379</v>
      </c>
      <c r="B22" t="s">
        <v>2194</v>
      </c>
      <c r="C22" t="s">
        <v>2380</v>
      </c>
      <c r="E22" s="4">
        <v>126.91342271564901</v>
      </c>
      <c r="F22" s="4">
        <v>37.5473382557606</v>
      </c>
    </row>
    <row r="23" spans="1:6" x14ac:dyDescent="0.4">
      <c r="A23" t="s">
        <v>2386</v>
      </c>
      <c r="B23" t="s">
        <v>2194</v>
      </c>
      <c r="C23" t="s">
        <v>2387</v>
      </c>
      <c r="E23" s="4">
        <v>126.918320216618</v>
      </c>
      <c r="F23" s="4">
        <v>37.547439052903101</v>
      </c>
    </row>
    <row r="24" spans="1:6" x14ac:dyDescent="0.4">
      <c r="A24" t="s">
        <v>2388</v>
      </c>
      <c r="B24" t="s">
        <v>2194</v>
      </c>
      <c r="C24" t="s">
        <v>2389</v>
      </c>
      <c r="E24" s="4">
        <v>126.908263758933</v>
      </c>
      <c r="F24" s="4">
        <v>37.550062583598297</v>
      </c>
    </row>
    <row r="25" spans="1:6" x14ac:dyDescent="0.4">
      <c r="A25" t="s">
        <v>2390</v>
      </c>
      <c r="B25" t="s">
        <v>2194</v>
      </c>
      <c r="C25" t="s">
        <v>730</v>
      </c>
      <c r="E25" s="4">
        <v>126.912129922291</v>
      </c>
      <c r="F25" s="4">
        <v>37.549687104714103</v>
      </c>
    </row>
    <row r="26" spans="1:6" x14ac:dyDescent="0.4">
      <c r="A26" t="s">
        <v>2391</v>
      </c>
      <c r="B26" t="s">
        <v>2194</v>
      </c>
      <c r="C26" t="s">
        <v>2392</v>
      </c>
      <c r="E26" s="4">
        <v>126.912099982125</v>
      </c>
      <c r="F26" s="4">
        <v>37.552054905357899</v>
      </c>
    </row>
    <row r="27" spans="1:6" x14ac:dyDescent="0.4">
      <c r="A27" t="s">
        <v>2393</v>
      </c>
      <c r="B27" t="s">
        <v>2194</v>
      </c>
      <c r="C27" t="s">
        <v>1482</v>
      </c>
      <c r="E27" s="4">
        <v>126.91428742988801</v>
      </c>
      <c r="F27" s="4">
        <v>37.551148307553497</v>
      </c>
    </row>
    <row r="28" spans="1:6" x14ac:dyDescent="0.4">
      <c r="A28" t="s">
        <v>2394</v>
      </c>
      <c r="B28" t="s">
        <v>2194</v>
      </c>
      <c r="C28" t="s">
        <v>1482</v>
      </c>
      <c r="E28" s="4">
        <v>126.913266657638</v>
      </c>
      <c r="F28" s="4">
        <v>37.551154770143398</v>
      </c>
    </row>
    <row r="29" spans="1:6" x14ac:dyDescent="0.4">
      <c r="A29" t="s">
        <v>2395</v>
      </c>
      <c r="B29" t="s">
        <v>2194</v>
      </c>
      <c r="C29" t="s">
        <v>2396</v>
      </c>
      <c r="E29" s="4">
        <v>126.913279343754</v>
      </c>
      <c r="F29" s="4">
        <v>37.5577861212588</v>
      </c>
    </row>
    <row r="30" spans="1:6" x14ac:dyDescent="0.4">
      <c r="A30" t="s">
        <v>2397</v>
      </c>
      <c r="B30" t="s">
        <v>2194</v>
      </c>
      <c r="C30" t="s">
        <v>2398</v>
      </c>
      <c r="E30" s="4">
        <v>126.924296449184</v>
      </c>
      <c r="F30" s="4">
        <v>37.559559653177701</v>
      </c>
    </row>
    <row r="31" spans="1:6" x14ac:dyDescent="0.4">
      <c r="A31" t="s">
        <v>2399</v>
      </c>
      <c r="B31" t="s">
        <v>2194</v>
      </c>
      <c r="C31" t="s">
        <v>2400</v>
      </c>
      <c r="E31" s="4">
        <v>126.918452515003</v>
      </c>
      <c r="F31" s="4">
        <v>37.553763250355601</v>
      </c>
    </row>
    <row r="32" spans="1:6" x14ac:dyDescent="0.4">
      <c r="A32" t="s">
        <v>2401</v>
      </c>
      <c r="B32" t="s">
        <v>2194</v>
      </c>
      <c r="C32" t="s">
        <v>2402</v>
      </c>
      <c r="E32" s="4">
        <v>126.92080233678</v>
      </c>
      <c r="F32" s="4">
        <v>37.5587356519667</v>
      </c>
    </row>
    <row r="33" spans="1:6" x14ac:dyDescent="0.4">
      <c r="A33" t="s">
        <v>2403</v>
      </c>
      <c r="B33" t="s">
        <v>2194</v>
      </c>
      <c r="C33" t="s">
        <v>2404</v>
      </c>
      <c r="E33" s="4">
        <v>126.924760602353</v>
      </c>
      <c r="F33" s="4">
        <v>37.557192129769199</v>
      </c>
    </row>
    <row r="34" spans="1:6" x14ac:dyDescent="0.4">
      <c r="A34" t="s">
        <v>2405</v>
      </c>
      <c r="B34" t="s">
        <v>2194</v>
      </c>
      <c r="C34" t="s">
        <v>2406</v>
      </c>
      <c r="E34" s="4">
        <v>126.92097271230401</v>
      </c>
      <c r="F34" s="4">
        <v>37.551729609912002</v>
      </c>
    </row>
    <row r="35" spans="1:6" x14ac:dyDescent="0.4">
      <c r="A35" t="s">
        <v>2407</v>
      </c>
      <c r="B35" t="s">
        <v>2194</v>
      </c>
      <c r="C35" t="s">
        <v>2408</v>
      </c>
      <c r="E35" s="4">
        <v>126.923408957527</v>
      </c>
      <c r="F35" s="4">
        <v>37.550873465167903</v>
      </c>
    </row>
    <row r="36" spans="1:6" x14ac:dyDescent="0.4">
      <c r="A36" t="s">
        <v>2409</v>
      </c>
      <c r="B36" t="s">
        <v>2194</v>
      </c>
      <c r="C36" t="s">
        <v>2410</v>
      </c>
      <c r="E36" s="4">
        <v>126.92088964563099</v>
      </c>
      <c r="F36" s="4">
        <v>37.548947271833903</v>
      </c>
    </row>
    <row r="37" spans="1:6" x14ac:dyDescent="0.4">
      <c r="A37" t="s">
        <v>2411</v>
      </c>
      <c r="B37" t="s">
        <v>2194</v>
      </c>
      <c r="C37" t="s">
        <v>2412</v>
      </c>
      <c r="E37" s="4">
        <v>126.915285442711</v>
      </c>
      <c r="F37" s="4">
        <v>37.549253327600603</v>
      </c>
    </row>
    <row r="38" spans="1:6" x14ac:dyDescent="0.4">
      <c r="A38" t="s">
        <v>2413</v>
      </c>
      <c r="B38" t="s">
        <v>2194</v>
      </c>
      <c r="C38" t="s">
        <v>2414</v>
      </c>
      <c r="E38" s="4">
        <v>126.924648370003</v>
      </c>
      <c r="F38" s="4">
        <v>37.556255021059002</v>
      </c>
    </row>
    <row r="39" spans="1:6" x14ac:dyDescent="0.4">
      <c r="A39" t="s">
        <v>2415</v>
      </c>
      <c r="B39" t="s">
        <v>2194</v>
      </c>
      <c r="C39" t="s">
        <v>405</v>
      </c>
      <c r="E39" s="4">
        <v>126.929275934328</v>
      </c>
      <c r="F39" s="4">
        <v>37.555209122621001</v>
      </c>
    </row>
    <row r="40" spans="1:6" x14ac:dyDescent="0.4">
      <c r="A40" t="s">
        <v>2416</v>
      </c>
      <c r="B40" t="s">
        <v>2194</v>
      </c>
      <c r="C40" t="s">
        <v>2417</v>
      </c>
      <c r="E40" s="4">
        <v>126.91710501429201</v>
      </c>
      <c r="F40" s="4">
        <v>37.553435249862098</v>
      </c>
    </row>
    <row r="41" spans="1:6" x14ac:dyDescent="0.4">
      <c r="A41" t="s">
        <v>2418</v>
      </c>
      <c r="B41" t="s">
        <v>2194</v>
      </c>
      <c r="C41" t="s">
        <v>2419</v>
      </c>
      <c r="E41" s="4">
        <v>126.92200877309099</v>
      </c>
      <c r="F41" s="4">
        <v>37.556606497933203</v>
      </c>
    </row>
    <row r="42" spans="1:6" x14ac:dyDescent="0.4">
      <c r="A42" t="s">
        <v>2420</v>
      </c>
      <c r="B42" t="s">
        <v>2194</v>
      </c>
      <c r="C42" t="s">
        <v>2421</v>
      </c>
      <c r="E42" s="4">
        <v>126.91707342790799</v>
      </c>
      <c r="F42" s="4">
        <v>37.549258200826699</v>
      </c>
    </row>
    <row r="43" spans="1:6" x14ac:dyDescent="0.4">
      <c r="A43" t="s">
        <v>2422</v>
      </c>
      <c r="B43" t="s">
        <v>191</v>
      </c>
      <c r="C43" t="s">
        <v>2423</v>
      </c>
      <c r="E43" s="4">
        <v>126.922053645264</v>
      </c>
      <c r="F43" s="4">
        <v>37.552642138323698</v>
      </c>
    </row>
    <row r="44" spans="1:6" x14ac:dyDescent="0.4">
      <c r="A44" t="s">
        <v>2424</v>
      </c>
      <c r="B44" t="s">
        <v>259</v>
      </c>
      <c r="C44" t="s">
        <v>2425</v>
      </c>
      <c r="E44" s="4">
        <v>126.922634627821</v>
      </c>
      <c r="F44" s="4">
        <v>37.551136051807703</v>
      </c>
    </row>
    <row r="45" spans="1:6" x14ac:dyDescent="0.4">
      <c r="A45" t="s">
        <v>2426</v>
      </c>
      <c r="B45" t="s">
        <v>276</v>
      </c>
      <c r="C45" t="s">
        <v>2427</v>
      </c>
      <c r="E45" s="4">
        <v>126.92379574116001</v>
      </c>
      <c r="F45" s="4">
        <v>37.548891519184799</v>
      </c>
    </row>
    <row r="46" spans="1:6" x14ac:dyDescent="0.4">
      <c r="A46" t="s">
        <v>2428</v>
      </c>
      <c r="B46" t="s">
        <v>191</v>
      </c>
      <c r="C46" t="s">
        <v>2429</v>
      </c>
      <c r="E46" s="4">
        <v>126.92227116004899</v>
      </c>
      <c r="F46" s="4">
        <v>37.548061606816603</v>
      </c>
    </row>
    <row r="47" spans="1:6" x14ac:dyDescent="0.4">
      <c r="A47" t="s">
        <v>2430</v>
      </c>
      <c r="B47" t="s">
        <v>276</v>
      </c>
      <c r="C47" t="s">
        <v>2431</v>
      </c>
      <c r="E47" s="4">
        <v>126.922681800638</v>
      </c>
      <c r="F47" s="4">
        <v>37.549290838325398</v>
      </c>
    </row>
    <row r="48" spans="1:6" x14ac:dyDescent="0.4">
      <c r="A48" t="s">
        <v>2432</v>
      </c>
      <c r="B48" t="s">
        <v>247</v>
      </c>
      <c r="C48" t="s">
        <v>2433</v>
      </c>
      <c r="E48" s="4">
        <v>126.922172337916</v>
      </c>
      <c r="F48" s="4">
        <v>37.551683554818197</v>
      </c>
    </row>
    <row r="49" spans="1:6" x14ac:dyDescent="0.4">
      <c r="A49" t="s">
        <v>2434</v>
      </c>
      <c r="B49" t="s">
        <v>191</v>
      </c>
      <c r="C49" t="s">
        <v>2435</v>
      </c>
      <c r="E49" s="4">
        <v>126.92099815699299</v>
      </c>
      <c r="F49" s="4">
        <v>37.549066276273798</v>
      </c>
    </row>
    <row r="50" spans="1:6" x14ac:dyDescent="0.4">
      <c r="A50" t="s">
        <v>2436</v>
      </c>
      <c r="B50" t="s">
        <v>276</v>
      </c>
      <c r="C50" t="s">
        <v>2437</v>
      </c>
      <c r="E50" s="4">
        <v>126.925171531217</v>
      </c>
      <c r="F50" s="4">
        <v>37.553696520823102</v>
      </c>
    </row>
    <row r="51" spans="1:6" x14ac:dyDescent="0.4">
      <c r="A51" t="s">
        <v>2438</v>
      </c>
      <c r="B51" t="s">
        <v>247</v>
      </c>
      <c r="C51" t="s">
        <v>2439</v>
      </c>
      <c r="E51" s="4">
        <v>126.922229088687</v>
      </c>
      <c r="F51" s="4">
        <v>37.549344600923902</v>
      </c>
    </row>
    <row r="52" spans="1:6" x14ac:dyDescent="0.4">
      <c r="A52" t="s">
        <v>2440</v>
      </c>
      <c r="B52" t="s">
        <v>259</v>
      </c>
      <c r="C52" t="s">
        <v>2441</v>
      </c>
      <c r="E52" s="4">
        <v>126.921482387583</v>
      </c>
      <c r="F52" s="4">
        <v>37.549171115072497</v>
      </c>
    </row>
    <row r="53" spans="1:6" x14ac:dyDescent="0.4">
      <c r="A53" t="s">
        <v>2442</v>
      </c>
      <c r="B53" t="s">
        <v>276</v>
      </c>
      <c r="C53" t="s">
        <v>2443</v>
      </c>
      <c r="E53" s="4">
        <v>126.922602202606</v>
      </c>
      <c r="F53" s="4">
        <v>37.547472571179199</v>
      </c>
    </row>
    <row r="54" spans="1:6" x14ac:dyDescent="0.4">
      <c r="A54" t="s">
        <v>2444</v>
      </c>
      <c r="B54" t="s">
        <v>191</v>
      </c>
      <c r="C54" t="s">
        <v>2445</v>
      </c>
      <c r="E54" s="4">
        <v>126.922375097591</v>
      </c>
      <c r="F54" s="4">
        <v>37.5525918942093</v>
      </c>
    </row>
    <row r="55" spans="1:6" x14ac:dyDescent="0.4">
      <c r="A55" t="s">
        <v>2446</v>
      </c>
      <c r="B55" t="s">
        <v>276</v>
      </c>
      <c r="C55" t="s">
        <v>2447</v>
      </c>
      <c r="E55" s="4">
        <v>126.917319832394</v>
      </c>
      <c r="F55" s="4">
        <v>37.547474396618703</v>
      </c>
    </row>
    <row r="56" spans="1:6" x14ac:dyDescent="0.4">
      <c r="A56" t="s">
        <v>2448</v>
      </c>
      <c r="B56" t="s">
        <v>247</v>
      </c>
      <c r="C56" t="s">
        <v>2449</v>
      </c>
      <c r="E56" s="4">
        <v>126.919158667489</v>
      </c>
      <c r="F56" s="4">
        <v>37.550650788172703</v>
      </c>
    </row>
    <row r="57" spans="1:6" x14ac:dyDescent="0.4">
      <c r="A57" t="s">
        <v>2450</v>
      </c>
      <c r="B57" t="s">
        <v>191</v>
      </c>
      <c r="C57" t="s">
        <v>2451</v>
      </c>
      <c r="E57" s="4">
        <v>126.90971180237101</v>
      </c>
      <c r="F57" s="4">
        <v>37.550452930919697</v>
      </c>
    </row>
    <row r="58" spans="1:6" x14ac:dyDescent="0.4">
      <c r="A58" t="s">
        <v>2446</v>
      </c>
      <c r="B58" t="s">
        <v>276</v>
      </c>
      <c r="C58" t="s">
        <v>2447</v>
      </c>
      <c r="E58" s="4">
        <v>126.917319832394</v>
      </c>
      <c r="F58" s="4">
        <v>37.547474396618703</v>
      </c>
    </row>
    <row r="59" spans="1:6" x14ac:dyDescent="0.4">
      <c r="A59" t="s">
        <v>2452</v>
      </c>
      <c r="B59" t="s">
        <v>276</v>
      </c>
      <c r="C59" t="s">
        <v>2453</v>
      </c>
      <c r="E59" s="4">
        <v>126.909224408398</v>
      </c>
      <c r="F59" s="4">
        <v>37.549230803656499</v>
      </c>
    </row>
    <row r="60" spans="1:6" x14ac:dyDescent="0.4">
      <c r="A60" t="s">
        <v>2454</v>
      </c>
      <c r="B60" t="s">
        <v>265</v>
      </c>
      <c r="C60" t="s">
        <v>2455</v>
      </c>
      <c r="E60" s="4">
        <v>126.914278286871</v>
      </c>
      <c r="F60" s="4">
        <v>37.5472740080655</v>
      </c>
    </row>
    <row r="61" spans="1:6" x14ac:dyDescent="0.4">
      <c r="A61" t="s">
        <v>2456</v>
      </c>
      <c r="B61" t="s">
        <v>191</v>
      </c>
      <c r="C61" t="s">
        <v>2457</v>
      </c>
      <c r="E61" s="4">
        <v>126.913219594114</v>
      </c>
      <c r="F61" s="4">
        <v>37.546847963388799</v>
      </c>
    </row>
    <row r="62" spans="1:6" x14ac:dyDescent="0.4">
      <c r="A62" t="s">
        <v>2458</v>
      </c>
      <c r="B62" t="s">
        <v>191</v>
      </c>
      <c r="C62" t="s">
        <v>2459</v>
      </c>
      <c r="E62" s="4">
        <v>126.910943683764</v>
      </c>
      <c r="F62" s="4">
        <v>37.549916871543601</v>
      </c>
    </row>
    <row r="63" spans="1:6" x14ac:dyDescent="0.4">
      <c r="A63" t="s">
        <v>2460</v>
      </c>
      <c r="B63" t="s">
        <v>276</v>
      </c>
      <c r="C63" t="s">
        <v>2461</v>
      </c>
      <c r="E63" s="4">
        <v>126.913637271087</v>
      </c>
      <c r="F63" s="4">
        <v>37.545767071075403</v>
      </c>
    </row>
    <row r="64" spans="1:6" x14ac:dyDescent="0.4">
      <c r="A64" t="s">
        <v>2462</v>
      </c>
      <c r="B64" t="s">
        <v>191</v>
      </c>
      <c r="C64" t="s">
        <v>2463</v>
      </c>
      <c r="E64" s="4">
        <v>126.905081662442</v>
      </c>
      <c r="F64" s="4">
        <v>37.549977176686603</v>
      </c>
    </row>
    <row r="65" spans="1:6" x14ac:dyDescent="0.4">
      <c r="A65" t="s">
        <v>2464</v>
      </c>
      <c r="B65" t="s">
        <v>191</v>
      </c>
      <c r="C65" t="s">
        <v>2465</v>
      </c>
      <c r="E65" s="4">
        <v>126.909518616898</v>
      </c>
      <c r="F65" s="4">
        <v>37.549245445441102</v>
      </c>
    </row>
    <row r="66" spans="1:6" x14ac:dyDescent="0.4">
      <c r="A66" t="s">
        <v>2466</v>
      </c>
      <c r="B66" t="s">
        <v>265</v>
      </c>
      <c r="C66" t="s">
        <v>2467</v>
      </c>
      <c r="E66" s="4">
        <v>126.91719184398301</v>
      </c>
      <c r="F66" s="4">
        <v>37.548602357096897</v>
      </c>
    </row>
    <row r="67" spans="1:6" x14ac:dyDescent="0.4">
      <c r="A67" t="s">
        <v>2468</v>
      </c>
      <c r="B67" t="s">
        <v>247</v>
      </c>
      <c r="C67" t="s">
        <v>2469</v>
      </c>
      <c r="E67" s="4">
        <v>126.91626820501899</v>
      </c>
      <c r="F67" s="4">
        <v>37.548807133387598</v>
      </c>
    </row>
    <row r="68" spans="1:6" x14ac:dyDescent="0.4">
      <c r="A68" t="s">
        <v>2470</v>
      </c>
      <c r="B68" t="s">
        <v>259</v>
      </c>
      <c r="C68" t="s">
        <v>2471</v>
      </c>
      <c r="E68" s="4">
        <v>126.910169324717</v>
      </c>
      <c r="F68" s="4">
        <v>37.550175772449599</v>
      </c>
    </row>
    <row r="69" spans="1:6" x14ac:dyDescent="0.4">
      <c r="A69" t="s">
        <v>2472</v>
      </c>
      <c r="B69" t="s">
        <v>247</v>
      </c>
      <c r="C69" t="s">
        <v>2473</v>
      </c>
      <c r="E69" s="4">
        <v>126.911473614996</v>
      </c>
      <c r="F69" s="4">
        <v>37.549646970565902</v>
      </c>
    </row>
    <row r="70" spans="1:6" x14ac:dyDescent="0.4">
      <c r="A70" t="s">
        <v>2474</v>
      </c>
      <c r="B70" t="s">
        <v>259</v>
      </c>
      <c r="C70" t="s">
        <v>591</v>
      </c>
      <c r="E70" s="4">
        <v>126.912363755876</v>
      </c>
      <c r="F70" s="4">
        <v>37.551009943779903</v>
      </c>
    </row>
    <row r="71" spans="1:6" x14ac:dyDescent="0.4">
      <c r="A71" t="s">
        <v>299</v>
      </c>
      <c r="B71" t="s">
        <v>259</v>
      </c>
      <c r="C71" t="s">
        <v>300</v>
      </c>
      <c r="E71" s="4">
        <v>126.879419959164</v>
      </c>
      <c r="F71" s="4">
        <v>37.502431331390497</v>
      </c>
    </row>
    <row r="72" spans="1:6" x14ac:dyDescent="0.4">
      <c r="A72" t="s">
        <v>287</v>
      </c>
      <c r="B72" t="s">
        <v>235</v>
      </c>
      <c r="C72" t="s">
        <v>288</v>
      </c>
      <c r="E72" s="4">
        <v>126.889871233059</v>
      </c>
      <c r="F72" s="4">
        <v>37.504517452987301</v>
      </c>
    </row>
    <row r="73" spans="1:6" x14ac:dyDescent="0.4">
      <c r="A73" t="s">
        <v>203</v>
      </c>
      <c r="B73" t="s">
        <v>191</v>
      </c>
      <c r="C73" t="s">
        <v>204</v>
      </c>
      <c r="E73" s="4">
        <v>126.88279790598099</v>
      </c>
      <c r="F73" s="4">
        <v>37.506143267587603</v>
      </c>
    </row>
    <row r="74" spans="1:6" x14ac:dyDescent="0.4">
      <c r="A74" t="s">
        <v>261</v>
      </c>
      <c r="B74" t="s">
        <v>259</v>
      </c>
      <c r="C74" t="s">
        <v>31</v>
      </c>
      <c r="E74" s="4">
        <v>126.884075960865</v>
      </c>
      <c r="F74" s="4">
        <v>37.506850015374503</v>
      </c>
    </row>
    <row r="75" spans="1:6" x14ac:dyDescent="0.4">
      <c r="A75" t="s">
        <v>190</v>
      </c>
      <c r="B75" t="s">
        <v>191</v>
      </c>
      <c r="C75" t="s">
        <v>192</v>
      </c>
      <c r="E75" s="4">
        <v>126.890085148446</v>
      </c>
      <c r="F75" s="4">
        <v>37.503634667255902</v>
      </c>
    </row>
    <row r="76" spans="1:6" x14ac:dyDescent="0.4">
      <c r="A76" t="s">
        <v>234</v>
      </c>
      <c r="B76" t="s">
        <v>235</v>
      </c>
      <c r="C76" t="s">
        <v>35</v>
      </c>
      <c r="E76" s="4">
        <v>126.889600075914</v>
      </c>
      <c r="F76" s="4">
        <v>37.508939330751602</v>
      </c>
    </row>
    <row r="77" spans="1:6" x14ac:dyDescent="0.4">
      <c r="A77" t="s">
        <v>268</v>
      </c>
      <c r="B77" t="s">
        <v>259</v>
      </c>
      <c r="C77" t="s">
        <v>269</v>
      </c>
      <c r="E77" s="4">
        <v>126.884711368968</v>
      </c>
      <c r="F77" s="4">
        <v>37.506253271152303</v>
      </c>
    </row>
    <row r="78" spans="1:6" x14ac:dyDescent="0.4">
      <c r="A78" t="s">
        <v>270</v>
      </c>
      <c r="B78" t="s">
        <v>265</v>
      </c>
      <c r="C78" t="s">
        <v>271</v>
      </c>
      <c r="E78" s="4">
        <v>126.882803145446</v>
      </c>
      <c r="F78" s="4">
        <v>37.505685562383697</v>
      </c>
    </row>
    <row r="79" spans="1:6" x14ac:dyDescent="0.4">
      <c r="A79" t="s">
        <v>301</v>
      </c>
      <c r="B79" t="s">
        <v>259</v>
      </c>
      <c r="C79" t="s">
        <v>302</v>
      </c>
      <c r="E79" s="4">
        <v>126.890300619043</v>
      </c>
      <c r="F79" s="4">
        <v>37.504777341952497</v>
      </c>
    </row>
    <row r="80" spans="1:6" x14ac:dyDescent="0.4">
      <c r="A80" t="s">
        <v>258</v>
      </c>
      <c r="B80" t="s">
        <v>259</v>
      </c>
      <c r="C80" t="s">
        <v>260</v>
      </c>
      <c r="E80" s="4">
        <v>126.889455270242</v>
      </c>
      <c r="F80" s="4">
        <v>37.510496130585601</v>
      </c>
    </row>
    <row r="81" spans="1:6" x14ac:dyDescent="0.4">
      <c r="A81" t="s">
        <v>2475</v>
      </c>
      <c r="B81" t="s">
        <v>247</v>
      </c>
      <c r="C81" t="s">
        <v>2476</v>
      </c>
      <c r="E81" s="4">
        <v>126.883411288518</v>
      </c>
      <c r="F81" s="4">
        <v>37.501530728716503</v>
      </c>
    </row>
    <row r="82" spans="1:6" x14ac:dyDescent="0.4">
      <c r="A82" t="s">
        <v>263</v>
      </c>
      <c r="B82" t="s">
        <v>235</v>
      </c>
      <c r="C82" t="s">
        <v>35</v>
      </c>
      <c r="E82" s="4">
        <v>126.88958851215</v>
      </c>
      <c r="F82" s="4">
        <v>37.509111411766298</v>
      </c>
    </row>
    <row r="83" spans="1:6" x14ac:dyDescent="0.4">
      <c r="A83" t="s">
        <v>264</v>
      </c>
      <c r="B83" t="s">
        <v>265</v>
      </c>
      <c r="C83" t="s">
        <v>35</v>
      </c>
      <c r="E83" s="4">
        <v>126.889588489589</v>
      </c>
      <c r="F83" s="4">
        <v>37.509126728818202</v>
      </c>
    </row>
    <row r="84" spans="1:6" x14ac:dyDescent="0.4">
      <c r="A84" t="s">
        <v>2477</v>
      </c>
      <c r="B84" t="s">
        <v>247</v>
      </c>
      <c r="C84" t="s">
        <v>2328</v>
      </c>
      <c r="E84" s="4">
        <v>126.882146602109</v>
      </c>
      <c r="F84" s="4">
        <v>37.503172907380403</v>
      </c>
    </row>
    <row r="85" spans="1:6" x14ac:dyDescent="0.4">
      <c r="A85" t="s">
        <v>234</v>
      </c>
      <c r="B85" t="s">
        <v>235</v>
      </c>
      <c r="C85" t="s">
        <v>35</v>
      </c>
      <c r="E85" s="4">
        <v>126.889600075914</v>
      </c>
      <c r="F85" s="4">
        <v>37.508939330751602</v>
      </c>
    </row>
    <row r="86" spans="1:6" x14ac:dyDescent="0.4">
      <c r="A86" t="s">
        <v>258</v>
      </c>
      <c r="B86" t="s">
        <v>259</v>
      </c>
      <c r="C86" t="s">
        <v>260</v>
      </c>
      <c r="E86" s="4">
        <v>126.889455270242</v>
      </c>
      <c r="F86" s="4">
        <v>37.510496130585601</v>
      </c>
    </row>
    <row r="87" spans="1:6" x14ac:dyDescent="0.4">
      <c r="A87" t="s">
        <v>203</v>
      </c>
      <c r="B87" t="s">
        <v>191</v>
      </c>
      <c r="C87" t="s">
        <v>204</v>
      </c>
      <c r="E87" s="4">
        <v>126.88279790598099</v>
      </c>
      <c r="F87" s="4">
        <v>37.506143267587603</v>
      </c>
    </row>
    <row r="88" spans="1:6" x14ac:dyDescent="0.4">
      <c r="A88" t="s">
        <v>261</v>
      </c>
      <c r="B88" t="s">
        <v>259</v>
      </c>
      <c r="C88" t="s">
        <v>31</v>
      </c>
      <c r="E88" s="4">
        <v>126.884075960865</v>
      </c>
      <c r="F88" s="4">
        <v>37.506850015374503</v>
      </c>
    </row>
    <row r="89" spans="1:6" x14ac:dyDescent="0.4">
      <c r="A89" t="s">
        <v>263</v>
      </c>
      <c r="B89" t="s">
        <v>235</v>
      </c>
      <c r="C89" t="s">
        <v>35</v>
      </c>
      <c r="E89" s="4">
        <v>126.88958851215</v>
      </c>
      <c r="F89" s="4">
        <v>37.509111411766298</v>
      </c>
    </row>
    <row r="90" spans="1:6" x14ac:dyDescent="0.4">
      <c r="A90" t="s">
        <v>264</v>
      </c>
      <c r="B90" t="s">
        <v>265</v>
      </c>
      <c r="C90" t="s">
        <v>35</v>
      </c>
      <c r="E90" s="4">
        <v>126.889588489589</v>
      </c>
      <c r="F90" s="4">
        <v>37.509126728818202</v>
      </c>
    </row>
    <row r="91" spans="1:6" x14ac:dyDescent="0.4">
      <c r="A91" t="s">
        <v>267</v>
      </c>
      <c r="B91" t="s">
        <v>235</v>
      </c>
      <c r="C91" t="s">
        <v>260</v>
      </c>
      <c r="E91" s="4">
        <v>126.889450746032</v>
      </c>
      <c r="F91" s="4">
        <v>37.510496126351498</v>
      </c>
    </row>
    <row r="92" spans="1:6" x14ac:dyDescent="0.4">
      <c r="A92" t="s">
        <v>217</v>
      </c>
      <c r="B92" t="s">
        <v>191</v>
      </c>
      <c r="C92" t="s">
        <v>35</v>
      </c>
      <c r="E92" s="4">
        <v>126.889258680872</v>
      </c>
      <c r="F92" s="4">
        <v>37.508820078612601</v>
      </c>
    </row>
    <row r="93" spans="1:6" x14ac:dyDescent="0.4">
      <c r="A93" t="s">
        <v>268</v>
      </c>
      <c r="B93" t="s">
        <v>259</v>
      </c>
      <c r="C93" t="s">
        <v>269</v>
      </c>
      <c r="E93" s="4">
        <v>126.884711368968</v>
      </c>
      <c r="F93" s="4">
        <v>37.506253271152303</v>
      </c>
    </row>
    <row r="94" spans="1:6" x14ac:dyDescent="0.4">
      <c r="A94" t="s">
        <v>270</v>
      </c>
      <c r="B94" t="s">
        <v>265</v>
      </c>
      <c r="C94" t="s">
        <v>271</v>
      </c>
      <c r="E94" s="4">
        <v>126.882803145446</v>
      </c>
      <c r="F94" s="4">
        <v>37.505685562383697</v>
      </c>
    </row>
    <row r="95" spans="1:6" x14ac:dyDescent="0.4">
      <c r="A95" t="s">
        <v>273</v>
      </c>
      <c r="B95" t="s">
        <v>247</v>
      </c>
      <c r="C95" t="s">
        <v>35</v>
      </c>
      <c r="E95" s="4">
        <v>126.88953688965201</v>
      </c>
      <c r="F95" s="4">
        <v>37.5088365571861</v>
      </c>
    </row>
    <row r="96" spans="1:6" x14ac:dyDescent="0.4">
      <c r="A96" t="s">
        <v>274</v>
      </c>
      <c r="B96" t="s">
        <v>247</v>
      </c>
      <c r="C96" t="s">
        <v>35</v>
      </c>
      <c r="E96" s="4">
        <v>126.889588478972</v>
      </c>
      <c r="F96" s="4">
        <v>37.509133936842701</v>
      </c>
    </row>
    <row r="97" spans="1:6" x14ac:dyDescent="0.4">
      <c r="A97" t="s">
        <v>275</v>
      </c>
      <c r="B97" t="s">
        <v>276</v>
      </c>
      <c r="C97" t="s">
        <v>35</v>
      </c>
      <c r="E97" s="4">
        <v>126.889229196945</v>
      </c>
      <c r="F97" s="4">
        <v>37.508872309218802</v>
      </c>
    </row>
    <row r="98" spans="1:6" x14ac:dyDescent="0.4">
      <c r="A98" t="s">
        <v>230</v>
      </c>
      <c r="B98" t="s">
        <v>191</v>
      </c>
      <c r="C98" t="s">
        <v>231</v>
      </c>
      <c r="E98" s="4">
        <v>126.877183624811</v>
      </c>
      <c r="F98" s="4">
        <v>37.506177208001198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topLeftCell="A2" workbookViewId="0">
      <selection activeCell="F499" sqref="A2:F499"/>
    </sheetView>
  </sheetViews>
  <sheetFormatPr defaultRowHeight="17.399999999999999" x14ac:dyDescent="0.4"/>
  <cols>
    <col min="1" max="3" width="26.3984375" customWidth="1"/>
    <col min="4" max="4" width="15.19921875" bestFit="1" customWidth="1"/>
    <col min="5" max="6" width="17.3984375" bestFit="1" customWidth="1"/>
  </cols>
  <sheetData>
    <row r="2" spans="1:6" x14ac:dyDescent="0.4">
      <c r="A2" t="str">
        <f>TRIM(shop데이터!A2)</f>
        <v>101번지남산돈까스</v>
      </c>
      <c r="B2" t="str">
        <f>TRIM(shop데이터!B2)</f>
        <v>음식점 &gt; 일식 &gt; 돈까스,우동</v>
      </c>
      <c r="C2" t="str">
        <f>TRIM(shop데이터!C2)</f>
        <v>서울 구로구 신도림동 692</v>
      </c>
      <c r="D2" t="str">
        <f>TRIM(shop데이터!D2)</f>
        <v>02-2210-9702</v>
      </c>
      <c r="E2" t="str">
        <f>TRIM(shop데이터!E2)</f>
        <v>126.889258680872</v>
      </c>
      <c r="F2" t="str">
        <f>TRIM(shop데이터!F2)</f>
        <v>37.5088200786126</v>
      </c>
    </row>
    <row r="3" spans="1:6" x14ac:dyDescent="0.4">
      <c r="A3" t="str">
        <f>TRIM(shop데이터!A3)</f>
        <v>32파르페</v>
      </c>
      <c r="B3" t="str">
        <f>TRIM(shop데이터!B3)</f>
        <v>음식점 &gt; 패스트푸드</v>
      </c>
      <c r="C3" t="str">
        <f>TRIM(shop데이터!C3)</f>
        <v>서울 마포구 서교동 369-5</v>
      </c>
      <c r="D3" t="str">
        <f>TRIM(shop데이터!D3)</f>
        <v>02-333-0472</v>
      </c>
      <c r="E3" t="str">
        <f>TRIM(shop데이터!E3)</f>
        <v>126.92136127055</v>
      </c>
      <c r="F3" t="str">
        <f>TRIM(shop데이터!F3)</f>
        <v>37.5524326477236</v>
      </c>
    </row>
    <row r="4" spans="1:6" x14ac:dyDescent="0.4">
      <c r="A4" t="str">
        <f>TRIM(shop데이터!A4)</f>
        <v>59쌀피자 목동14단지점</v>
      </c>
      <c r="B4" t="str">
        <f>TRIM(shop데이터!B4)</f>
        <v>음식점 &gt; 양식 &gt; 피자 &gt; 59쌀피자</v>
      </c>
      <c r="C4" t="str">
        <f>TRIM(shop데이터!C4)</f>
        <v>서울 양천구 신정동 282-10</v>
      </c>
      <c r="D4" t="str">
        <f>TRIM(shop데이터!D4)</f>
        <v>02-2642-1005</v>
      </c>
      <c r="E4" t="str">
        <f>TRIM(shop데이터!E4)</f>
        <v>126.871814533531</v>
      </c>
      <c r="F4" t="str">
        <f>TRIM(shop데이터!F4)</f>
        <v>37.5162663505136</v>
      </c>
    </row>
    <row r="5" spans="1:6" x14ac:dyDescent="0.4">
      <c r="A5" t="str">
        <f>TRIM(shop데이터!A5)</f>
        <v>943킹스크로스</v>
      </c>
      <c r="B5" t="str">
        <f>TRIM(shop데이터!B5)</f>
        <v>음식점 &gt; 카페</v>
      </c>
      <c r="C5" t="str">
        <f>TRIM(shop데이터!C5)</f>
        <v>서울 마포구 서교동 369-1</v>
      </c>
      <c r="D5" t="str">
        <f>TRIM(shop데이터!D5)</f>
        <v>02-3144-2112</v>
      </c>
      <c r="E5" t="str">
        <f>TRIM(shop데이터!E5)</f>
        <v>126.920803902824</v>
      </c>
      <c r="F5" t="str">
        <f>TRIM(shop데이터!F5)</f>
        <v>37.5529782798916</v>
      </c>
    </row>
    <row r="6" spans="1:6" x14ac:dyDescent="0.4">
      <c r="A6" t="str">
        <f>TRIM(shop데이터!A6)</f>
        <v>BBQ 신도림역점</v>
      </c>
      <c r="B6" t="str">
        <f>TRIM(shop데이터!B6)</f>
        <v>음식점 &gt; 치킨 &gt; BBQ</v>
      </c>
      <c r="C6" t="str">
        <f>TRIM(shop데이터!C6)</f>
        <v>서울 구로구 신도림동 338</v>
      </c>
      <c r="D6" t="str">
        <f>TRIM(shop데이터!D6)</f>
        <v>02-2633-7792</v>
      </c>
      <c r="E6" t="str">
        <f>TRIM(shop데이터!E6)</f>
        <v>126.88964990146</v>
      </c>
      <c r="F6" t="str">
        <f>TRIM(shop데이터!F6)</f>
        <v>37.5104350442945</v>
      </c>
    </row>
    <row r="7" spans="1:6" x14ac:dyDescent="0.4">
      <c r="A7" t="str">
        <f>TRIM(shop데이터!A7)</f>
        <v>BHC치킨 구로동중앙점</v>
      </c>
      <c r="B7" t="str">
        <f>TRIM(shop데이터!B7)</f>
        <v>음식점 &gt; 치킨 &gt; BHC치킨</v>
      </c>
      <c r="C7" t="str">
        <f>TRIM(shop데이터!C7)</f>
        <v>서울 구로구 구로동 110-5</v>
      </c>
      <c r="D7" t="str">
        <f>TRIM(shop데이터!D7)</f>
        <v>02-830-1252</v>
      </c>
      <c r="E7" t="str">
        <f>TRIM(shop데이터!E7)</f>
        <v>126.889397303328</v>
      </c>
      <c r="F7" t="str">
        <f>TRIM(shop데이터!F7)</f>
        <v>37.5007219759321</v>
      </c>
    </row>
    <row r="8" spans="1:6" x14ac:dyDescent="0.4">
      <c r="A8" t="str">
        <f>TRIM(shop데이터!A8)</f>
        <v>BHC치킨 신도림미래점</v>
      </c>
      <c r="B8" t="str">
        <f>TRIM(shop데이터!B8)</f>
        <v>음식점 &gt; 치킨 &gt; BHC치킨</v>
      </c>
      <c r="C8" t="str">
        <f>TRIM(shop데이터!C8)</f>
        <v>서울 구로구 구로동 1267</v>
      </c>
      <c r="D8" t="str">
        <f>TRIM(shop데이터!D8)</f>
        <v>02-866-9232</v>
      </c>
      <c r="E8" t="str">
        <f>TRIM(shop데이터!E8)</f>
        <v>126.8876577155</v>
      </c>
      <c r="F8" t="str">
        <f>TRIM(shop데이터!F8)</f>
        <v>37.5054199775514</v>
      </c>
    </row>
    <row r="9" spans="1:6" x14ac:dyDescent="0.4">
      <c r="A9" t="str">
        <f>TRIM(shop데이터!A9)</f>
        <v>BHC치킨 합정역점</v>
      </c>
      <c r="B9" t="str">
        <f>TRIM(shop데이터!B9)</f>
        <v>음식점 &gt; 치킨 &gt; BHC치킨</v>
      </c>
      <c r="C9" t="str">
        <f>TRIM(shop데이터!C9)</f>
        <v>서울 마포구 합정동 427-5</v>
      </c>
      <c r="D9" t="str">
        <f>TRIM(shop데이터!D9)</f>
        <v>02-866-9232</v>
      </c>
      <c r="E9" t="str">
        <f>TRIM(shop데이터!E9)</f>
        <v>126.911670200496</v>
      </c>
      <c r="F9" t="str">
        <f>TRIM(shop데이터!F9)</f>
        <v>37.5537544970979</v>
      </c>
    </row>
    <row r="10" spans="1:6" x14ac:dyDescent="0.4">
      <c r="A10" t="str">
        <f>TRIM(shop데이터!A10)</f>
        <v>BHC치킨 홍대점</v>
      </c>
      <c r="B10" t="str">
        <f>TRIM(shop데이터!B10)</f>
        <v>음식점 &gt; 치킨 &gt; BHC치킨</v>
      </c>
      <c r="C10" t="str">
        <f>TRIM(shop데이터!C10)</f>
        <v>서울 마포구 동교동 163-9</v>
      </c>
      <c r="D10" t="str">
        <f>TRIM(shop데이터!D10)</f>
        <v>02-325-3112</v>
      </c>
      <c r="E10" t="str">
        <f>TRIM(shop데이터!E10)</f>
        <v>126.922689468825</v>
      </c>
      <c r="F10" t="str">
        <f>TRIM(shop데이터!F10)</f>
        <v>37.5550139822382</v>
      </c>
    </row>
    <row r="11" spans="1:6" x14ac:dyDescent="0.4">
      <c r="A11" t="str">
        <f>TRIM(shop데이터!A11)</f>
        <v>KFC 홍익대점</v>
      </c>
      <c r="B11" t="str">
        <f>TRIM(shop데이터!B11)</f>
        <v>음식점 &gt; 패스트푸드 &gt; KFC</v>
      </c>
      <c r="C11" t="str">
        <f>TRIM(shop데이터!C11)</f>
        <v>서울 마포구 동교동 165-8</v>
      </c>
      <c r="D11" t="str">
        <f>TRIM(shop데이터!D11)</f>
        <v>02-323-7554</v>
      </c>
      <c r="E11" t="str">
        <f>TRIM(shop데이터!E11)</f>
        <v>126.923150191567</v>
      </c>
      <c r="F11" t="str">
        <f>TRIM(shop데이터!F11)</f>
        <v>37.5560089841638</v>
      </c>
    </row>
    <row r="12" spans="1:6" x14ac:dyDescent="0.4">
      <c r="A12" t="str">
        <f>TRIM(shop데이터!A12)</f>
        <v>The450</v>
      </c>
      <c r="B12" t="str">
        <f>TRIM(shop데이터!B12)</f>
        <v>음식점 &gt; 양식 &gt; 이탈리안</v>
      </c>
      <c r="C12" t="str">
        <f>TRIM(shop데이터!C12)</f>
        <v>서울 마포구 상수동 90-2</v>
      </c>
      <c r="D12" t="str">
        <f>TRIM(shop데이터!D12)</f>
        <v>02-338-0046</v>
      </c>
      <c r="E12" t="str">
        <f>TRIM(shop데이터!E12)</f>
        <v>126.922744744681</v>
      </c>
      <c r="F12" t="str">
        <f>TRIM(shop데이터!F12)</f>
        <v>37.549705338762</v>
      </c>
    </row>
    <row r="13" spans="1:6" x14ac:dyDescent="0.4">
      <c r="A13" t="str">
        <f>TRIM(shop데이터!A13)</f>
        <v>TMB숯불바베큐치킨</v>
      </c>
      <c r="B13" t="str">
        <f>TRIM(shop데이터!B13)</f>
        <v>음식점 &gt; 치킨</v>
      </c>
      <c r="C13" t="str">
        <f>TRIM(shop데이터!C13)</f>
        <v>서울 구로구 신도림동 338</v>
      </c>
      <c r="D13" t="str">
        <f>TRIM(shop데이터!D13)</f>
        <v>02-2689-7982</v>
      </c>
      <c r="E13" t="str">
        <f>TRIM(shop데이터!E13)</f>
        <v>126.889455206461</v>
      </c>
      <c r="F13" t="str">
        <f>TRIM(shop데이터!F13)</f>
        <v>37.5105393787218</v>
      </c>
    </row>
    <row r="14" spans="1:6" x14ac:dyDescent="0.4">
      <c r="A14" t="str">
        <f>TRIM(shop데이터!A14)</f>
        <v>가원양꼬치</v>
      </c>
      <c r="B14" t="str">
        <f>TRIM(shop데이터!B14)</f>
        <v>음식점 &gt; 중식 &gt; 양꼬치</v>
      </c>
      <c r="C14" t="str">
        <f>TRIM(shop데이터!C14)</f>
        <v>서울 구로구 구로동 501-5</v>
      </c>
      <c r="D14" t="str">
        <f>TRIM(shop데이터!D14)</f>
        <v>02-2689-7982</v>
      </c>
      <c r="E14" t="str">
        <f>TRIM(shop데이터!E14)</f>
        <v>126.884765188995</v>
      </c>
      <c r="F14" t="str">
        <f>TRIM(shop데이터!F14)</f>
        <v>37.5006706959428</v>
      </c>
    </row>
    <row r="15" spans="1:6" x14ac:dyDescent="0.4">
      <c r="A15" t="str">
        <f>TRIM(shop데이터!A15)</f>
        <v>가츠몽 구로디지털점</v>
      </c>
      <c r="B15" t="str">
        <f>TRIM(shop데이터!B15)</f>
        <v>음식점 &gt; 일식 &gt; 돈까스,우동</v>
      </c>
      <c r="C15" t="str">
        <f>TRIM(shop데이터!C15)</f>
        <v>서울 구로구 구로동 170-10</v>
      </c>
      <c r="D15" t="str">
        <f>TRIM(shop데이터!D15)</f>
        <v>02-851-3770</v>
      </c>
      <c r="E15" t="str">
        <f>TRIM(shop데이터!E15)</f>
        <v>126.89460944771</v>
      </c>
      <c r="F15" t="str">
        <f>TRIM(shop데이터!F15)</f>
        <v>37.4871864129437</v>
      </c>
    </row>
    <row r="16" spans="1:6" x14ac:dyDescent="0.4">
      <c r="A16" t="str">
        <f>TRIM(shop데이터!A16)</f>
        <v>간코</v>
      </c>
      <c r="B16" t="str">
        <f>TRIM(shop데이터!B16)</f>
        <v>음식점 &gt; 일식</v>
      </c>
      <c r="C16" t="str">
        <f>TRIM(shop데이터!C16)</f>
        <v>서울 마포구 합정동 387-21</v>
      </c>
      <c r="D16" t="str">
        <f>TRIM(shop데이터!D16)</f>
        <v>02-2210-9555</v>
      </c>
      <c r="E16" t="str">
        <f>TRIM(shop데이터!E16)</f>
        <v>126.911473614996</v>
      </c>
      <c r="F16" t="str">
        <f>TRIM(shop데이터!F16)</f>
        <v>37.5496469705659</v>
      </c>
    </row>
    <row r="17" spans="1:6" x14ac:dyDescent="0.4">
      <c r="A17" t="str">
        <f>TRIM(shop데이터!A17)</f>
        <v>갈비명가</v>
      </c>
      <c r="B17" t="str">
        <f>TRIM(shop데이터!B17)</f>
        <v>음식점 &gt; 한식 &gt; 육류,고기 &gt; 갈비</v>
      </c>
      <c r="C17" t="str">
        <f>TRIM(shop데이터!C17)</f>
        <v>서울 구로구 구로동 98-1</v>
      </c>
      <c r="D17" t="str">
        <f>TRIM(shop데이터!D17)</f>
        <v>02-853-7002</v>
      </c>
      <c r="E17" t="str">
        <f>TRIM(shop데이터!E17)</f>
        <v>126.88963148337</v>
      </c>
      <c r="F17" t="str">
        <f>TRIM(shop데이터!F17)</f>
        <v>37.4952873268005</v>
      </c>
    </row>
    <row r="18" spans="1:6" x14ac:dyDescent="0.4">
      <c r="A18" t="str">
        <f>TRIM(shop데이터!A18)</f>
        <v>감성타코&amp;그릴 합정점</v>
      </c>
      <c r="B18" t="str">
        <f>TRIM(shop데이터!B18)</f>
        <v>음식점 &gt; 양식 &gt; 멕시칸,브라질</v>
      </c>
      <c r="C18" t="str">
        <f>TRIM(shop데이터!C18)</f>
        <v>서울 마포구 합정동 473</v>
      </c>
      <c r="D18" t="str">
        <f>TRIM(shop데이터!D18)</f>
        <v>02-332-8836</v>
      </c>
      <c r="E18" t="str">
        <f>TRIM(shop데이터!E18)</f>
        <v>126.912364903365</v>
      </c>
      <c r="F18" t="str">
        <f>TRIM(shop데이터!F18)</f>
        <v>37.5509964296608</v>
      </c>
    </row>
    <row r="19" spans="1:6" x14ac:dyDescent="0.4">
      <c r="A19" t="str">
        <f>TRIM(shop데이터!A19)</f>
        <v>갓파스시 구로점</v>
      </c>
      <c r="B19" t="str">
        <f>TRIM(shop데이터!B19)</f>
        <v>음식점 &gt; 일식 &gt; 초밥,롤</v>
      </c>
      <c r="C19" t="str">
        <f>TRIM(shop데이터!C19)</f>
        <v>서울 구로구 구로동 212-8</v>
      </c>
      <c r="D19" t="str">
        <f>TRIM(shop데이터!D19)</f>
        <v>02-864-4377</v>
      </c>
      <c r="E19" t="str">
        <f>TRIM(shop데이터!E19)</f>
        <v>126.895817303295</v>
      </c>
      <c r="F19" t="str">
        <f>TRIM(shop데이터!F19)</f>
        <v>37.4837384257504</v>
      </c>
    </row>
    <row r="20" spans="1:6" x14ac:dyDescent="0.4">
      <c r="A20" t="str">
        <f>TRIM(shop데이터!A20)</f>
        <v>강강술래 홍대점</v>
      </c>
      <c r="B20" t="str">
        <f>TRIM(shop데이터!B20)</f>
        <v>음식점 &gt; 한식 &gt; 육류,고기</v>
      </c>
      <c r="C20" t="str">
        <f>TRIM(shop데이터!C20)</f>
        <v>서울 마포구 서교동 369-10</v>
      </c>
      <c r="D20" t="str">
        <f>TRIM(shop데이터!D20)</f>
        <v>02-3143-6635</v>
      </c>
      <c r="E20" t="str">
        <f>TRIM(shop데이터!E20)</f>
        <v>126.92056917003</v>
      </c>
      <c r="F20" t="str">
        <f>TRIM(shop데이터!F20)</f>
        <v>37.5523564337032</v>
      </c>
    </row>
    <row r="21" spans="1:6" x14ac:dyDescent="0.4">
      <c r="A21" t="str">
        <f>TRIM(shop데이터!A21)</f>
        <v>강촌숯불닭갈비 본점</v>
      </c>
      <c r="B21" t="str">
        <f>TRIM(shop데이터!B21)</f>
        <v>음식점 &gt; 한식 &gt; 육류,고기 &gt; 닭요리</v>
      </c>
      <c r="C21" t="str">
        <f>TRIM(shop데이터!C21)</f>
        <v>서울 구로구 구로동 29-22</v>
      </c>
      <c r="D21" t="str">
        <f>TRIM(shop데이터!D21)</f>
        <v>02-851-2194</v>
      </c>
      <c r="E21" t="str">
        <f>TRIM(shop데이터!E21)</f>
        <v>126.891721612309</v>
      </c>
      <c r="F21" t="str">
        <f>TRIM(shop데이터!F21)</f>
        <v>37.5044326670946</v>
      </c>
    </row>
    <row r="22" spans="1:6" x14ac:dyDescent="0.4">
      <c r="A22" t="str">
        <f>TRIM(shop데이터!A22)</f>
        <v>강화통통생고기 본점</v>
      </c>
      <c r="B22" t="str">
        <f>TRIM(shop데이터!B22)</f>
        <v>음식점 &gt; 한식 &gt; 육류,고기</v>
      </c>
      <c r="C22" t="str">
        <f>TRIM(shop데이터!C22)</f>
        <v>서울 마포구 서교동 444-2</v>
      </c>
      <c r="D22" t="str">
        <f>TRIM(shop데이터!D22)</f>
        <v>02-322-1838</v>
      </c>
      <c r="E22" t="str">
        <f>TRIM(shop데이터!E22)</f>
        <v>126.912142761721</v>
      </c>
      <c r="F22" t="str">
        <f>TRIM(shop데이터!F22)</f>
        <v>37.554174083851</v>
      </c>
    </row>
    <row r="23" spans="1:6" x14ac:dyDescent="0.4">
      <c r="A23" t="str">
        <f>TRIM(shop데이터!A23)</f>
        <v>개성면옥</v>
      </c>
      <c r="B23" t="str">
        <f>TRIM(shop데이터!B23)</f>
        <v>음식점 &gt; 한식 &gt; 냉면</v>
      </c>
      <c r="C23" t="str">
        <f>TRIM(shop데이터!C23)</f>
        <v>서울 구로구 구로동 426-167</v>
      </c>
      <c r="D23" t="str">
        <f>TRIM(shop데이터!D23)</f>
        <v>02-869-2760</v>
      </c>
      <c r="E23" t="str">
        <f>TRIM(shop데이터!E23)</f>
        <v>126.883820566024</v>
      </c>
      <c r="F23" t="str">
        <f>TRIM(shop데이터!F23)</f>
        <v>37.492845433415</v>
      </c>
    </row>
    <row r="24" spans="1:6" x14ac:dyDescent="0.4">
      <c r="A24" t="str">
        <f>TRIM(shop데이터!A24)</f>
        <v>겐지야 현대백화점 디큐브시티점</v>
      </c>
      <c r="B24" t="str">
        <f>TRIM(shop데이터!B24)</f>
        <v>음식점 &gt; 일식 &gt; 돈까스,우동</v>
      </c>
      <c r="C24" t="str">
        <f>TRIM(shop데이터!C24)</f>
        <v>서울 구로구 신도림동 692</v>
      </c>
      <c r="D24" t="str">
        <f>TRIM(shop데이터!D24)</f>
        <v>02-2068-5150</v>
      </c>
      <c r="E24" t="str">
        <f>TRIM(shop데이터!E24)</f>
        <v>126.888897099391</v>
      </c>
      <c r="F24" t="str">
        <f>TRIM(shop데이터!F24)</f>
        <v>37.5085854779419</v>
      </c>
    </row>
    <row r="25" spans="1:6" x14ac:dyDescent="0.4">
      <c r="A25" t="str">
        <f>TRIM(shop데이터!A25)</f>
        <v>경성양꼬치 합정점</v>
      </c>
      <c r="B25" t="str">
        <f>TRIM(shop데이터!B25)</f>
        <v>음식점 &gt; 중식 &gt; 양꼬치 &gt; 경성양꼬치</v>
      </c>
      <c r="C25" t="str">
        <f>TRIM(shop데이터!C25)</f>
        <v>서울 마포구 합정동 393-7</v>
      </c>
      <c r="D25" t="str">
        <f>TRIM(shop데이터!D25)</f>
        <v>02-2210-9555</v>
      </c>
      <c r="E25" t="str">
        <f>TRIM(shop데이터!E25)</f>
        <v>126.910310828563</v>
      </c>
      <c r="F25" t="str">
        <f>TRIM(shop데이터!F25)</f>
        <v>37.5491919899388</v>
      </c>
    </row>
    <row r="26" spans="1:6" x14ac:dyDescent="0.4">
      <c r="A26" t="str">
        <f>TRIM(shop데이터!A26)</f>
        <v>경주식당</v>
      </c>
      <c r="B26" t="str">
        <f>TRIM(shop데이터!B26)</f>
        <v>음식점 &gt; 한식 &gt; 육류,고기</v>
      </c>
      <c r="C26" t="str">
        <f>TRIM(shop데이터!C26)</f>
        <v>서울 마포구 상수동 314-10</v>
      </c>
      <c r="D26" t="str">
        <f>TRIM(shop데이터!D26)</f>
        <v>02-322-1674</v>
      </c>
      <c r="E26" t="str">
        <f>TRIM(shop데이터!E26)</f>
        <v>126.921148208727</v>
      </c>
      <c r="F26" t="str">
        <f>TRIM(shop데이터!F26)</f>
        <v>37.548424865676</v>
      </c>
    </row>
    <row r="27" spans="1:6" x14ac:dyDescent="0.4">
      <c r="A27" t="str">
        <f>TRIM(shop데이터!A27)</f>
        <v>계림원 구로직영점</v>
      </c>
      <c r="B27" t="str">
        <f>TRIM(shop데이터!B27)</f>
        <v>음식점 &gt; 치킨 &gt; 계림원</v>
      </c>
      <c r="C27" t="str">
        <f>TRIM(shop데이터!C27)</f>
        <v>서울 구로구 구로동 87-1</v>
      </c>
      <c r="D27" t="str">
        <f>TRIM(shop데이터!D27)</f>
        <v>02-853-7677</v>
      </c>
      <c r="E27" t="str">
        <f>TRIM(shop데이터!E27)</f>
        <v>126.889808035423</v>
      </c>
      <c r="F27" t="str">
        <f>TRIM(shop데이터!F27)</f>
        <v>37.4936503627346</v>
      </c>
    </row>
    <row r="28" spans="1:6" x14ac:dyDescent="0.4">
      <c r="A28" t="str">
        <f>TRIM(shop데이터!A28)</f>
        <v>계림원 망원점</v>
      </c>
      <c r="B28" t="str">
        <f>TRIM(shop데이터!B28)</f>
        <v>음식점 &gt; 치킨 &gt; 계림원</v>
      </c>
      <c r="C28" t="str">
        <f>TRIM(shop데이터!C28)</f>
        <v>서울 마포구 망원동 416-49</v>
      </c>
      <c r="D28" t="str">
        <f>TRIM(shop데이터!D28)</f>
        <v>02-336-2977</v>
      </c>
      <c r="E28" t="str">
        <f>TRIM(shop데이터!E28)</f>
        <v>126.903026768401</v>
      </c>
      <c r="F28" t="str">
        <f>TRIM(shop데이터!F28)</f>
        <v>37.5568230889002</v>
      </c>
    </row>
    <row r="29" spans="1:6" x14ac:dyDescent="0.4">
      <c r="A29" t="str">
        <f>TRIM(shop데이터!A29)</f>
        <v>고고갈비 홍대상수점</v>
      </c>
      <c r="B29" t="str">
        <f>TRIM(shop데이터!B29)</f>
        <v>음식점 &gt; 한식 &gt; 육류,고기 &gt; 갈비</v>
      </c>
      <c r="C29" t="str">
        <f>TRIM(shop데이터!C29)</f>
        <v>서울 마포구 상수동 310-14</v>
      </c>
      <c r="D29" t="str">
        <f>TRIM(shop데이터!D29)</f>
        <v>02-6219-9090</v>
      </c>
      <c r="E29" t="str">
        <f>TRIM(shop데이터!E29)</f>
        <v>126.922121909828</v>
      </c>
      <c r="F29" t="str">
        <f>TRIM(shop데이터!F29)</f>
        <v>37.5479425766643</v>
      </c>
    </row>
    <row r="30" spans="1:6" x14ac:dyDescent="0.4">
      <c r="A30" t="str">
        <f>TRIM(shop데이터!A30)</f>
        <v>고기꾼김춘배</v>
      </c>
      <c r="B30" t="str">
        <f>TRIM(shop데이터!B30)</f>
        <v>음식점 &gt; 한식 &gt; 육류,고기</v>
      </c>
      <c r="C30" t="str">
        <f>TRIM(shop데이터!C30)</f>
        <v>서울 마포구 서교동 369-44</v>
      </c>
      <c r="D30" t="str">
        <f>TRIM(shop데이터!D30)</f>
        <v>070-7779-5658</v>
      </c>
      <c r="E30" t="str">
        <f>TRIM(shop데이터!E30)</f>
        <v>126.921519275899</v>
      </c>
      <c r="F30" t="str">
        <f>TRIM(shop데이터!F30)</f>
        <v>37.552843607872</v>
      </c>
    </row>
    <row r="31" spans="1:6" x14ac:dyDescent="0.4">
      <c r="A31" t="str">
        <f>TRIM(shop데이터!A31)</f>
        <v>고니스</v>
      </c>
      <c r="B31" t="str">
        <f>TRIM(shop데이터!B31)</f>
        <v>음식점 &gt; 패스트푸드</v>
      </c>
      <c r="C31" t="str">
        <f>TRIM(shop데이터!C31)</f>
        <v>서울 마포구 상수동 90-8</v>
      </c>
      <c r="D31" t="str">
        <f>TRIM(shop데이터!D31)</f>
        <v>070-4644-9022</v>
      </c>
      <c r="E31" t="str">
        <f>TRIM(shop데이터!E31)</f>
        <v>126.922604532405</v>
      </c>
      <c r="F31" t="str">
        <f>TRIM(shop데이터!F31)</f>
        <v>37.5495971271439</v>
      </c>
    </row>
    <row r="32" spans="1:6" x14ac:dyDescent="0.4">
      <c r="A32" t="str">
        <f>TRIM(shop데이터!A32)</f>
        <v>고봉민김밥인 서울구로신도림점</v>
      </c>
      <c r="B32" t="str">
        <f>TRIM(shop데이터!B32)</f>
        <v>음식점 &gt; 분식 &gt; 고봉민김밥인</v>
      </c>
      <c r="C32" t="str">
        <f>TRIM(shop데이터!C32)</f>
        <v>서울 구로구 신도림동 437-1</v>
      </c>
      <c r="D32" t="str">
        <f>TRIM(shop데이터!D32)</f>
        <v>02-2677-9484</v>
      </c>
      <c r="E32" t="str">
        <f>TRIM(shop데이터!E32)</f>
        <v>126.883525158314</v>
      </c>
      <c r="F32" t="str">
        <f>TRIM(shop데이터!F32)</f>
        <v>37.5061259668195</v>
      </c>
    </row>
    <row r="33" spans="1:6" x14ac:dyDescent="0.4">
      <c r="A33" t="str">
        <f>TRIM(shop데이터!A33)</f>
        <v>고은별 홍대점</v>
      </c>
      <c r="B33" t="str">
        <f>TRIM(shop데이터!B33)</f>
        <v>음식점 &gt; 카페</v>
      </c>
      <c r="C33" t="str">
        <f>TRIM(shop데이터!C33)</f>
        <v>서울 마포구 상수동 314-11</v>
      </c>
      <c r="D33" t="str">
        <f>TRIM(shop데이터!D33)</f>
        <v>02-322-2257</v>
      </c>
      <c r="E33" t="str">
        <f>TRIM(shop데이터!E33)</f>
        <v>126.921041755068</v>
      </c>
      <c r="F33" t="str">
        <f>TRIM(shop데이터!F33)</f>
        <v>37.548501379412</v>
      </c>
    </row>
    <row r="34" spans="1:6" x14ac:dyDescent="0.4">
      <c r="A34" t="str">
        <f>TRIM(shop데이터!A34)</f>
        <v>고피자 상수직영점</v>
      </c>
      <c r="B34" t="str">
        <f>TRIM(shop데이터!B34)</f>
        <v>음식점 &gt; 양식 &gt; 피자</v>
      </c>
      <c r="C34" t="str">
        <f>TRIM(shop데이터!C34)</f>
        <v>서울 마포구 상수동 71-15</v>
      </c>
      <c r="D34" t="str">
        <f>TRIM(shop데이터!D34)</f>
        <v>02-2677-9484</v>
      </c>
      <c r="E34" t="str">
        <f>TRIM(shop데이터!E34)</f>
        <v>126.92451199609</v>
      </c>
      <c r="F34" t="str">
        <f>TRIM(shop데이터!F34)</f>
        <v>37.5489604551388</v>
      </c>
    </row>
    <row r="35" spans="1:6" x14ac:dyDescent="0.4">
      <c r="A35" t="str">
        <f>TRIM(shop데이터!A35)</f>
        <v>고향집</v>
      </c>
      <c r="B35" t="str">
        <f>TRIM(shop데이터!B35)</f>
        <v>음식점 &gt; 한식 &gt; 국수</v>
      </c>
      <c r="C35" t="str">
        <f>TRIM(shop데이터!C35)</f>
        <v>서울 마포구 망원1동 414-20</v>
      </c>
      <c r="D35" t="str">
        <f>TRIM(shop데이터!D35)</f>
        <v>02-322-8762</v>
      </c>
      <c r="E35" t="str">
        <f>TRIM(shop데이터!E35)</f>
        <v>126.906309230679</v>
      </c>
      <c r="F35" t="str">
        <f>TRIM(shop데이터!F35)</f>
        <v>37.556523004162</v>
      </c>
    </row>
    <row r="36" spans="1:6" x14ac:dyDescent="0.4">
      <c r="A36" t="str">
        <f>TRIM(shop데이터!A36)</f>
        <v>곤밥</v>
      </c>
      <c r="B36" t="str">
        <f>TRIM(shop데이터!B36)</f>
        <v>음식점 &gt; 한식</v>
      </c>
      <c r="C36" t="str">
        <f>TRIM(shop데이터!C36)</f>
        <v>서울 마포구 상수동 339-9</v>
      </c>
      <c r="D36" t="str">
        <f>TRIM(shop데이터!D36)</f>
        <v>02-336-5157</v>
      </c>
      <c r="E36" t="str">
        <f>TRIM(shop데이터!E36)</f>
        <v>126.922595491841</v>
      </c>
      <c r="F36" t="str">
        <f>TRIM(shop데이터!F36)</f>
        <v>37.5452074557347</v>
      </c>
    </row>
    <row r="37" spans="1:6" x14ac:dyDescent="0.4">
      <c r="A37" t="str">
        <f>TRIM(shop데이터!A37)</f>
        <v>곱분이곱창 신도림점</v>
      </c>
      <c r="B37" t="str">
        <f>TRIM(shop데이터!B37)</f>
        <v>음식점 &gt; 한식 &gt; 육류,고기 &gt; 곱창,막창</v>
      </c>
      <c r="C37" t="str">
        <f>TRIM(shop데이터!C37)</f>
        <v>서울 구로구 구로동 40-10</v>
      </c>
      <c r="D37" t="str">
        <f>TRIM(shop데이터!D37)</f>
        <v>02-866-0260</v>
      </c>
      <c r="E37" t="str">
        <f>TRIM(shop데이터!E37)</f>
        <v>126.890822721349</v>
      </c>
      <c r="F37" t="str">
        <f>TRIM(shop데이터!F37)</f>
        <v>37.503502002478</v>
      </c>
    </row>
    <row r="38" spans="1:6" x14ac:dyDescent="0.4">
      <c r="A38" t="str">
        <f>TRIM(shop데이터!A38)</f>
        <v>곱소반</v>
      </c>
      <c r="B38" t="str">
        <f>TRIM(shop데이터!B38)</f>
        <v>음식점 &gt; 한식 &gt; 육류,고기 &gt; 곱창,막창</v>
      </c>
      <c r="C38" t="str">
        <f>TRIM(shop데이터!C38)</f>
        <v>서울 마포구 상수동 314-8</v>
      </c>
      <c r="D38" t="str">
        <f>TRIM(shop데이터!D38)</f>
        <v>02-866-0260</v>
      </c>
      <c r="E38" t="str">
        <f>TRIM(shop데이터!E38)</f>
        <v>126.921334011333</v>
      </c>
      <c r="F38" t="str">
        <f>TRIM(shop데이터!F38)</f>
        <v>37.5482195619442</v>
      </c>
    </row>
    <row r="39" spans="1:6" x14ac:dyDescent="0.4">
      <c r="A39" t="str">
        <f>TRIM(shop데이터!A39)</f>
        <v>곱창대장</v>
      </c>
      <c r="B39" t="str">
        <f>TRIM(shop데이터!B39)</f>
        <v>음식점 &gt; 한식 &gt; 육류,고기 &gt; 곱창,막창</v>
      </c>
      <c r="C39" t="str">
        <f>TRIM(shop데이터!C39)</f>
        <v>서울 구로구 구로동 41-7</v>
      </c>
      <c r="D39" t="str">
        <f>TRIM(shop데이터!D39)</f>
        <v>02-856-6067</v>
      </c>
      <c r="E39" t="str">
        <f>TRIM(shop데이터!E39)</f>
        <v>126.89237747143</v>
      </c>
      <c r="F39" t="str">
        <f>TRIM(shop데이터!F39)</f>
        <v>37.5045017428299</v>
      </c>
    </row>
    <row r="40" spans="1:6" x14ac:dyDescent="0.4">
      <c r="A40" t="str">
        <f>TRIM(shop데이터!A40)</f>
        <v>공주칼국수</v>
      </c>
      <c r="B40" t="str">
        <f>TRIM(shop데이터!B40)</f>
        <v>음식점 &gt; 한식 &gt; 국수</v>
      </c>
      <c r="C40" t="str">
        <f>TRIM(shop데이터!C40)</f>
        <v>서울 영등포구 대림동 1116-15</v>
      </c>
      <c r="D40" t="str">
        <f>TRIM(shop데이터!D40)</f>
        <v>02-847-9242</v>
      </c>
      <c r="E40" t="str">
        <f>TRIM(shop데이터!E40)</f>
        <v>126.896383912102</v>
      </c>
      <c r="F40" t="str">
        <f>TRIM(shop데이터!F40)</f>
        <v>37.4909956398021</v>
      </c>
    </row>
    <row r="41" spans="1:6" x14ac:dyDescent="0.4">
      <c r="A41" t="str">
        <f>TRIM(shop데이터!A41)</f>
        <v>괴르츠</v>
      </c>
      <c r="B41" t="str">
        <f>TRIM(shop데이터!B41)</f>
        <v>음식점 &gt; 양식</v>
      </c>
      <c r="C41" t="str">
        <f>TRIM(shop데이터!C41)</f>
        <v>서울 마포구 상수동 304-1</v>
      </c>
      <c r="D41" t="str">
        <f>TRIM(shop데이터!D41)</f>
        <v>02-336-1745</v>
      </c>
      <c r="E41" t="str">
        <f>TRIM(shop데이터!E41)</f>
        <v>126.925841188973</v>
      </c>
      <c r="F41" t="str">
        <f>TRIM(shop데이터!F41)</f>
        <v>37.5448743670599</v>
      </c>
    </row>
    <row r="42" spans="1:6" x14ac:dyDescent="0.4">
      <c r="A42" t="str">
        <f>TRIM(shop데이터!A42)</f>
        <v>교다이야</v>
      </c>
      <c r="B42" t="str">
        <f>TRIM(shop데이터!B42)</f>
        <v>음식점 &gt; 일식 &gt; 돈까스,우동</v>
      </c>
      <c r="C42" t="str">
        <f>TRIM(shop데이터!C42)</f>
        <v>서울 마포구 합정동 370-8</v>
      </c>
      <c r="D42" t="str">
        <f>TRIM(shop데이터!D42)</f>
        <v>02-851-3158</v>
      </c>
      <c r="E42" t="str">
        <f>TRIM(shop데이터!E42)</f>
        <v>126.913219594114</v>
      </c>
      <c r="F42" t="str">
        <f>TRIM(shop데이터!F42)</f>
        <v>37.5468479633888</v>
      </c>
    </row>
    <row r="43" spans="1:6" x14ac:dyDescent="0.4">
      <c r="A43" t="str">
        <f>TRIM(shop데이터!A43)</f>
        <v>교대이층집 신도림점</v>
      </c>
      <c r="B43" t="str">
        <f>TRIM(shop데이터!B43)</f>
        <v>음식점 &gt; 한식 &gt; 육류,고기</v>
      </c>
      <c r="C43" t="str">
        <f>TRIM(shop데이터!C43)</f>
        <v>서울 구로구 신도림동 337</v>
      </c>
      <c r="D43" t="str">
        <f>TRIM(shop데이터!D43)</f>
        <v>02-2069-1636</v>
      </c>
      <c r="E43" t="str">
        <f>TRIM(shop데이터!E43)</f>
        <v>126.887556680864</v>
      </c>
      <c r="F43" t="str">
        <f>TRIM(shop데이터!F43)</f>
        <v>37.5094419656711</v>
      </c>
    </row>
    <row r="44" spans="1:6" x14ac:dyDescent="0.4">
      <c r="A44" t="str">
        <f>TRIM(shop데이터!A44)</f>
        <v>교촌치킨 구로2호점</v>
      </c>
      <c r="B44" t="str">
        <f>TRIM(shop데이터!B44)</f>
        <v>음식점 &gt; 치킨 &gt; 교촌치킨</v>
      </c>
      <c r="C44" t="str">
        <f>TRIM(shop데이터!C44)</f>
        <v>서울 구로구 구로동 74-30</v>
      </c>
      <c r="D44" t="str">
        <f>TRIM(shop데이터!D44)</f>
        <v>02-854-1004</v>
      </c>
      <c r="E44" t="str">
        <f>TRIM(shop데이터!E44)</f>
        <v>126.892629178474</v>
      </c>
      <c r="F44" t="str">
        <f>TRIM(shop데이터!F44)</f>
        <v>37.4969515449473</v>
      </c>
    </row>
    <row r="45" spans="1:6" x14ac:dyDescent="0.4">
      <c r="A45" t="str">
        <f>TRIM(shop데이터!A45)</f>
        <v>교촌치킨 신도림1호점</v>
      </c>
      <c r="B45" t="str">
        <f>TRIM(shop데이터!B45)</f>
        <v>음식점 &gt; 치킨 &gt; 교촌치킨</v>
      </c>
      <c r="C45" t="str">
        <f>TRIM(shop데이터!C45)</f>
        <v>서울 구로구 신도림동 648</v>
      </c>
      <c r="D45" t="str">
        <f>TRIM(shop데이터!D45)</f>
        <v>02-2675-9288</v>
      </c>
      <c r="E45" t="str">
        <f>TRIM(shop데이터!E45)</f>
        <v>126.88323493408</v>
      </c>
      <c r="F45" t="str">
        <f>TRIM(shop데이터!F45)</f>
        <v>37.5058436658175</v>
      </c>
    </row>
    <row r="46" spans="1:6" x14ac:dyDescent="0.4">
      <c r="A46" t="str">
        <f>TRIM(shop데이터!A46)</f>
        <v>교촌치킨 홍대점</v>
      </c>
      <c r="B46" t="str">
        <f>TRIM(shop데이터!B46)</f>
        <v>음식점 &gt; 치킨 &gt; 교촌치킨</v>
      </c>
      <c r="C46" t="str">
        <f>TRIM(shop데이터!C46)</f>
        <v>서울 마포구 서교동 371-3</v>
      </c>
      <c r="D46" t="str">
        <f>TRIM(shop데이터!D46)</f>
        <v>02-338-1300</v>
      </c>
      <c r="E46" t="str">
        <f>TRIM(shop데이터!E46)</f>
        <v>126.920142306425</v>
      </c>
      <c r="F46" t="str">
        <f>TRIM(shop데이터!F46)</f>
        <v>37.5536211466791</v>
      </c>
    </row>
    <row r="47" spans="1:6" x14ac:dyDescent="0.4">
      <c r="A47" t="str">
        <f>TRIM(shop데이터!A47)</f>
        <v>구로시장대왕피자</v>
      </c>
      <c r="B47" t="str">
        <f>TRIM(shop데이터!B47)</f>
        <v>음식점 &gt; 양식 &gt; 피자</v>
      </c>
      <c r="C47" t="str">
        <f>TRIM(shop데이터!C47)</f>
        <v>서울 구로구 구로동 313-49</v>
      </c>
      <c r="D47" t="str">
        <f>TRIM(shop데이터!D47)</f>
        <v>02-851-5354</v>
      </c>
      <c r="E47" t="str">
        <f>TRIM(shop데이터!E47)</f>
        <v>126.890263170902</v>
      </c>
      <c r="F47" t="str">
        <f>TRIM(shop데이터!F47)</f>
        <v>37.4901801076829</v>
      </c>
    </row>
    <row r="48" spans="1:6" x14ac:dyDescent="0.4">
      <c r="A48" t="str">
        <f>TRIM(shop데이터!A48)</f>
        <v>구스토타코</v>
      </c>
      <c r="B48" t="str">
        <f>TRIM(shop데이터!B48)</f>
        <v>음식점 &gt; 양식 &gt; 멕시칸,브라질</v>
      </c>
      <c r="C48" t="str">
        <f>TRIM(shop데이터!C48)</f>
        <v>서울 마포구 상수동 146-6</v>
      </c>
      <c r="D48" t="str">
        <f>TRIM(shop데이터!D48)</f>
        <v>02-338-8226</v>
      </c>
      <c r="E48" t="str">
        <f>TRIM(shop데이터!E48)</f>
        <v>126.9228006657</v>
      </c>
      <c r="F48" t="str">
        <f>TRIM(shop데이터!F48)</f>
        <v>37.5481520540427</v>
      </c>
    </row>
    <row r="49" spans="1:6" x14ac:dyDescent="0.4">
      <c r="A49" t="str">
        <f>TRIM(shop데이터!A49)</f>
        <v>국수나무 신도림점</v>
      </c>
      <c r="B49" t="str">
        <f>TRIM(shop데이터!B49)</f>
        <v>음식점 &gt; 한식 &gt; 국수 &gt; 국수나무</v>
      </c>
      <c r="C49" t="str">
        <f>TRIM(shop데이터!C49)</f>
        <v>서울 구로구 신도림동 437-1</v>
      </c>
      <c r="D49" t="str">
        <f>TRIM(shop데이터!D49)</f>
        <v>02-2635-9501</v>
      </c>
      <c r="E49" t="str">
        <f>TRIM(shop데이터!E49)</f>
        <v>126.883137009419</v>
      </c>
      <c r="F49" t="str">
        <f>TRIM(shop데이터!F49)</f>
        <v>37.506629875767</v>
      </c>
    </row>
    <row r="50" spans="1:6" x14ac:dyDescent="0.4">
      <c r="A50" t="str">
        <f>TRIM(shop데이터!A50)</f>
        <v>국제식당 상수점</v>
      </c>
      <c r="B50" t="str">
        <f>TRIM(shop데이터!B50)</f>
        <v>음식점 &gt; 한식 &gt; 육류,고기 &gt; 삼겹살</v>
      </c>
      <c r="C50" t="str">
        <f>TRIM(shop데이터!C50)</f>
        <v>서울 마포구 상수동 146-18</v>
      </c>
      <c r="D50" t="str">
        <f>TRIM(shop데이터!D50)</f>
        <v>02-325-1777</v>
      </c>
      <c r="E50" t="str">
        <f>TRIM(shop데이터!E50)</f>
        <v>126.922642331697</v>
      </c>
      <c r="F50" t="str">
        <f>TRIM(shop데이터!F50)</f>
        <v>37.5480618505645</v>
      </c>
    </row>
    <row r="51" spans="1:6" x14ac:dyDescent="0.4">
      <c r="A51" t="str">
        <f>TRIM(shop데이터!A51)</f>
        <v>굽네치킨 구로5동점</v>
      </c>
      <c r="B51" t="str">
        <f>TRIM(shop데이터!B51)</f>
        <v>음식점 &gt; 치킨 &gt; 굽네치킨</v>
      </c>
      <c r="C51" t="str">
        <f>TRIM(shop데이터!C51)</f>
        <v>서울 구로구 구로동 528-7</v>
      </c>
      <c r="D51" t="str">
        <f>TRIM(shop데이터!D51)</f>
        <v>02-858-9294</v>
      </c>
      <c r="E51" t="str">
        <f>TRIM(shop데이터!E51)</f>
        <v>126.887281999172</v>
      </c>
      <c r="F51" t="str">
        <f>TRIM(shop데이터!F51)</f>
        <v>37.4995558772105</v>
      </c>
    </row>
    <row r="52" spans="1:6" x14ac:dyDescent="0.4">
      <c r="A52" t="str">
        <f>TRIM(shop데이터!A52)</f>
        <v>굽네치킨 신도림점</v>
      </c>
      <c r="B52" t="str">
        <f>TRIM(shop데이터!B52)</f>
        <v>음식점 &gt; 치킨 &gt; 굽네치킨</v>
      </c>
      <c r="C52" t="str">
        <f>TRIM(shop데이터!C52)</f>
        <v>서울 구로구 신도림동 292-247</v>
      </c>
      <c r="D52" t="str">
        <f>TRIM(shop데이터!D52)</f>
        <v>02-2677-9294</v>
      </c>
      <c r="E52" t="str">
        <f>TRIM(shop데이터!E52)</f>
        <v>126.878264257116</v>
      </c>
      <c r="F52" t="str">
        <f>TRIM(shop데이터!F52)</f>
        <v>37.5093282380138</v>
      </c>
    </row>
    <row r="53" spans="1:6" x14ac:dyDescent="0.4">
      <c r="A53" t="str">
        <f>TRIM(shop데이터!A53)</f>
        <v>그레이랩</v>
      </c>
      <c r="B53" t="str">
        <f>TRIM(shop데이터!B53)</f>
        <v>음식점 &gt; 카페</v>
      </c>
      <c r="C53" t="str">
        <f>TRIM(shop데이터!C53)</f>
        <v>서울 마포구 합정동 367-9</v>
      </c>
      <c r="D53" t="str">
        <f>TRIM(shop데이터!D53)</f>
        <v>02-333-5694</v>
      </c>
      <c r="E53" t="str">
        <f>TRIM(shop데이터!E53)</f>
        <v>126.914386970585</v>
      </c>
      <c r="F53" t="str">
        <f>TRIM(shop데이터!F53)</f>
        <v>37.5462415423896</v>
      </c>
    </row>
    <row r="54" spans="1:6" x14ac:dyDescent="0.4">
      <c r="A54" t="str">
        <f>TRIM(shop데이터!A54)</f>
        <v>그린바스켓 신도림점</v>
      </c>
      <c r="B54" t="str">
        <f>TRIM(shop데이터!B54)</f>
        <v>음식점 &gt; 양식 &gt; 스테이크, 립</v>
      </c>
      <c r="C54" t="str">
        <f>TRIM(shop데이터!C54)</f>
        <v>서울 구로구 신도림동 338</v>
      </c>
      <c r="D54" t="str">
        <f>TRIM(shop데이터!D54)</f>
        <v>02-2633-8633</v>
      </c>
      <c r="E54" t="str">
        <f>TRIM(shop데이터!E54)</f>
        <v>126.889459778507</v>
      </c>
      <c r="F54" t="str">
        <f>TRIM(shop데이터!F54)</f>
        <v>37.5105069468536</v>
      </c>
    </row>
    <row r="55" spans="1:6" x14ac:dyDescent="0.4">
      <c r="A55" t="str">
        <f>TRIM(shop데이터!A55)</f>
        <v>금다원</v>
      </c>
      <c r="B55" t="str">
        <f>TRIM(shop데이터!B55)</f>
        <v>음식점 &gt; 중식 &gt; 중화요리</v>
      </c>
      <c r="C55" t="str">
        <f>TRIM(shop데이터!C55)</f>
        <v>서울 구로구 신도림동 292-32</v>
      </c>
      <c r="D55" t="str">
        <f>TRIM(shop데이터!D55)</f>
        <v>02-2633-8633</v>
      </c>
      <c r="E55" t="str">
        <f>TRIM(shop데이터!E55)</f>
        <v>126.878671890323</v>
      </c>
      <c r="F55" t="str">
        <f>TRIM(shop데이터!F55)</f>
        <v>37.5090439400878</v>
      </c>
    </row>
    <row r="56" spans="1:6" x14ac:dyDescent="0.4">
      <c r="A56" t="str">
        <f>TRIM(shop데이터!A56)</f>
        <v>금문</v>
      </c>
      <c r="B56" t="str">
        <f>TRIM(shop데이터!B56)</f>
        <v>음식점 &gt; 중식 &gt; 중화요리</v>
      </c>
      <c r="C56" t="str">
        <f>TRIM(shop데이터!C56)</f>
        <v>서울 마포구 합정동 472</v>
      </c>
      <c r="D56" t="str">
        <f>TRIM(shop데이터!D56)</f>
        <v>02-851-3158</v>
      </c>
      <c r="E56" t="str">
        <f>TRIM(shop데이터!E56)</f>
        <v>126.912129922291</v>
      </c>
      <c r="F56" t="str">
        <f>TRIM(shop데이터!F56)</f>
        <v>37.5496871047141</v>
      </c>
    </row>
    <row r="57" spans="1:6" x14ac:dyDescent="0.4">
      <c r="A57" t="str">
        <f>TRIM(shop데이터!A57)</f>
        <v>금왕돈까스앤치킨</v>
      </c>
      <c r="B57" t="str">
        <f>TRIM(shop데이터!B57)</f>
        <v>음식점 &gt; 일식 &gt; 돈까스,우동</v>
      </c>
      <c r="C57" t="str">
        <f>TRIM(shop데이터!C57)</f>
        <v>서울 구로구 구로동 1262</v>
      </c>
      <c r="D57" t="str">
        <f>TRIM(shop데이터!D57)</f>
        <v>02-2679-3690</v>
      </c>
      <c r="E57" t="str">
        <f>TRIM(shop데이터!E57)</f>
        <v>126.876193874351</v>
      </c>
      <c r="F57" t="str">
        <f>TRIM(shop데이터!F57)</f>
        <v>37.5055743036789</v>
      </c>
    </row>
    <row r="58" spans="1:6" x14ac:dyDescent="0.4">
      <c r="A58" t="str">
        <f>TRIM(shop데이터!A58)</f>
        <v>김덕후의곱창조 홍대본점</v>
      </c>
      <c r="B58" t="str">
        <f>TRIM(shop데이터!B58)</f>
        <v>음식점 &gt; 한식 &gt; 육류,고기 &gt; 곱창,막창</v>
      </c>
      <c r="C58" t="str">
        <f>TRIM(shop데이터!C58)</f>
        <v>서울 마포구 상수동 92-2</v>
      </c>
      <c r="D58" t="str">
        <f>TRIM(shop데이터!D58)</f>
        <v>02-2679-3690</v>
      </c>
      <c r="E58" t="str">
        <f>TRIM(shop데이터!E58)</f>
        <v>126.922469130811</v>
      </c>
      <c r="F58" t="str">
        <f>TRIM(shop데이터!F58)</f>
        <v>37.5492150150139</v>
      </c>
    </row>
    <row r="59" spans="1:6" x14ac:dyDescent="0.4">
      <c r="A59" t="str">
        <f>TRIM(shop데이터!A59)</f>
        <v>김종용누룽지통닭</v>
      </c>
      <c r="B59" t="str">
        <f>TRIM(shop데이터!B59)</f>
        <v>음식점 &gt; 치킨</v>
      </c>
      <c r="C59" t="str">
        <f>TRIM(shop데이터!C59)</f>
        <v>서울 구로구 구로동 770-40</v>
      </c>
      <c r="D59" t="str">
        <f>TRIM(shop데이터!D59)</f>
        <v>02-851-0515</v>
      </c>
      <c r="E59" t="str">
        <f>TRIM(shop데이터!E59)</f>
        <v>126.888330878674</v>
      </c>
      <c r="F59" t="str">
        <f>TRIM(shop데이터!F59)</f>
        <v>37.4877969346256</v>
      </c>
    </row>
    <row r="60" spans="1:6" x14ac:dyDescent="0.4">
      <c r="A60" t="str">
        <f>TRIM(shop데이터!A60)</f>
        <v>깐부치킨 신도림역점</v>
      </c>
      <c r="B60" t="str">
        <f>TRIM(shop데이터!B60)</f>
        <v>음식점 &gt; 치킨 &gt; 깐부치킨</v>
      </c>
      <c r="C60" t="str">
        <f>TRIM(shop데이터!C60)</f>
        <v>서울 구로구 신도림동 337</v>
      </c>
      <c r="D60" t="str">
        <f>TRIM(shop데이터!D60)</f>
        <v>02-3439-7292</v>
      </c>
      <c r="E60" t="str">
        <f>TRIM(shop데이터!E60)</f>
        <v>126.887746727372</v>
      </c>
      <c r="F60" t="str">
        <f>TRIM(shop데이터!F60)</f>
        <v>37.5094205223262</v>
      </c>
    </row>
    <row r="61" spans="1:6" x14ac:dyDescent="0.4">
      <c r="A61" t="str">
        <f>TRIM(shop데이터!A61)</f>
        <v>꼬꼬아찌 홍대직영점</v>
      </c>
      <c r="B61" t="str">
        <f>TRIM(shop데이터!B61)</f>
        <v>음식점 &gt; 치킨</v>
      </c>
      <c r="C61" t="str">
        <f>TRIM(shop데이터!C61)</f>
        <v>서울 마포구 서교동 364-22</v>
      </c>
      <c r="D61" t="str">
        <f>TRIM(shop데이터!D61)</f>
        <v>02-336-9276</v>
      </c>
      <c r="E61" t="str">
        <f>TRIM(shop데이터!E61)</f>
        <v>126.921845982556</v>
      </c>
      <c r="F61" t="str">
        <f>TRIM(shop데이터!F61)</f>
        <v>37.5520977983239</v>
      </c>
    </row>
    <row r="62" spans="1:6" x14ac:dyDescent="0.4">
      <c r="A62" t="str">
        <f>TRIM(shop데이터!A62)</f>
        <v>꽃돼지갤러리</v>
      </c>
      <c r="B62" t="str">
        <f>TRIM(shop데이터!B62)</f>
        <v>음식점 &gt; 한식 &gt; 육류,고기</v>
      </c>
      <c r="C62" t="str">
        <f>TRIM(shop데이터!C62)</f>
        <v>서울 마포구 서교동 363-21</v>
      </c>
      <c r="D62" t="str">
        <f>TRIM(shop데이터!D62)</f>
        <v>02-3144-3319</v>
      </c>
      <c r="E62" t="str">
        <f>TRIM(shop데이터!E62)</f>
        <v>126.922032494442</v>
      </c>
      <c r="F62" t="str">
        <f>TRIM(shop데이터!F62)</f>
        <v>37.5512185475718</v>
      </c>
    </row>
    <row r="63" spans="1:6" x14ac:dyDescent="0.4">
      <c r="A63" t="str">
        <f>TRIM(shop데이터!A63)</f>
        <v>꽃피는고기 홍대본점</v>
      </c>
      <c r="B63" t="str">
        <f>TRIM(shop데이터!B63)</f>
        <v>음식점 &gt; 한식 &gt; 육류,고기</v>
      </c>
      <c r="C63" t="str">
        <f>TRIM(shop데이터!C63)</f>
        <v>서울 마포구 상수동 314-11</v>
      </c>
      <c r="D63" t="str">
        <f>TRIM(shop데이터!D63)</f>
        <v>02-325-1889</v>
      </c>
      <c r="E63" t="str">
        <f>TRIM(shop데이터!E63)</f>
        <v>126.921025901827</v>
      </c>
      <c r="F63" t="str">
        <f>TRIM(shop데이터!F63)</f>
        <v>37.5485112797934</v>
      </c>
    </row>
    <row r="64" spans="1:6" x14ac:dyDescent="0.4">
      <c r="A64" t="str">
        <f>TRIM(shop데이터!A64)</f>
        <v>꿈담피자 망원본점</v>
      </c>
      <c r="B64" t="str">
        <f>TRIM(shop데이터!B64)</f>
        <v>음식점 &gt; 양식 &gt; 피자</v>
      </c>
      <c r="C64" t="str">
        <f>TRIM(shop데이터!C64)</f>
        <v>서울 마포구 망원동 377-1</v>
      </c>
      <c r="D64" t="str">
        <f>TRIM(shop데이터!D64)</f>
        <v>02-326-6066</v>
      </c>
      <c r="E64" t="str">
        <f>TRIM(shop데이터!E64)</f>
        <v>126.909242726914</v>
      </c>
      <c r="F64" t="str">
        <f>TRIM(shop데이터!F64)</f>
        <v>37.5565216914913</v>
      </c>
    </row>
    <row r="65" spans="1:6" x14ac:dyDescent="0.4">
      <c r="A65" t="str">
        <f>TRIM(shop데이터!A65)</f>
        <v>나일롱부엌</v>
      </c>
      <c r="B65" t="str">
        <f>TRIM(shop데이터!B65)</f>
        <v>음식점 &gt; 일식 &gt; 돈까스,우동</v>
      </c>
      <c r="C65" t="str">
        <f>TRIM(shop데이터!C65)</f>
        <v>서울 마포구 합정동 393-20</v>
      </c>
      <c r="D65" t="str">
        <f>TRIM(shop데이터!D65)</f>
        <v>02-332-2282</v>
      </c>
      <c r="E65" t="str">
        <f>TRIM(shop데이터!E65)</f>
        <v>126.909518616898</v>
      </c>
      <c r="F65" t="str">
        <f>TRIM(shop데이터!F65)</f>
        <v>37.5492454454411</v>
      </c>
    </row>
    <row r="66" spans="1:6" x14ac:dyDescent="0.4">
      <c r="A66" t="str">
        <f>TRIM(shop데이터!A66)</f>
        <v>난훠궈</v>
      </c>
      <c r="B66" t="str">
        <f>TRIM(shop데이터!B66)</f>
        <v>음식점 &gt; 중식 &gt; 중화요리</v>
      </c>
      <c r="C66" t="str">
        <f>TRIM(shop데이터!C66)</f>
        <v>서울 마포구 합정동 393-15</v>
      </c>
      <c r="D66" t="str">
        <f>TRIM(shop데이터!D66)</f>
        <v>02-851-3163</v>
      </c>
      <c r="E66" t="str">
        <f>TRIM(shop데이터!E66)</f>
        <v>126.909930190679</v>
      </c>
      <c r="F66" t="str">
        <f>TRIM(shop데이터!F66)</f>
        <v>37.549530475561</v>
      </c>
    </row>
    <row r="67" spans="1:6" x14ac:dyDescent="0.4">
      <c r="A67" t="str">
        <f>TRIM(shop데이터!A67)</f>
        <v>남경</v>
      </c>
      <c r="B67" t="str">
        <f>TRIM(shop데이터!B67)</f>
        <v>음식점 &gt; 중식 &gt; 중화요리</v>
      </c>
      <c r="C67" t="str">
        <f>TRIM(shop데이터!C67)</f>
        <v>서울 구로구 구로동 27-4</v>
      </c>
      <c r="D67" t="str">
        <f>TRIM(shop데이터!D67)</f>
        <v>02-326-6066</v>
      </c>
      <c r="E67" t="str">
        <f>TRIM(shop데이터!E67)</f>
        <v>126.892606824806</v>
      </c>
      <c r="F67" t="str">
        <f>TRIM(shop데이터!F67)</f>
        <v>37.5054534127924</v>
      </c>
    </row>
    <row r="68" spans="1:6" x14ac:dyDescent="0.4">
      <c r="A68" t="str">
        <f>TRIM(shop데이터!A68)</f>
        <v>남춘천닭갈비</v>
      </c>
      <c r="B68" t="str">
        <f>TRIM(shop데이터!B68)</f>
        <v>음식점 &gt; 한식 &gt; 육류,고기 &gt; 닭요리</v>
      </c>
      <c r="C68" t="str">
        <f>TRIM(shop데이터!C68)</f>
        <v>서울 마포구 성산동 253-16</v>
      </c>
      <c r="D68" t="str">
        <f>TRIM(shop데이터!D68)</f>
        <v>02-323-4458</v>
      </c>
      <c r="E68" t="str">
        <f>TRIM(shop데이터!E68)</f>
        <v>126.907877169124</v>
      </c>
      <c r="F68" t="str">
        <f>TRIM(shop데이터!F68)</f>
        <v>37.5589028699971</v>
      </c>
    </row>
    <row r="69" spans="1:6" x14ac:dyDescent="0.4">
      <c r="A69" t="str">
        <f>TRIM(shop데이터!A69)</f>
        <v>냉장고</v>
      </c>
      <c r="B69" t="str">
        <f>TRIM(shop데이터!B69)</f>
        <v>음식점 &gt; 한식 &gt; 육류,고기</v>
      </c>
      <c r="C69" t="str">
        <f>TRIM(shop데이터!C69)</f>
        <v>서울 마포구 상수동 327-7</v>
      </c>
      <c r="D69" t="str">
        <f>TRIM(shop데이터!D69)</f>
        <v>02-6012-0918</v>
      </c>
      <c r="E69" t="str">
        <f>TRIM(shop데이터!E69)</f>
        <v>126.922811327823</v>
      </c>
      <c r="F69" t="str">
        <f>TRIM(shop데이터!F69)</f>
        <v>37.5465915313196</v>
      </c>
    </row>
    <row r="70" spans="1:6" x14ac:dyDescent="0.4">
      <c r="A70" t="str">
        <f>TRIM(shop데이터!A70)</f>
        <v>네네치킨 구로1점</v>
      </c>
      <c r="B70" t="str">
        <f>TRIM(shop데이터!B70)</f>
        <v>음식점 &gt; 치킨 &gt; 네네치킨</v>
      </c>
      <c r="C70" t="str">
        <f>TRIM(shop데이터!C70)</f>
        <v>서울 구로구 구로동 409-56</v>
      </c>
      <c r="D70" t="str">
        <f>TRIM(shop데이터!D70)</f>
        <v>02-861-4492</v>
      </c>
      <c r="E70" t="str">
        <f>TRIM(shop데이터!E70)</f>
        <v>126.88227370623</v>
      </c>
      <c r="F70" t="str">
        <f>TRIM(shop데이터!F70)</f>
        <v>37.4942494724239</v>
      </c>
    </row>
    <row r="71" spans="1:6" x14ac:dyDescent="0.4">
      <c r="A71" t="str">
        <f>TRIM(shop데이터!A71)</f>
        <v>네네치킨 신도림점</v>
      </c>
      <c r="B71" t="str">
        <f>TRIM(shop데이터!B71)</f>
        <v>음식점 &gt; 치킨 &gt; 네네치킨</v>
      </c>
      <c r="C71" t="str">
        <f>TRIM(shop데이터!C71)</f>
        <v>서울 구로구 신도림동 292-44</v>
      </c>
      <c r="D71" t="str">
        <f>TRIM(shop데이터!D71)</f>
        <v>050-7964-1022</v>
      </c>
      <c r="E71" t="str">
        <f>TRIM(shop데이터!E71)</f>
        <v>126.878291554082</v>
      </c>
      <c r="F71" t="str">
        <f>TRIM(shop데이터!F71)</f>
        <v>37.5092345617084</v>
      </c>
    </row>
    <row r="72" spans="1:6" x14ac:dyDescent="0.4">
      <c r="A72" t="str">
        <f>TRIM(shop데이터!A72)</f>
        <v>노랑통닭 망원점</v>
      </c>
      <c r="B72" t="str">
        <f>TRIM(shop데이터!B72)</f>
        <v>음식점 &gt; 치킨 &gt; 노랑통닭</v>
      </c>
      <c r="C72" t="str">
        <f>TRIM(shop데이터!C72)</f>
        <v>서울 마포구 성산동 252-1</v>
      </c>
      <c r="D72" t="str">
        <f>TRIM(shop데이터!D72)</f>
        <v>02-333-3288</v>
      </c>
      <c r="E72" t="str">
        <f>TRIM(shop데이터!E72)</f>
        <v>126.907972456204</v>
      </c>
      <c r="F72" t="str">
        <f>TRIM(shop데이터!F72)</f>
        <v>37.5587263489277</v>
      </c>
    </row>
    <row r="73" spans="1:6" x14ac:dyDescent="0.4">
      <c r="A73" t="str">
        <f>TRIM(shop데이터!A73)</f>
        <v>노랑통닭 상수점</v>
      </c>
      <c r="B73" t="str">
        <f>TRIM(shop데이터!B73)</f>
        <v>음식점 &gt; 치킨 &gt; 노랑통닭</v>
      </c>
      <c r="C73" t="str">
        <f>TRIM(shop데이터!C73)</f>
        <v>서울 마포구 상수동 153-4</v>
      </c>
      <c r="D73" t="str">
        <f>TRIM(shop데이터!D73)</f>
        <v>02-333-0578</v>
      </c>
      <c r="E73" t="str">
        <f>TRIM(shop데이터!E73)</f>
        <v>126.925060007991</v>
      </c>
      <c r="F73" t="str">
        <f>TRIM(shop데이터!F73)</f>
        <v>37.5475300185178</v>
      </c>
    </row>
    <row r="74" spans="1:6" x14ac:dyDescent="0.4">
      <c r="A74" t="str">
        <f>TRIM(shop데이터!A74)</f>
        <v>노랑통닭 홍대점</v>
      </c>
      <c r="B74" t="str">
        <f>TRIM(shop데이터!B74)</f>
        <v>음식점 &gt; 치킨 &gt; 노랑통닭</v>
      </c>
      <c r="C74" t="str">
        <f>TRIM(shop데이터!C74)</f>
        <v>서울 마포구 서교동 356-3</v>
      </c>
      <c r="D74" t="str">
        <f>TRIM(shop데이터!D74)</f>
        <v>02-335-2229</v>
      </c>
      <c r="E74" t="str">
        <f>TRIM(shop데이터!E74)</f>
        <v>126.92214714297</v>
      </c>
      <c r="F74" t="str">
        <f>TRIM(shop데이터!F74)</f>
        <v>37.5541459652421</v>
      </c>
    </row>
    <row r="75" spans="1:6" x14ac:dyDescent="0.4">
      <c r="A75" t="str">
        <f>TRIM(shop데이터!A75)</f>
        <v>누나홀닭 구로역점</v>
      </c>
      <c r="B75" t="str">
        <f>TRIM(shop데이터!B75)</f>
        <v>음식점 &gt; 치킨 &gt; 누나홀닭</v>
      </c>
      <c r="C75" t="str">
        <f>TRIM(shop데이터!C75)</f>
        <v>서울 구로구 구로동 603-9</v>
      </c>
      <c r="D75" t="str">
        <f>TRIM(shop데이터!D75)</f>
        <v>02-2672-9292</v>
      </c>
      <c r="E75" t="str">
        <f>TRIM(shop데이터!E75)</f>
        <v>126.881058204594</v>
      </c>
      <c r="F75" t="str">
        <f>TRIM(shop데이터!F75)</f>
        <v>37.5034439200538</v>
      </c>
    </row>
    <row r="76" spans="1:6" x14ac:dyDescent="0.4">
      <c r="A76" t="str">
        <f>TRIM(shop데이터!A76)</f>
        <v>눈꽃한우서래갈비</v>
      </c>
      <c r="B76" t="str">
        <f>TRIM(shop데이터!B76)</f>
        <v>음식점 &gt; 한식 &gt; 육류,고기 &gt; 갈비</v>
      </c>
      <c r="C76" t="str">
        <f>TRIM(shop데이터!C76)</f>
        <v>서울 구로구 구로동 544</v>
      </c>
      <c r="D76" t="str">
        <f>TRIM(shop데이터!D76)</f>
        <v>02-862-3611</v>
      </c>
      <c r="E76" t="str">
        <f>TRIM(shop데이터!E76)</f>
        <v>126.887542753737</v>
      </c>
      <c r="F76" t="str">
        <f>TRIM(shop데이터!F76)</f>
        <v>37.5036466903643</v>
      </c>
    </row>
    <row r="77" spans="1:6" x14ac:dyDescent="0.4">
      <c r="A77" t="str">
        <f>TRIM(shop데이터!A77)</f>
        <v>뉴욕버거 고척돔구장3루점</v>
      </c>
      <c r="B77" t="str">
        <f>TRIM(shop데이터!B77)</f>
        <v>음식점 &gt; 양식 &gt; 햄버거 &gt; 뉴욕버거</v>
      </c>
      <c r="C77" t="str">
        <f>TRIM(shop데이터!C77)</f>
        <v>서울 구로구 고척동 66-2</v>
      </c>
      <c r="D77" t="str">
        <f>TRIM(shop데이터!D77)</f>
        <v>070-8245-4562</v>
      </c>
      <c r="E77" t="str">
        <f>TRIM(shop데이터!E77)</f>
        <v>126.867698570637</v>
      </c>
      <c r="F77" t="str">
        <f>TRIM(shop데이터!F77)</f>
        <v>37.498816565767</v>
      </c>
    </row>
    <row r="78" spans="1:6" x14ac:dyDescent="0.4">
      <c r="A78" t="str">
        <f>TRIM(shop데이터!A78)</f>
        <v>뉴욕버거 홈플러스신도림점</v>
      </c>
      <c r="B78" t="str">
        <f>TRIM(shop데이터!B78)</f>
        <v>음식점 &gt; 양식 &gt; 햄버거 &gt; 뉴욕버거</v>
      </c>
      <c r="C78" t="str">
        <f>TRIM(shop데이터!C78)</f>
        <v>서울 구로구 신도림동 337</v>
      </c>
      <c r="D78" t="str">
        <f>TRIM(shop데이터!D78)</f>
        <v>070-8245-4562</v>
      </c>
      <c r="E78" t="str">
        <f>TRIM(shop데이터!E78)</f>
        <v>126.888385898749</v>
      </c>
      <c r="F78" t="str">
        <f>TRIM(shop데이터!F78)</f>
        <v>37.5097096295601</v>
      </c>
    </row>
    <row r="79" spans="1:6" x14ac:dyDescent="0.4">
      <c r="A79" t="str">
        <f>TRIM(shop데이터!A79)</f>
        <v>뉴욕피자</v>
      </c>
      <c r="B79" t="str">
        <f>TRIM(shop데이터!B79)</f>
        <v>음식점 &gt; 패스트푸드</v>
      </c>
      <c r="C79" t="str">
        <f>TRIM(shop데이터!C79)</f>
        <v>서울 마포구 망원동 425-33</v>
      </c>
      <c r="D79" t="str">
        <f>TRIM(shop데이터!D79)</f>
        <v>02-862-3611</v>
      </c>
      <c r="E79" t="str">
        <f>TRIM(shop데이터!E79)</f>
        <v>126.904445879841</v>
      </c>
      <c r="F79" t="str">
        <f>TRIM(shop데이터!F79)</f>
        <v>37.5586802996602</v>
      </c>
    </row>
    <row r="80" spans="1:6" x14ac:dyDescent="0.4">
      <c r="A80" t="str">
        <f>TRIM(shop데이터!A80)</f>
        <v>뉴욕핫도그앤커피 서울망원PC방점</v>
      </c>
      <c r="B80" t="str">
        <f>TRIM(shop데이터!B80)</f>
        <v>음식점 &gt; 패스트푸드 &gt; 뉴욕핫도그앤커피</v>
      </c>
      <c r="C80" t="str">
        <f>TRIM(shop데이터!C80)</f>
        <v>서울 마포구 서교동 441-17</v>
      </c>
      <c r="D80" t="str">
        <f>TRIM(shop데이터!D80)</f>
        <v>02-862-3611</v>
      </c>
      <c r="E80" t="str">
        <f>TRIM(shop데이터!E80)</f>
        <v>126.910687444416</v>
      </c>
      <c r="F80" t="str">
        <f>TRIM(shop데이터!F80)</f>
        <v>37.5560146307157</v>
      </c>
    </row>
    <row r="81" spans="1:6" x14ac:dyDescent="0.4">
      <c r="A81" t="str">
        <f>TRIM(shop데이터!A81)</f>
        <v>니와참치</v>
      </c>
      <c r="B81" t="str">
        <f>TRIM(shop데이터!B81)</f>
        <v>음식점 &gt; 일식 &gt; 참치회</v>
      </c>
      <c r="C81" t="str">
        <f>TRIM(shop데이터!C81)</f>
        <v>서울 구로구 구로동 1126-35</v>
      </c>
      <c r="D81" t="str">
        <f>TRIM(shop데이터!D81)</f>
        <v>02-862-3611</v>
      </c>
      <c r="E81" t="str">
        <f>TRIM(shop데이터!E81)</f>
        <v>126.900115795286</v>
      </c>
      <c r="F81" t="str">
        <f>TRIM(shop데이터!F81)</f>
        <v>37.4822212357547</v>
      </c>
    </row>
    <row r="82" spans="1:6" x14ac:dyDescent="0.4">
      <c r="A82" t="str">
        <f>TRIM(shop데이터!A82)</f>
        <v>다겐닭스 신도림점</v>
      </c>
      <c r="B82" t="str">
        <f>TRIM(shop데이터!B82)</f>
        <v>음식점 &gt; 치킨</v>
      </c>
      <c r="C82" t="str">
        <f>TRIM(shop데이터!C82)</f>
        <v>서울 구로구 신도림동 648</v>
      </c>
      <c r="D82" t="str">
        <f>TRIM(shop데이터!D82)</f>
        <v>02-862-3611</v>
      </c>
      <c r="E82" t="str">
        <f>TRIM(shop데이터!E82)</f>
        <v>126.882640668022</v>
      </c>
      <c r="F82" t="str">
        <f>TRIM(shop데이터!F82)</f>
        <v>37.5054403277726</v>
      </c>
    </row>
    <row r="83" spans="1:6" x14ac:dyDescent="0.4">
      <c r="A83" t="str">
        <f>TRIM(shop데이터!A83)</f>
        <v>다농패스트푸드</v>
      </c>
      <c r="B83" t="str">
        <f>TRIM(shop데이터!B83)</f>
        <v>음식점 &gt; 패스트푸드</v>
      </c>
      <c r="C83" t="str">
        <f>TRIM(shop데이터!C83)</f>
        <v>서울 마포구 성산동 533-1</v>
      </c>
      <c r="D83" t="str">
        <f>TRIM(shop데이터!D83)</f>
        <v>02-838-5959</v>
      </c>
      <c r="E83" t="str">
        <f>TRIM(shop데이터!E83)</f>
        <v>126.898515501249</v>
      </c>
      <c r="F83" t="str">
        <f>TRIM(shop데이터!F83)</f>
        <v>37.5652382081458</v>
      </c>
    </row>
    <row r="84" spans="1:6" x14ac:dyDescent="0.4">
      <c r="A84" t="str">
        <f>TRIM(shop데이터!A84)</f>
        <v>다케롤&amp;스시</v>
      </c>
      <c r="B84" t="str">
        <f>TRIM(shop데이터!B84)</f>
        <v>음식점 &gt; 일식 &gt; 초밥,롤</v>
      </c>
      <c r="C84" t="str">
        <f>TRIM(shop데이터!C84)</f>
        <v>서울 구로구 구로동 186-7</v>
      </c>
      <c r="D84" t="str">
        <f>TRIM(shop데이터!D84)</f>
        <v>02-830-1399</v>
      </c>
      <c r="E84" t="str">
        <f>TRIM(shop데이터!E84)</f>
        <v>126.898559128232</v>
      </c>
      <c r="F84" t="str">
        <f>TRIM(shop데이터!F84)</f>
        <v>37.4862492180345</v>
      </c>
    </row>
    <row r="85" spans="1:6" x14ac:dyDescent="0.4">
      <c r="A85" t="str">
        <f>TRIM(shop데이터!A85)</f>
        <v>닭날다</v>
      </c>
      <c r="B85" t="str">
        <f>TRIM(shop데이터!B85)</f>
        <v>음식점 &gt; 치킨</v>
      </c>
      <c r="C85" t="str">
        <f>TRIM(shop데이터!C85)</f>
        <v>서울 마포구 서교동 360-17</v>
      </c>
      <c r="D85" t="str">
        <f>TRIM(shop데이터!D85)</f>
        <v>02-322-4520</v>
      </c>
      <c r="E85" t="str">
        <f>TRIM(shop데이터!E85)</f>
        <v>126.924074112395</v>
      </c>
      <c r="F85" t="str">
        <f>TRIM(shop데이터!F85)</f>
        <v>37.5511333822063</v>
      </c>
    </row>
    <row r="86" spans="1:6" x14ac:dyDescent="0.4">
      <c r="A86" t="str">
        <f>TRIM(shop데이터!A86)</f>
        <v>대게나라 마포점</v>
      </c>
      <c r="B86" t="str">
        <f>TRIM(shop데이터!B86)</f>
        <v>음식점 &gt; 한식 &gt; 해물,생선 &gt; 게,대게</v>
      </c>
      <c r="C86" t="str">
        <f>TRIM(shop데이터!C86)</f>
        <v>서울 마포구 서교동 476-19</v>
      </c>
      <c r="D86" t="str">
        <f>TRIM(shop데이터!D86)</f>
        <v>02-322-8484</v>
      </c>
      <c r="E86" t="str">
        <f>TRIM(shop데이터!E86)</f>
        <v>126.911784677365</v>
      </c>
      <c r="F86" t="str">
        <f>TRIM(shop데이터!F86)</f>
        <v>37.5545666517863</v>
      </c>
    </row>
    <row r="87" spans="1:6" x14ac:dyDescent="0.4">
      <c r="A87" t="str">
        <f>TRIM(shop데이터!A87)</f>
        <v>대만원</v>
      </c>
      <c r="B87" t="str">
        <f>TRIM(shop데이터!B87)</f>
        <v>음식점 &gt; 중식 &gt; 중화요리</v>
      </c>
      <c r="C87" t="str">
        <f>TRIM(shop데이터!C87)</f>
        <v>서울 구로구 신도림동 639</v>
      </c>
      <c r="D87" t="str">
        <f>TRIM(shop데이터!D87)</f>
        <v>070-8245-4562</v>
      </c>
      <c r="E87" t="str">
        <f>TRIM(shop데이터!E87)</f>
        <v>126.884999575764</v>
      </c>
      <c r="F87" t="str">
        <f>TRIM(shop데이터!F87)</f>
        <v>37.5115415462706</v>
      </c>
    </row>
    <row r="88" spans="1:6" x14ac:dyDescent="0.4">
      <c r="A88" t="str">
        <f>TRIM(shop데이터!A88)</f>
        <v>대박착한치킨</v>
      </c>
      <c r="B88" t="str">
        <f>TRIM(shop데이터!B88)</f>
        <v>음식점 &gt; 치킨</v>
      </c>
      <c r="C88" t="str">
        <f>TRIM(shop데이터!C88)</f>
        <v>서울 마포구 상수동 327-7</v>
      </c>
      <c r="D88" t="str">
        <f>TRIM(shop데이터!D88)</f>
        <v>02-3144-3256</v>
      </c>
      <c r="E88" t="str">
        <f>TRIM(shop데이터!E88)</f>
        <v>126.922797726339</v>
      </c>
      <c r="F88" t="str">
        <f>TRIM(shop데이터!F88)</f>
        <v>37.5466131463986</v>
      </c>
    </row>
    <row r="89" spans="1:6" x14ac:dyDescent="0.4">
      <c r="A89" t="str">
        <f>TRIM(shop데이터!A89)</f>
        <v>대한각</v>
      </c>
      <c r="B89" t="str">
        <f>TRIM(shop데이터!B89)</f>
        <v>음식점 &gt; 중식 &gt; 중화요리</v>
      </c>
      <c r="C89" t="str">
        <f>TRIM(shop데이터!C89)</f>
        <v>서울 마포구 합정동 473</v>
      </c>
      <c r="D89" t="str">
        <f>TRIM(shop데이터!D89)</f>
        <v>02-2210-9558</v>
      </c>
      <c r="E89" t="str">
        <f>TRIM(shop데이터!E89)</f>
        <v>126.912312864721</v>
      </c>
      <c r="F89" t="str">
        <f>TRIM(shop데이터!F89)</f>
        <v>37.5509810740601</v>
      </c>
    </row>
    <row r="90" spans="1:6" x14ac:dyDescent="0.4">
      <c r="A90" t="str">
        <f>TRIM(shop데이터!A90)</f>
        <v>더블플레이치킨 동교동본점</v>
      </c>
      <c r="B90" t="str">
        <f>TRIM(shop데이터!B90)</f>
        <v>음식점 &gt; 치킨</v>
      </c>
      <c r="C90" t="str">
        <f>TRIM(shop데이터!C90)</f>
        <v>서울 마포구 동교동 200-24</v>
      </c>
      <c r="D90" t="str">
        <f>TRIM(shop데이터!D90)</f>
        <v>02-3144-3256</v>
      </c>
      <c r="E90" t="str">
        <f>TRIM(shop데이터!E90)</f>
        <v>126.922975908734</v>
      </c>
      <c r="F90" t="str">
        <f>TRIM(shop데이터!F90)</f>
        <v>37.5582027987331</v>
      </c>
    </row>
    <row r="91" spans="1:6" x14ac:dyDescent="0.4">
      <c r="A91" t="str">
        <f>TRIM(shop데이터!A91)</f>
        <v>더알리오</v>
      </c>
      <c r="B91" t="str">
        <f>TRIM(shop데이터!B91)</f>
        <v>음식점 &gt; 양식 &gt; 이탈리안</v>
      </c>
      <c r="C91" t="str">
        <f>TRIM(shop데이터!C91)</f>
        <v>서울 구로구 구로동 94-10</v>
      </c>
      <c r="D91" t="str">
        <f>TRIM(shop데이터!D91)</f>
        <v>02-865-1706</v>
      </c>
      <c r="E91" t="str">
        <f>TRIM(shop데이터!E91)</f>
        <v>126.891517649372</v>
      </c>
      <c r="F91" t="str">
        <f>TRIM(shop데이터!F91)</f>
        <v>37.4953215100976</v>
      </c>
    </row>
    <row r="92" spans="1:6" x14ac:dyDescent="0.4">
      <c r="A92" t="str">
        <f>TRIM(shop데이터!A92)</f>
        <v>더족발 본점</v>
      </c>
      <c r="B92" t="str">
        <f>TRIM(shop데이터!B92)</f>
        <v>음식점 &gt; 한식 &gt; 육류,고기 &gt; 족발,보쌈</v>
      </c>
      <c r="C92" t="str">
        <f>TRIM(shop데이터!C92)</f>
        <v>서울 구로구 신도림동 435-10</v>
      </c>
      <c r="D92" t="str">
        <f>TRIM(shop데이터!D92)</f>
        <v>02-2636-9288</v>
      </c>
      <c r="E92" t="str">
        <f>TRIM(shop데이터!E92)</f>
        <v>126.884091024632</v>
      </c>
      <c r="F92" t="str">
        <f>TRIM(shop데이터!F92)</f>
        <v>37.5066166699615</v>
      </c>
    </row>
    <row r="93" spans="1:6" x14ac:dyDescent="0.4">
      <c r="A93" t="str">
        <f>TRIM(shop데이터!A93)</f>
        <v>더피자보이즈</v>
      </c>
      <c r="B93" t="str">
        <f>TRIM(shop데이터!B93)</f>
        <v>음식점 &gt; 양식 &gt; 피자</v>
      </c>
      <c r="C93" t="str">
        <f>TRIM(shop데이터!C93)</f>
        <v>서울 마포구 서교동 402-5</v>
      </c>
      <c r="D93" t="str">
        <f>TRIM(shop데이터!D93)</f>
        <v>02-322-9896</v>
      </c>
      <c r="E93" t="str">
        <f>TRIM(shop데이터!E93)</f>
        <v>126.919636174129</v>
      </c>
      <c r="F93" t="str">
        <f>TRIM(shop데이터!F93)</f>
        <v>37.5485932339986</v>
      </c>
    </row>
    <row r="94" spans="1:6" x14ac:dyDescent="0.4">
      <c r="A94" t="str">
        <f>TRIM(shop데이터!A94)</f>
        <v>더피자보이즈 서교점</v>
      </c>
      <c r="B94" t="str">
        <f>TRIM(shop데이터!B94)</f>
        <v>음식점 &gt; 양식 &gt; 피자</v>
      </c>
      <c r="C94" t="str">
        <f>TRIM(shop데이터!C94)</f>
        <v>서울 마포구 서교동 332-33</v>
      </c>
      <c r="D94" t="str">
        <f>TRIM(shop데이터!D94)</f>
        <v>02-336-0801</v>
      </c>
      <c r="E94" t="str">
        <f>TRIM(shop데이터!E94)</f>
        <v>126.926061770365</v>
      </c>
      <c r="F94" t="str">
        <f>TRIM(shop데이터!F94)</f>
        <v>37.5552612134787</v>
      </c>
    </row>
    <row r="95" spans="1:6" x14ac:dyDescent="0.4">
      <c r="A95" t="str">
        <f>TRIM(shop데이터!A95)</f>
        <v>도담치킨(망원점)</v>
      </c>
      <c r="B95" t="str">
        <f>TRIM(shop데이터!B95)</f>
        <v>음식점 &gt; 치킨</v>
      </c>
      <c r="C95" t="str">
        <f>TRIM(shop데이터!C95)</f>
        <v>서울 마포구 망원동 485-10</v>
      </c>
      <c r="D95" t="str">
        <f>TRIM(shop데이터!D95)</f>
        <v>02-332-9255</v>
      </c>
      <c r="E95" t="str">
        <f>TRIM(shop데이터!E95)</f>
        <v>126.907231347838</v>
      </c>
      <c r="F95" t="str">
        <f>TRIM(shop데이터!F95)</f>
        <v>37.5576445726487</v>
      </c>
    </row>
    <row r="96" spans="1:6" x14ac:dyDescent="0.4">
      <c r="A96" t="str">
        <f>TRIM(shop데이터!A96)</f>
        <v>도미노피자 구로점</v>
      </c>
      <c r="B96" t="str">
        <f>TRIM(shop데이터!B96)</f>
        <v>음식점 &gt; 양식 &gt; 피자 &gt; 도미노피자</v>
      </c>
      <c r="C96" t="str">
        <f>TRIM(shop데이터!C96)</f>
        <v>서울 구로구 구로동 486-7</v>
      </c>
      <c r="D96" t="str">
        <f>TRIM(shop데이터!D96)</f>
        <v>02-859-3082</v>
      </c>
      <c r="E96" t="str">
        <f>TRIM(shop데이터!E96)</f>
        <v>126.882720139622</v>
      </c>
      <c r="F96" t="str">
        <f>TRIM(shop데이터!F96)</f>
        <v>37.4980161224679</v>
      </c>
    </row>
    <row r="97" spans="1:6" x14ac:dyDescent="0.4">
      <c r="A97" t="str">
        <f>TRIM(shop데이터!A97)</f>
        <v>도미노피자 망원점</v>
      </c>
      <c r="B97" t="str">
        <f>TRIM(shop데이터!B97)</f>
        <v>음식점 &gt; 양식 &gt; 피자 &gt; 도미노피자</v>
      </c>
      <c r="C97" t="str">
        <f>TRIM(shop데이터!C97)</f>
        <v>서울 마포구 서교동 476-18</v>
      </c>
      <c r="D97" t="str">
        <f>TRIM(shop데이터!D97)</f>
        <v>02-335-2060</v>
      </c>
      <c r="E97" t="str">
        <f>TRIM(shop데이터!E97)</f>
        <v>126.912038161225</v>
      </c>
      <c r="F97" t="str">
        <f>TRIM(shop데이터!F97)</f>
        <v>37.5545848608478</v>
      </c>
    </row>
    <row r="98" spans="1:6" x14ac:dyDescent="0.4">
      <c r="A98" t="str">
        <f>TRIM(shop데이터!A98)</f>
        <v>도미노피자 신도림점</v>
      </c>
      <c r="B98" t="str">
        <f>TRIM(shop데이터!B98)</f>
        <v>음식점 &gt; 양식 &gt; 피자 &gt; 도미노피자</v>
      </c>
      <c r="C98" t="str">
        <f>TRIM(shop데이터!C98)</f>
        <v>서울 구로구 신도림동 694</v>
      </c>
      <c r="D98" t="str">
        <f>TRIM(shop데이터!D98)</f>
        <v>02-6739-3083</v>
      </c>
      <c r="E98" t="str">
        <f>TRIM(shop데이터!E98)</f>
        <v>126.884098484585</v>
      </c>
      <c r="F98" t="str">
        <f>TRIM(shop데이터!F98)</f>
        <v>37.5076438224727</v>
      </c>
    </row>
    <row r="99" spans="1:6" x14ac:dyDescent="0.4">
      <c r="A99" t="str">
        <f>TRIM(shop데이터!A99)</f>
        <v>도쿄빙수 상수점</v>
      </c>
      <c r="B99" t="str">
        <f>TRIM(shop데이터!B99)</f>
        <v>음식점 &gt; 카페</v>
      </c>
      <c r="C99" t="str">
        <f>TRIM(shop데이터!C99)</f>
        <v>서울 마포구 상수동 310-20</v>
      </c>
      <c r="D99" t="str">
        <f>TRIM(shop데이터!D99)</f>
        <v>02-322-0321</v>
      </c>
      <c r="E99" t="str">
        <f>TRIM(shop데이터!E99)</f>
        <v>126.922058208933</v>
      </c>
      <c r="F99" t="str">
        <f>TRIM(shop데이터!F99)</f>
        <v>37.5482596861248</v>
      </c>
    </row>
    <row r="100" spans="1:6" x14ac:dyDescent="0.4">
      <c r="A100" t="str">
        <f>TRIM(shop데이터!A100)</f>
        <v>도화서가 홍대점</v>
      </c>
      <c r="B100" t="str">
        <f>TRIM(shop데이터!B100)</f>
        <v>음식점 &gt; 카페 &gt; 테마카페 &gt; 북카페</v>
      </c>
      <c r="C100" t="str">
        <f>TRIM(shop데이터!C100)</f>
        <v>서울 마포구 서교동 343-2</v>
      </c>
      <c r="D100" t="str">
        <f>TRIM(shop데이터!D100)</f>
        <v>02-3143-7776</v>
      </c>
      <c r="E100" t="str">
        <f>TRIM(shop데이터!E100)</f>
        <v>126.925742139979</v>
      </c>
      <c r="F100" t="str">
        <f>TRIM(shop데이터!F100)</f>
        <v>37.5534662256421</v>
      </c>
    </row>
    <row r="101" spans="1:6" x14ac:dyDescent="0.4">
      <c r="A101" t="str">
        <f>TRIM(shop데이터!A101)</f>
        <v>돈까스클럽 고척점</v>
      </c>
      <c r="B101" t="str">
        <f>TRIM(shop데이터!B101)</f>
        <v>음식점 &gt; 일식 &gt; 돈까스,우동 &gt; 돈까스클럽</v>
      </c>
      <c r="C101" t="str">
        <f>TRIM(shop데이터!C101)</f>
        <v>서울 구로구 고척동 85-15</v>
      </c>
      <c r="D101" t="str">
        <f>TRIM(shop데이터!D101)</f>
        <v>02-2615-7100</v>
      </c>
      <c r="E101" t="str">
        <f>TRIM(shop데이터!E101)</f>
        <v>126.861420763705</v>
      </c>
      <c r="F101" t="str">
        <f>TRIM(shop데이터!F101)</f>
        <v>37.4971461116631</v>
      </c>
    </row>
    <row r="102" spans="1:6" x14ac:dyDescent="0.4">
      <c r="A102" t="str">
        <f>TRIM(shop데이터!A102)</f>
        <v>돌고래피자</v>
      </c>
      <c r="B102" t="str">
        <f>TRIM(shop데이터!B102)</f>
        <v>음식점 &gt; 양식 &gt; 피자</v>
      </c>
      <c r="C102" t="str">
        <f>TRIM(shop데이터!C102)</f>
        <v>서울 구로구 신도림동 692</v>
      </c>
      <c r="D102" t="str">
        <f>TRIM(shop데이터!D102)</f>
        <v>02-2615-7100</v>
      </c>
      <c r="E102" t="str">
        <f>TRIM(shop데이터!E102)</f>
        <v>126.888897099391</v>
      </c>
      <c r="F102" t="str">
        <f>TRIM(shop데이터!F102)</f>
        <v>37.5085854779419</v>
      </c>
    </row>
    <row r="103" spans="1:6" x14ac:dyDescent="0.4">
      <c r="A103" t="str">
        <f>TRIM(shop데이터!A103)</f>
        <v>동서네낙지 신도림점</v>
      </c>
      <c r="B103" t="str">
        <f>TRIM(shop데이터!B103)</f>
        <v>음식점 &gt; 한식 &gt; 해물,생선</v>
      </c>
      <c r="C103" t="str">
        <f>TRIM(shop데이터!C103)</f>
        <v>서울 구로구 신도림동 396-227</v>
      </c>
      <c r="D103" t="str">
        <f>TRIM(shop데이터!D103)</f>
        <v>02-2615-7100</v>
      </c>
      <c r="E103" t="str">
        <f>TRIM(shop데이터!E103)</f>
        <v>126.879285130551</v>
      </c>
      <c r="F103" t="str">
        <f>TRIM(shop데이터!F103)</f>
        <v>37.5075020489495</v>
      </c>
    </row>
    <row r="104" spans="1:6" x14ac:dyDescent="0.4">
      <c r="A104" t="str">
        <f>TRIM(shop데이터!A104)</f>
        <v>동평원</v>
      </c>
      <c r="B104" t="str">
        <f>TRIM(shop데이터!B104)</f>
        <v>음식점 &gt; 중식 &gt; 중화요리</v>
      </c>
      <c r="C104" t="str">
        <f>TRIM(shop데이터!C104)</f>
        <v>서울 마포구 합정동 395-4</v>
      </c>
      <c r="D104" t="str">
        <f>TRIM(shop데이터!D104)</f>
        <v>02-2210-9552</v>
      </c>
      <c r="E104" t="str">
        <f>TRIM(shop데이터!E104)</f>
        <v>126.908263758933</v>
      </c>
      <c r="F104" t="str">
        <f>TRIM(shop데이터!F104)</f>
        <v>37.5500625835983</v>
      </c>
    </row>
    <row r="105" spans="1:6" x14ac:dyDescent="0.4">
      <c r="A105" t="str">
        <f>TRIM(shop데이터!A105)</f>
        <v>돼지상회 홍대직영점</v>
      </c>
      <c r="B105" t="str">
        <f>TRIM(shop데이터!B105)</f>
        <v>음식점 &gt; 한식 &gt; 육류,고기 &gt; 삼겹살</v>
      </c>
      <c r="C105" t="str">
        <f>TRIM(shop데이터!C105)</f>
        <v>서울 마포구 서교동 355-28</v>
      </c>
      <c r="D105" t="str">
        <f>TRIM(shop데이터!D105)</f>
        <v>02-322-8891</v>
      </c>
      <c r="E105" t="str">
        <f>TRIM(shop데이터!E105)</f>
        <v>126.921233277527</v>
      </c>
      <c r="F105" t="str">
        <f>TRIM(shop데이터!F105)</f>
        <v>37.5536146715176</v>
      </c>
    </row>
    <row r="106" spans="1:6" x14ac:dyDescent="0.4">
      <c r="A106" t="str">
        <f>TRIM(shop데이터!A106)</f>
        <v>등비룡탕절대부마라탕</v>
      </c>
      <c r="B106" t="str">
        <f>TRIM(shop데이터!B106)</f>
        <v>음식점 &gt; 중식</v>
      </c>
      <c r="C106" t="str">
        <f>TRIM(shop데이터!C106)</f>
        <v>서울 구로구 구로동 111</v>
      </c>
      <c r="D106" t="str">
        <f>TRIM(shop데이터!D106)</f>
        <v>02-322-8891</v>
      </c>
      <c r="E106" t="str">
        <f>TRIM(shop데이터!E106)</f>
        <v>126.88760930129</v>
      </c>
      <c r="F106" t="str">
        <f>TRIM(shop데이터!F106)</f>
        <v>37.501502361134</v>
      </c>
    </row>
    <row r="107" spans="1:6" x14ac:dyDescent="0.4">
      <c r="A107" t="str">
        <f>TRIM(shop데이터!A107)</f>
        <v>디벙크</v>
      </c>
      <c r="B107" t="str">
        <f>TRIM(shop데이터!B107)</f>
        <v>음식점 &gt; 카페 &gt; 커피전문점</v>
      </c>
      <c r="C107" t="str">
        <f>TRIM(shop데이터!C107)</f>
        <v>서울 마포구 합정동 366-1</v>
      </c>
      <c r="D107" t="str">
        <f>TRIM(shop데이터!D107)</f>
        <v>02-322-8891</v>
      </c>
      <c r="E107" t="str">
        <f>TRIM(shop데이터!E107)</f>
        <v>126.915117233574</v>
      </c>
      <c r="F107" t="str">
        <f>TRIM(shop데이터!F107)</f>
        <v>37.5478981051478</v>
      </c>
    </row>
    <row r="108" spans="1:6" x14ac:dyDescent="0.4">
      <c r="A108" t="str">
        <f>TRIM(shop데이터!A108)</f>
        <v>또래오래 구로1호점</v>
      </c>
      <c r="B108" t="str">
        <f>TRIM(shop데이터!B108)</f>
        <v>음식점 &gt; 치킨 &gt; 또래오래</v>
      </c>
      <c r="C108" t="str">
        <f>TRIM(shop데이터!C108)</f>
        <v>서울 구로구 구로동 486-36</v>
      </c>
      <c r="D108" t="str">
        <f>TRIM(shop데이터!D108)</f>
        <v>02-859-8292</v>
      </c>
      <c r="E108" t="str">
        <f>TRIM(shop데이터!E108)</f>
        <v>126.882675948178</v>
      </c>
      <c r="F108" t="str">
        <f>TRIM(shop데이터!F108)</f>
        <v>37.4973493341583</v>
      </c>
    </row>
    <row r="109" spans="1:6" x14ac:dyDescent="0.4">
      <c r="A109" t="str">
        <f>TRIM(shop데이터!A109)</f>
        <v>또바기치킨호프 상수홍대점</v>
      </c>
      <c r="B109" t="str">
        <f>TRIM(shop데이터!B109)</f>
        <v>음식점 &gt; 치킨</v>
      </c>
      <c r="C109" t="str">
        <f>TRIM(shop데이터!C109)</f>
        <v>서울 마포구 상수동 328-10</v>
      </c>
      <c r="D109" t="str">
        <f>TRIM(shop데이터!D109)</f>
        <v>02-3142-0991</v>
      </c>
      <c r="E109" t="str">
        <f>TRIM(shop데이터!E109)</f>
        <v>126.922815534647</v>
      </c>
      <c r="F109" t="str">
        <f>TRIM(shop데이터!F109)</f>
        <v>37.5469014776442</v>
      </c>
    </row>
    <row r="110" spans="1:6" x14ac:dyDescent="0.4">
      <c r="A110" t="str">
        <f>TRIM(shop데이터!A110)</f>
        <v>띵크커피 디큐브시티점</v>
      </c>
      <c r="B110" t="str">
        <f>TRIM(shop데이터!B110)</f>
        <v>음식점 &gt; 카페 &gt; 커피전문점</v>
      </c>
      <c r="C110" t="str">
        <f>TRIM(shop데이터!C110)</f>
        <v>서울 구로구 신도림동 692</v>
      </c>
      <c r="D110" t="str">
        <f>TRIM(shop데이터!D110)</f>
        <v>02-2210-9074</v>
      </c>
      <c r="E110" t="str">
        <f>TRIM(shop데이터!E110)</f>
        <v>126.889084625341</v>
      </c>
      <c r="F110" t="str">
        <f>TRIM(shop데이터!F110)</f>
        <v>37.5087370229063</v>
      </c>
    </row>
    <row r="111" spans="1:6" x14ac:dyDescent="0.4">
      <c r="A111" t="str">
        <f>TRIM(shop데이터!A111)</f>
        <v>라그릴리아 신도림디큐브시티점</v>
      </c>
      <c r="B111" t="str">
        <f>TRIM(shop데이터!B111)</f>
        <v>음식점 &gt; 양식 &gt; 이탈리안</v>
      </c>
      <c r="C111" t="str">
        <f>TRIM(shop데이터!C111)</f>
        <v>서울 구로구 신도림동 692</v>
      </c>
      <c r="D111" t="str">
        <f>TRIM(shop데이터!D111)</f>
        <v>02-2210-9255</v>
      </c>
      <c r="E111" t="str">
        <f>TRIM(shop데이터!E111)</f>
        <v>126.889593066798</v>
      </c>
      <c r="F111" t="str">
        <f>TRIM(shop데이터!F111)</f>
        <v>37.5090906929247</v>
      </c>
    </row>
    <row r="112" spans="1:6" x14ac:dyDescent="0.4">
      <c r="A112" t="str">
        <f>TRIM(shop데이터!A112)</f>
        <v>라도맨션</v>
      </c>
      <c r="B112" t="str">
        <f>TRIM(shop데이터!B112)</f>
        <v>음식점 &gt; 한식 &gt; 육류,고기 &gt; 삼겹살</v>
      </c>
      <c r="C112" t="str">
        <f>TRIM(shop데이터!C112)</f>
        <v>서울 구로구 구로동 31-2</v>
      </c>
      <c r="D112" t="str">
        <f>TRIM(shop데이터!D112)</f>
        <v>02-3667-1001</v>
      </c>
      <c r="E112" t="str">
        <f>TRIM(shop데이터!E112)</f>
        <v>126.890284785516</v>
      </c>
      <c r="F112" t="str">
        <f>TRIM(shop데이터!F112)</f>
        <v>37.5047773272476</v>
      </c>
    </row>
    <row r="113" spans="1:6" x14ac:dyDescent="0.4">
      <c r="A113" t="str">
        <f>TRIM(shop데이터!A113)</f>
        <v>라도맨션골드</v>
      </c>
      <c r="B113" t="str">
        <f>TRIM(shop데이터!B113)</f>
        <v>음식점 &gt; 한식 &gt; 육류, 고기</v>
      </c>
      <c r="C113" t="str">
        <f>TRIM(shop데이터!C113)</f>
        <v>서울 구로구 구로동 31-2</v>
      </c>
      <c r="D113" t="str">
        <f>TRIM(shop데이터!D113)</f>
        <v>02-851-1116</v>
      </c>
      <c r="E113" t="str">
        <f>TRIM(shop데이터!E113)</f>
        <v>126.890296105725</v>
      </c>
      <c r="F113" t="str">
        <f>TRIM(shop데이터!F113)</f>
        <v>37.5047701297214</v>
      </c>
    </row>
    <row r="114" spans="1:6" x14ac:dyDescent="0.4">
      <c r="A114" t="str">
        <f>TRIM(shop데이터!A114)</f>
        <v>라마노피자</v>
      </c>
      <c r="B114" t="str">
        <f>TRIM(shop데이터!B114)</f>
        <v>음식점 &gt; 양식 &gt; 피자</v>
      </c>
      <c r="C114" t="str">
        <f>TRIM(shop데이터!C114)</f>
        <v>서울 구로구 구로동 811</v>
      </c>
      <c r="D114" t="str">
        <f>TRIM(shop데이터!D114)</f>
        <v>02-866-2828</v>
      </c>
      <c r="E114" t="str">
        <f>TRIM(shop데이터!E114)</f>
        <v>126.899258307697</v>
      </c>
      <c r="F114" t="str">
        <f>TRIM(shop데이터!F114)</f>
        <v>37.484256786546</v>
      </c>
    </row>
    <row r="115" spans="1:6" x14ac:dyDescent="0.4">
      <c r="A115" t="str">
        <f>TRIM(shop데이터!A115)</f>
        <v>라마다호텔 카페라라</v>
      </c>
      <c r="B115" t="str">
        <f>TRIM(shop데이터!B115)</f>
        <v>음식점 &gt; 카페</v>
      </c>
      <c r="C115" t="str">
        <f>TRIM(shop데이터!C115)</f>
        <v>서울 구로구 신도림동 432-30</v>
      </c>
      <c r="D115" t="str">
        <f>TRIM(shop데이터!D115)</f>
        <v>02-2162-2000</v>
      </c>
      <c r="E115" t="str">
        <f>TRIM(shop데이터!E115)</f>
        <v>126.88538544899</v>
      </c>
      <c r="F115" t="str">
        <f>TRIM(shop데이터!F115)</f>
        <v>37.5062467190811</v>
      </c>
    </row>
    <row r="116" spans="1:6" x14ac:dyDescent="0.4">
      <c r="A116" t="str">
        <f>TRIM(shop데이터!A116)</f>
        <v>라멘트럭 상수점</v>
      </c>
      <c r="B116" t="str">
        <f>TRIM(shop데이터!B116)</f>
        <v>음식점 &gt; 일식 &gt; 일본식라면</v>
      </c>
      <c r="C116" t="str">
        <f>TRIM(shop데이터!C116)</f>
        <v>서울 마포구 상수동 324-10</v>
      </c>
      <c r="D116" t="str">
        <f>TRIM(shop데이터!D116)</f>
        <v>02-332-2282</v>
      </c>
      <c r="E116" t="str">
        <f>TRIM(shop데이터!E116)</f>
        <v>126.922602202606</v>
      </c>
      <c r="F116" t="str">
        <f>TRIM(shop데이터!F116)</f>
        <v>37.5474725711792</v>
      </c>
    </row>
    <row r="117" spans="1:6" x14ac:dyDescent="0.4">
      <c r="A117" t="str">
        <f>TRIM(shop데이터!A117)</f>
        <v>라크라센타 커피&amp;컴퍼니</v>
      </c>
      <c r="B117" t="str">
        <f>TRIM(shop데이터!B117)</f>
        <v>음식점 &gt; 양식</v>
      </c>
      <c r="C117" t="str">
        <f>TRIM(shop데이터!C117)</f>
        <v>서울 구로구 구로동 83</v>
      </c>
      <c r="D117" t="str">
        <f>TRIM(shop데이터!D117)</f>
        <v>0507-1305-6751</v>
      </c>
      <c r="E117" t="str">
        <f>TRIM(shop데이터!E117)</f>
        <v>126.887728520822</v>
      </c>
      <c r="F117" t="str">
        <f>TRIM(shop데이터!F117)</f>
        <v>37.4943881312222</v>
      </c>
    </row>
    <row r="118" spans="1:6" x14ac:dyDescent="0.4">
      <c r="A118" t="str">
        <f>TRIM(shop데이터!A118)</f>
        <v>라향각마라탕</v>
      </c>
      <c r="B118" t="str">
        <f>TRIM(shop데이터!B118)</f>
        <v>음식점 &gt; 중식 &gt; 중화요리</v>
      </c>
      <c r="C118" t="str">
        <f>TRIM(shop데이터!C118)</f>
        <v>서울 마포구 서교동 377-2</v>
      </c>
      <c r="D118" t="str">
        <f>TRIM(shop데이터!D118)</f>
        <v>02-2210-9554</v>
      </c>
      <c r="E118" t="str">
        <f>TRIM(shop데이터!E118)</f>
        <v>126.917105014292</v>
      </c>
      <c r="F118" t="str">
        <f>TRIM(shop데이터!F118)</f>
        <v>37.5534352498621</v>
      </c>
    </row>
    <row r="119" spans="1:6" x14ac:dyDescent="0.4">
      <c r="A119" t="str">
        <f>TRIM(shop데이터!A119)</f>
        <v>랑데자뷰 상수점</v>
      </c>
      <c r="B119" t="str">
        <f>TRIM(shop데이터!B119)</f>
        <v>음식점 &gt; 카페 &gt; 테마카페 &gt; 디저트카페</v>
      </c>
      <c r="C119" t="str">
        <f>TRIM(shop데이터!C119)</f>
        <v>서울 마포구 상수동 316-1</v>
      </c>
      <c r="D119" t="str">
        <f>TRIM(shop데이터!D119)</f>
        <v>070-4255-5656</v>
      </c>
      <c r="E119" t="str">
        <f>TRIM(shop데이터!E119)</f>
        <v>126.920872072854</v>
      </c>
      <c r="F119" t="str">
        <f>TRIM(shop데이터!F119)</f>
        <v>37.5484427009244</v>
      </c>
    </row>
    <row r="120" spans="1:6" x14ac:dyDescent="0.4">
      <c r="A120" t="str">
        <f>TRIM(shop데이터!A120)</f>
        <v>램스일레븐</v>
      </c>
      <c r="B120" t="str">
        <f>TRIM(shop데이터!B120)</f>
        <v>음식점 &gt; 한식 &gt; 육류,고기</v>
      </c>
      <c r="C120" t="str">
        <f>TRIM(shop데이터!C120)</f>
        <v>서울 마포구 상수동 316-11</v>
      </c>
      <c r="D120" t="str">
        <f>TRIM(shop데이터!D120)</f>
        <v>02-323-4532</v>
      </c>
      <c r="E120" t="str">
        <f>TRIM(shop데이터!E120)</f>
        <v>126.920913039877</v>
      </c>
      <c r="F120" t="str">
        <f>TRIM(shop데이터!F120)</f>
        <v>37.5482264887276</v>
      </c>
    </row>
    <row r="121" spans="1:6" x14ac:dyDescent="0.4">
      <c r="A121" t="str">
        <f>TRIM(shop데이터!A121)</f>
        <v>로쏘1924</v>
      </c>
      <c r="B121" t="str">
        <f>TRIM(shop데이터!B121)</f>
        <v>음식점 &gt; 양식 &gt; 피자</v>
      </c>
      <c r="C121" t="str">
        <f>TRIM(shop데이터!C121)</f>
        <v>서울 마포구 서교동 354-2</v>
      </c>
      <c r="D121" t="str">
        <f>TRIM(shop데이터!D121)</f>
        <v>02-323-4532</v>
      </c>
      <c r="E121" t="str">
        <f>TRIM(shop데이터!E121)</f>
        <v>126.9217076425</v>
      </c>
      <c r="F121" t="str">
        <f>TRIM(shop데이터!F121)</f>
        <v>37.5545240936271</v>
      </c>
    </row>
    <row r="122" spans="1:6" x14ac:dyDescent="0.4">
      <c r="A122" t="str">
        <f>TRIM(shop데이터!A122)</f>
        <v>로켓치킨</v>
      </c>
      <c r="B122" t="str">
        <f>TRIM(shop데이터!B122)</f>
        <v>음식점 &gt; 치킨</v>
      </c>
      <c r="C122" t="str">
        <f>TRIM(shop데이터!C122)</f>
        <v>서울 마포구 서교동 392-14</v>
      </c>
      <c r="D122" t="str">
        <f>TRIM(shop데이터!D122)</f>
        <v>02-323-4532</v>
      </c>
      <c r="E122" t="str">
        <f>TRIM(shop데이터!E122)</f>
        <v>126.91539856019</v>
      </c>
      <c r="F122" t="str">
        <f>TRIM(shop데이터!F122)</f>
        <v>37.5512968725768</v>
      </c>
    </row>
    <row r="123" spans="1:6" x14ac:dyDescent="0.4">
      <c r="A123" t="str">
        <f>TRIM(shop데이터!A123)</f>
        <v>론리에비뉴</v>
      </c>
      <c r="B123" t="str">
        <f>TRIM(shop데이터!B123)</f>
        <v>음식점 &gt; 카페 &gt; 커피전문점</v>
      </c>
      <c r="C123" t="str">
        <f>TRIM(shop데이터!C123)</f>
        <v>서울 구로구 신도림동 375-12</v>
      </c>
      <c r="D123" t="str">
        <f>TRIM(shop데이터!D123)</f>
        <v>070-9971-8262</v>
      </c>
      <c r="E123" t="str">
        <f>TRIM(shop데이터!E123)</f>
        <v>126.885122574552</v>
      </c>
      <c r="F123" t="str">
        <f>TRIM(shop데이터!F123)</f>
        <v>37.5095153078643</v>
      </c>
    </row>
    <row r="124" spans="1:6" x14ac:dyDescent="0.4">
      <c r="A124" t="str">
        <f>TRIM(shop데이터!A124)</f>
        <v>롯데리아 개봉점</v>
      </c>
      <c r="B124" t="str">
        <f>TRIM(shop데이터!B124)</f>
        <v>음식점 &gt; 패스트푸드 &gt; 롯데리아</v>
      </c>
      <c r="C124" t="str">
        <f>TRIM(shop데이터!C124)</f>
        <v>서울 구로구 고척동 52-197</v>
      </c>
      <c r="D124" t="str">
        <f>TRIM(shop데이터!D124)</f>
        <v>02-851-3158</v>
      </c>
      <c r="E124" t="str">
        <f>TRIM(shop데이터!E124)</f>
        <v>126.866526002808</v>
      </c>
      <c r="F124" t="str">
        <f>TRIM(shop데이터!F124)</f>
        <v>37.5006370799348</v>
      </c>
    </row>
    <row r="125" spans="1:6" x14ac:dyDescent="0.4">
      <c r="A125" t="str">
        <f>TRIM(shop데이터!A125)</f>
        <v>롯데리아 롯데마트구로점</v>
      </c>
      <c r="B125" t="str">
        <f>TRIM(shop데이터!B125)</f>
        <v>음식점 &gt; 패스트푸드 &gt; 롯데리아</v>
      </c>
      <c r="C125" t="str">
        <f>TRIM(shop데이터!C125)</f>
        <v>서울 구로구 구로동 636-89</v>
      </c>
      <c r="D125" t="str">
        <f>TRIM(shop데이터!D125)</f>
        <v>02-332-2281</v>
      </c>
      <c r="E125" t="str">
        <f>TRIM(shop데이터!E125)</f>
        <v>126.872817674155</v>
      </c>
      <c r="F125" t="str">
        <f>TRIM(shop데이터!F125)</f>
        <v>37.498373487012</v>
      </c>
    </row>
    <row r="126" spans="1:6" x14ac:dyDescent="0.4">
      <c r="A126" t="str">
        <f>TRIM(shop데이터!A126)</f>
        <v>롯데리아 망원점</v>
      </c>
      <c r="B126" t="str">
        <f>TRIM(shop데이터!B126)</f>
        <v>음식점 &gt; 패스트푸드 &gt; 롯데리아</v>
      </c>
      <c r="C126" t="str">
        <f>TRIM(shop데이터!C126)</f>
        <v>서울 마포구 망원동 377-2</v>
      </c>
      <c r="D126" t="str">
        <f>TRIM(shop데이터!D126)</f>
        <v>02-325-8171</v>
      </c>
      <c r="E126" t="str">
        <f>TRIM(shop데이터!E126)</f>
        <v>126.909596080594</v>
      </c>
      <c r="F126" t="str">
        <f>TRIM(shop데이터!F126)</f>
        <v>37.5563165352104</v>
      </c>
    </row>
    <row r="127" spans="1:6" x14ac:dyDescent="0.4">
      <c r="A127" t="str">
        <f>TRIM(shop데이터!A127)</f>
        <v>롯데리아 신도림역점</v>
      </c>
      <c r="B127" t="str">
        <f>TRIM(shop데이터!B127)</f>
        <v>음식점 &gt; 패스트푸드 &gt; 롯데리아</v>
      </c>
      <c r="C127" t="str">
        <f>TRIM(shop데이터!C127)</f>
        <v>서울 구로구 신도림동 337</v>
      </c>
      <c r="D127" t="str">
        <f>TRIM(shop데이터!D127)</f>
        <v>070-8245-4562</v>
      </c>
      <c r="E127" t="str">
        <f>TRIM(shop데이터!E127)</f>
        <v>126.887742554046</v>
      </c>
      <c r="F127" t="str">
        <f>TRIM(shop데이터!F127)</f>
        <v>37.5091862572547</v>
      </c>
    </row>
    <row r="128" spans="1:6" x14ac:dyDescent="0.4">
      <c r="A128" t="str">
        <f>TRIM(shop데이터!A128)</f>
        <v>롯데리아 홈플러스합정점</v>
      </c>
      <c r="B128" t="str">
        <f>TRIM(shop데이터!B128)</f>
        <v>음식점 &gt; 패스트푸드 &gt; 롯데리아</v>
      </c>
      <c r="C128" t="str">
        <f>TRIM(shop데이터!C128)</f>
        <v>서울 마포구 서교동 490</v>
      </c>
      <c r="D128" t="str">
        <f>TRIM(shop데이터!D128)</f>
        <v>02-3439-8100</v>
      </c>
      <c r="E128" t="str">
        <f>TRIM(shop데이터!E128)</f>
        <v>126.913309523248</v>
      </c>
      <c r="F128" t="str">
        <f>TRIM(shop데이터!F128)</f>
        <v>37.5512737333618</v>
      </c>
    </row>
    <row r="129" spans="1:6" x14ac:dyDescent="0.4">
      <c r="A129" t="str">
        <f>TRIM(shop데이터!A129)</f>
        <v>르돌치1946 상수점</v>
      </c>
      <c r="B129" t="str">
        <f>TRIM(shop데이터!B129)</f>
        <v>음식점 &gt; 카페 &gt; 테마카페 &gt; 디저트카페</v>
      </c>
      <c r="C129" t="str">
        <f>TRIM(shop데이터!C129)</f>
        <v>서울 마포구 상수동 356-6</v>
      </c>
      <c r="D129" t="str">
        <f>TRIM(shop데이터!D129)</f>
        <v>02-335-0055</v>
      </c>
      <c r="E129" t="str">
        <f>TRIM(shop데이터!E129)</f>
        <v>126.925334179669</v>
      </c>
      <c r="F129" t="str">
        <f>TRIM(shop데이터!F129)</f>
        <v>37.5449389194928</v>
      </c>
    </row>
    <row r="130" spans="1:6" x14ac:dyDescent="0.4">
      <c r="A130" t="str">
        <f>TRIM(shop데이터!A130)</f>
        <v>르쁘띠푸 홍대본점</v>
      </c>
      <c r="B130" t="str">
        <f>TRIM(shop데이터!B130)</f>
        <v>음식점 &gt; 카페 &gt; 테마카페 &gt; 디저트카페</v>
      </c>
      <c r="C130" t="str">
        <f>TRIM(shop데이터!C130)</f>
        <v>서울 마포구 상수동 86-37</v>
      </c>
      <c r="D130" t="str">
        <f>TRIM(shop데이터!D130)</f>
        <v>02-322-2669</v>
      </c>
      <c r="E130" t="str">
        <f>TRIM(shop데이터!E130)</f>
        <v>126.923256037934</v>
      </c>
      <c r="F130" t="str">
        <f>TRIM(shop데이터!F130)</f>
        <v>37.5499110997905</v>
      </c>
    </row>
    <row r="131" spans="1:6" x14ac:dyDescent="0.4">
      <c r="A131" t="str">
        <f>TRIM(shop데이터!A131)</f>
        <v>리카나가사끼 짬뽕돈가스</v>
      </c>
      <c r="B131" t="str">
        <f>TRIM(shop데이터!B131)</f>
        <v>음식점 &gt; 일식</v>
      </c>
      <c r="C131" t="str">
        <f>TRIM(shop데이터!C131)</f>
        <v>서울 구로구 신도림동 437-1</v>
      </c>
      <c r="D131" t="str">
        <f>TRIM(shop데이터!D131)</f>
        <v>02-2636-6069</v>
      </c>
      <c r="E131" t="str">
        <f>TRIM(shop데이터!E131)</f>
        <v>126.883181789958</v>
      </c>
      <c r="F131" t="str">
        <f>TRIM(shop데이터!F131)</f>
        <v>37.5065617140102</v>
      </c>
    </row>
    <row r="132" spans="1:6" x14ac:dyDescent="0.4">
      <c r="A132" t="str">
        <f>TRIM(shop데이터!A132)</f>
        <v>마녀커리크림치킨 본점</v>
      </c>
      <c r="B132" t="str">
        <f>TRIM(shop데이터!B132)</f>
        <v>음식점 &gt; 치킨</v>
      </c>
      <c r="C132" t="str">
        <f>TRIM(shop데이터!C132)</f>
        <v>서울 마포구 서교동 402-2</v>
      </c>
      <c r="D132" t="str">
        <f>TRIM(shop데이터!D132)</f>
        <v>070-7765-9336</v>
      </c>
      <c r="E132" t="str">
        <f>TRIM(shop데이터!E132)</f>
        <v>126.919600097492</v>
      </c>
      <c r="F132" t="str">
        <f>TRIM(shop데이터!F132)</f>
        <v>37.5484670696535</v>
      </c>
    </row>
    <row r="133" spans="1:6" x14ac:dyDescent="0.4">
      <c r="A133" t="str">
        <f>TRIM(shop데이터!A133)</f>
        <v>마루가메제면 구로지밸리점</v>
      </c>
      <c r="B133" t="str">
        <f>TRIM(shop데이터!B133)</f>
        <v>음식점 &gt; 일식 &gt; 돈까스,우동</v>
      </c>
      <c r="C133" t="str">
        <f>TRIM(shop데이터!C133)</f>
        <v>서울 구로구 구로동 188-25</v>
      </c>
      <c r="D133" t="str">
        <f>TRIM(shop데이터!D133)</f>
        <v>02-868-3133</v>
      </c>
      <c r="E133" t="str">
        <f>TRIM(shop데이터!E133)</f>
        <v>126.896516665432</v>
      </c>
      <c r="F133" t="str">
        <f>TRIM(shop데이터!F133)</f>
        <v>37.4849283711038</v>
      </c>
    </row>
    <row r="134" spans="1:6" x14ac:dyDescent="0.4">
      <c r="A134" t="str">
        <f>TRIM(shop데이터!A134)</f>
        <v>마미쿡 신정점</v>
      </c>
      <c r="B134" t="str">
        <f>TRIM(shop데이터!B134)</f>
        <v>음식점 &gt; 양식 &gt; 햄버거</v>
      </c>
      <c r="C134" t="str">
        <f>TRIM(shop데이터!C134)</f>
        <v>서울 양천구 신정동 202-5</v>
      </c>
      <c r="D134" t="str">
        <f>TRIM(shop데이터!D134)</f>
        <v>070-8245-4562</v>
      </c>
      <c r="E134" t="str">
        <f>TRIM(shop데이터!E134)</f>
        <v>126.865222268352</v>
      </c>
      <c r="F134" t="str">
        <f>TRIM(shop데이터!F134)</f>
        <v>37.5087049983195</v>
      </c>
    </row>
    <row r="135" spans="1:6" x14ac:dyDescent="0.4">
      <c r="A135" t="str">
        <f>TRIM(shop데이터!A135)</f>
        <v>마스터키친 디큐브시티점</v>
      </c>
      <c r="B135" t="str">
        <f>TRIM(shop데이터!B135)</f>
        <v>음식점 &gt; 양식 &gt; 스테이크,립</v>
      </c>
      <c r="C135" t="str">
        <f>TRIM(shop데이터!C135)</f>
        <v>서울 구로구 신도림동 692</v>
      </c>
      <c r="D135" t="str">
        <f>TRIM(shop데이터!D135)</f>
        <v>02-2210-9707</v>
      </c>
      <c r="E135" t="str">
        <f>TRIM(shop데이터!E135)</f>
        <v>126.889728440636</v>
      </c>
      <c r="F135" t="str">
        <f>TRIM(shop데이터!F135)</f>
        <v>37.5093286845087</v>
      </c>
    </row>
    <row r="136" spans="1:6" x14ac:dyDescent="0.4">
      <c r="A136" t="str">
        <f>TRIM(shop데이터!A136)</f>
        <v>마이마미</v>
      </c>
      <c r="B136" t="str">
        <f>TRIM(shop데이터!B136)</f>
        <v>음식점 &gt; 치킨</v>
      </c>
      <c r="C136" t="str">
        <f>TRIM(shop데이터!C136)</f>
        <v>서울 마포구 상수동 311-6</v>
      </c>
      <c r="D136" t="str">
        <f>TRIM(shop데이터!D136)</f>
        <v>02-333-0505</v>
      </c>
      <c r="E136" t="str">
        <f>TRIM(shop데이터!E136)</f>
        <v>126.92197645403</v>
      </c>
      <c r="F136" t="str">
        <f>TRIM(shop데이터!F136)</f>
        <v>37.5485263276903</v>
      </c>
    </row>
    <row r="137" spans="1:6" x14ac:dyDescent="0.4">
      <c r="A137" t="str">
        <f>TRIM(shop데이터!A137)</f>
        <v>마이클</v>
      </c>
      <c r="B137" t="str">
        <f>TRIM(shop데이터!B137)</f>
        <v>음식점 &gt; 양식</v>
      </c>
      <c r="C137" t="str">
        <f>TRIM(shop데이터!C137)</f>
        <v>서울 마포구 망원동 414-89</v>
      </c>
      <c r="D137" t="str">
        <f>TRIM(shop데이터!D137)</f>
        <v>02-333-0505</v>
      </c>
      <c r="E137" t="str">
        <f>TRIM(shop데이터!E137)</f>
        <v>126.907206058032</v>
      </c>
      <c r="F137" t="str">
        <f>TRIM(shop데이터!F137)</f>
        <v>37.5561344816058</v>
      </c>
    </row>
    <row r="138" spans="1:6" x14ac:dyDescent="0.4">
      <c r="A138" t="str">
        <f>TRIM(shop데이터!A138)</f>
        <v>마초짬뽕</v>
      </c>
      <c r="B138" t="str">
        <f>TRIM(shop데이터!B138)</f>
        <v>음식점 &gt; 중식 &gt; 중화요리</v>
      </c>
      <c r="C138" t="str">
        <f>TRIM(shop데이터!C138)</f>
        <v>서울 구로구 구로동 104</v>
      </c>
      <c r="D138" t="str">
        <f>TRIM(shop데이터!D138)</f>
        <v>02-333-0505</v>
      </c>
      <c r="E138" t="str">
        <f>TRIM(shop데이터!E138)</f>
        <v>126.890565706576</v>
      </c>
      <c r="F138" t="str">
        <f>TRIM(shop데이터!F138)</f>
        <v>37.496726201956</v>
      </c>
    </row>
    <row r="139" spans="1:6" x14ac:dyDescent="0.4">
      <c r="A139" t="str">
        <f>TRIM(shop데이터!A139)</f>
        <v>마포족발순대국</v>
      </c>
      <c r="B139" t="str">
        <f>TRIM(shop데이터!B139)</f>
        <v>음식점 &gt; 한식 &gt; 육류,고기 &gt; 족발,보쌈</v>
      </c>
      <c r="C139" t="str">
        <f>TRIM(shop데이터!C139)</f>
        <v>서울 구로구 신도림동 337</v>
      </c>
      <c r="D139" t="str">
        <f>TRIM(shop데이터!D139)</f>
        <v>02-333-0505</v>
      </c>
      <c r="E139" t="str">
        <f>TRIM(shop데이터!E139)</f>
        <v>126.887719382766</v>
      </c>
      <c r="F139" t="str">
        <f>TRIM(shop데이터!F139)</f>
        <v>37.5095538449621</v>
      </c>
    </row>
    <row r="140" spans="1:6" x14ac:dyDescent="0.4">
      <c r="A140" t="str">
        <f>TRIM(shop데이터!A140)</f>
        <v>마피아피자&amp;펍 구로디지털단지역점</v>
      </c>
      <c r="B140" t="str">
        <f>TRIM(shop데이터!B140)</f>
        <v>음식점 &gt; 양식 &gt; 피자</v>
      </c>
      <c r="C140" t="str">
        <f>TRIM(shop데이터!C140)</f>
        <v>서울 구로구 구로동 811</v>
      </c>
      <c r="D140" t="str">
        <f>TRIM(shop데이터!D140)</f>
        <v>02-333-0505</v>
      </c>
      <c r="E140" t="str">
        <f>TRIM(shop데이터!E140)</f>
        <v>126.89943435689</v>
      </c>
      <c r="F140" t="str">
        <f>TRIM(shop데이터!F140)</f>
        <v>37.4845056147744</v>
      </c>
    </row>
    <row r="141" spans="1:6" x14ac:dyDescent="0.4">
      <c r="A141" t="str">
        <f>TRIM(shop데이터!A141)</f>
        <v>만복영양솥밥</v>
      </c>
      <c r="B141" t="str">
        <f>TRIM(shop데이터!B141)</f>
        <v>음식점 &gt; 한식</v>
      </c>
      <c r="C141" t="str">
        <f>TRIM(shop데이터!C141)</f>
        <v>서울 구로구 구로동 85-2</v>
      </c>
      <c r="D141" t="str">
        <f>TRIM(shop데이터!D141)</f>
        <v>02-864-2367</v>
      </c>
      <c r="E141" t="str">
        <f>TRIM(shop데이터!E141)</f>
        <v>126.888429633393</v>
      </c>
      <c r="F141" t="str">
        <f>TRIM(shop데이터!F141)</f>
        <v>37.4943815873816</v>
      </c>
    </row>
    <row r="142" spans="1:6" x14ac:dyDescent="0.4">
      <c r="A142" t="str">
        <f>TRIM(shop데이터!A142)</f>
        <v>말뚝곱창 구로디지털단지점</v>
      </c>
      <c r="B142" t="str">
        <f>TRIM(shop데이터!B142)</f>
        <v>음식점 &gt; 한식 &gt; 육류,고기 &gt; 곱창,막창</v>
      </c>
      <c r="C142" t="str">
        <f>TRIM(shop데이터!C142)</f>
        <v>서울 구로구 구로동 1125-1</v>
      </c>
      <c r="D142" t="str">
        <f>TRIM(shop데이터!D142)</f>
        <v>02-866-5298</v>
      </c>
      <c r="E142" t="str">
        <f>TRIM(shop데이터!E142)</f>
        <v>126.901741537661</v>
      </c>
      <c r="F142" t="str">
        <f>TRIM(shop데이터!F142)</f>
        <v>37.4840246156684</v>
      </c>
    </row>
    <row r="143" spans="1:6" x14ac:dyDescent="0.4">
      <c r="A143" t="str">
        <f>TRIM(shop데이터!A143)</f>
        <v>말뚝곱창 루프탑점</v>
      </c>
      <c r="B143" t="str">
        <f>TRIM(shop데이터!B143)</f>
        <v>음식점 &gt; 한식 &gt; 육류,고기 &gt; 곱창,막창</v>
      </c>
      <c r="C143" t="str">
        <f>TRIM(shop데이터!C143)</f>
        <v>서울 구로구 구로동 1124-38</v>
      </c>
      <c r="D143" t="str">
        <f>TRIM(shop데이터!D143)</f>
        <v>02-853-6905</v>
      </c>
      <c r="E143" t="str">
        <f>TRIM(shop데이터!E143)</f>
        <v>126.900744375009</v>
      </c>
      <c r="F143" t="str">
        <f>TRIM(shop데이터!F143)</f>
        <v>37.4839679196699</v>
      </c>
    </row>
    <row r="144" spans="1:6" x14ac:dyDescent="0.4">
      <c r="A144" t="str">
        <f>TRIM(shop데이터!A144)</f>
        <v>맘스터치 구로구일역점</v>
      </c>
      <c r="B144" t="str">
        <f>TRIM(shop데이터!B144)</f>
        <v>음식점 &gt; 패스트푸드 &gt; 맘스터치</v>
      </c>
      <c r="C144" t="str">
        <f>TRIM(shop데이터!C144)</f>
        <v>서울 구로구 구로동 642-108</v>
      </c>
      <c r="D144" t="str">
        <f>TRIM(shop데이터!D144)</f>
        <v>070-8245-4562</v>
      </c>
      <c r="E144" t="str">
        <f>TRIM(shop데이터!E144)</f>
        <v>126.87205871287</v>
      </c>
      <c r="F144" t="str">
        <f>TRIM(shop데이터!F144)</f>
        <v>37.4951452638706</v>
      </c>
    </row>
    <row r="145" spans="1:6" x14ac:dyDescent="0.4">
      <c r="A145" t="str">
        <f>TRIM(shop데이터!A145)</f>
        <v>맘스터치 구로신도림점</v>
      </c>
      <c r="B145" t="str">
        <f>TRIM(shop데이터!B145)</f>
        <v>음식점 &gt; 패스트푸드 &gt; 맘스터치</v>
      </c>
      <c r="C145" t="str">
        <f>TRIM(shop데이터!C145)</f>
        <v>서울 구로구 신도림동 437-1</v>
      </c>
      <c r="D145" t="str">
        <f>TRIM(shop데이터!D145)</f>
        <v>02-851-3157</v>
      </c>
      <c r="E145" t="str">
        <f>TRIM(shop데이터!E145)</f>
        <v>126.883426347805</v>
      </c>
      <c r="F145" t="str">
        <f>TRIM(shop데이터!F145)</f>
        <v>37.5063925667345</v>
      </c>
    </row>
    <row r="146" spans="1:6" x14ac:dyDescent="0.4">
      <c r="A146" t="str">
        <f>TRIM(shop데이터!A146)</f>
        <v>맘스터치 동양미래대점</v>
      </c>
      <c r="B146" t="str">
        <f>TRIM(shop데이터!B146)</f>
        <v>음식점 &gt; 패스트푸드 &gt; 맘스터치</v>
      </c>
      <c r="C146" t="str">
        <f>TRIM(shop데이터!C146)</f>
        <v>서울 구로구 고척동 52-196</v>
      </c>
      <c r="D146" t="str">
        <f>TRIM(shop데이터!D146)</f>
        <v>02-332-2281</v>
      </c>
      <c r="E146" t="str">
        <f>TRIM(shop데이터!E146)</f>
        <v>126.866381067435</v>
      </c>
      <c r="F146" t="str">
        <f>TRIM(shop데이터!F146)</f>
        <v>37.5007378286899</v>
      </c>
    </row>
    <row r="147" spans="1:6" x14ac:dyDescent="0.4">
      <c r="A147" t="str">
        <f>TRIM(shop데이터!A147)</f>
        <v>맘스터치 망원역점</v>
      </c>
      <c r="B147" t="str">
        <f>TRIM(shop데이터!B147)</f>
        <v>음식점 &gt; 패스트푸드 &gt; 맘스터치</v>
      </c>
      <c r="C147" t="str">
        <f>TRIM(shop데이터!C147)</f>
        <v>서울 마포구 망원동 379-3</v>
      </c>
      <c r="D147" t="str">
        <f>TRIM(shop데이터!D147)</f>
        <v>02-323-5285</v>
      </c>
      <c r="E147" t="str">
        <f>TRIM(shop데이터!E147)</f>
        <v>126.909456716578</v>
      </c>
      <c r="F147" t="str">
        <f>TRIM(shop데이터!F147)</f>
        <v>37.5555127388458</v>
      </c>
    </row>
    <row r="148" spans="1:6" x14ac:dyDescent="0.4">
      <c r="A148" t="str">
        <f>TRIM(shop데이터!A148)</f>
        <v>맘스터치 홍대점</v>
      </c>
      <c r="B148" t="str">
        <f>TRIM(shop데이터!B148)</f>
        <v>음식점 &gt; 패스트푸드 &gt; 맘스터치</v>
      </c>
      <c r="C148" t="str">
        <f>TRIM(shop데이터!C148)</f>
        <v>서울 마포구 서교동 338-18</v>
      </c>
      <c r="D148" t="str">
        <f>TRIM(shop데이터!D148)</f>
        <v>02-323-6631</v>
      </c>
      <c r="E148" t="str">
        <f>TRIM(shop데이터!E148)</f>
        <v>126.924688020512</v>
      </c>
      <c r="F148" t="str">
        <f>TRIM(shop데이터!F148)</f>
        <v>37.5528420675209</v>
      </c>
    </row>
    <row r="149" spans="1:6" x14ac:dyDescent="0.4">
      <c r="A149" t="str">
        <f>TRIM(shop데이터!A149)</f>
        <v>맛난쌀핫도그</v>
      </c>
      <c r="B149" t="str">
        <f>TRIM(shop데이터!B149)</f>
        <v>음식점 &gt; 패스트푸드</v>
      </c>
      <c r="C149" t="str">
        <f>TRIM(shop데이터!C149)</f>
        <v>서울 마포구 성산동 533-1</v>
      </c>
      <c r="D149" t="str">
        <f>TRIM(shop데이터!D149)</f>
        <v>02-323-6631</v>
      </c>
      <c r="E149" t="str">
        <f>TRIM(shop데이터!E149)</f>
        <v>126.898139923223</v>
      </c>
      <c r="F149" t="str">
        <f>TRIM(shop데이터!F149)</f>
        <v>37.5650865174134</v>
      </c>
    </row>
    <row r="150" spans="1:6" x14ac:dyDescent="0.4">
      <c r="A150" t="str">
        <f>TRIM(shop데이터!A150)</f>
        <v>맛찬들왕소금구이 구로점</v>
      </c>
      <c r="B150" t="str">
        <f>TRIM(shop데이터!B150)</f>
        <v>음식점 &gt; 한식 &gt; 육류,고기</v>
      </c>
      <c r="C150" t="str">
        <f>TRIM(shop데이터!C150)</f>
        <v>서울 구로구 구로동 1124-51</v>
      </c>
      <c r="D150" t="str">
        <f>TRIM(shop데이터!D150)</f>
        <v>02-868-6692</v>
      </c>
      <c r="E150" t="str">
        <f>TRIM(shop데이터!E150)</f>
        <v>126.89979566778</v>
      </c>
      <c r="F150" t="str">
        <f>TRIM(shop데이터!F150)</f>
        <v>37.4848807411314</v>
      </c>
    </row>
    <row r="151" spans="1:6" x14ac:dyDescent="0.4">
      <c r="A151" t="str">
        <f>TRIM(shop데이터!A151)</f>
        <v>망원동티라미수 본점</v>
      </c>
      <c r="B151" t="str">
        <f>TRIM(shop데이터!B151)</f>
        <v>음식점 &gt; 카페 &gt; 테마카페 &gt; 디저트카페</v>
      </c>
      <c r="C151" t="str">
        <f>TRIM(shop데이터!C151)</f>
        <v>서울 마포구 합정동 393-25</v>
      </c>
      <c r="D151" t="str">
        <f>TRIM(shop데이터!D151)</f>
        <v>02-868-6692</v>
      </c>
      <c r="E151" t="str">
        <f>TRIM(shop데이터!E151)</f>
        <v>126.909359978043</v>
      </c>
      <c r="F151" t="str">
        <f>TRIM(shop데이터!F151)</f>
        <v>37.5494183154445</v>
      </c>
    </row>
    <row r="152" spans="1:6" x14ac:dyDescent="0.4">
      <c r="A152" t="str">
        <f>TRIM(shop데이터!A152)</f>
        <v>맥도날드 망원점</v>
      </c>
      <c r="B152" t="str">
        <f>TRIM(shop데이터!B152)</f>
        <v>음식점 &gt; 패스트푸드 &gt; 맥도날드</v>
      </c>
      <c r="C152" t="str">
        <f>TRIM(shop데이터!C152)</f>
        <v>서울 마포구 망원동 377-19</v>
      </c>
      <c r="D152" t="str">
        <f>TRIM(shop데이터!D152)</f>
        <v>070-7209-1510</v>
      </c>
      <c r="E152" t="str">
        <f>TRIM(shop데이터!E152)</f>
        <v>126.909786478835</v>
      </c>
      <c r="F152" t="str">
        <f>TRIM(shop데이터!F152)</f>
        <v>37.5560968375129</v>
      </c>
    </row>
    <row r="153" spans="1:6" x14ac:dyDescent="0.4">
      <c r="A153" t="str">
        <f>TRIM(shop데이터!A153)</f>
        <v>맥도날드 신도림디큐브점</v>
      </c>
      <c r="B153" t="str">
        <f>TRIM(shop데이터!B153)</f>
        <v>음식점 &gt; 패스트푸드 &gt; 맥도날드</v>
      </c>
      <c r="C153" t="str">
        <f>TRIM(shop데이터!C153)</f>
        <v>서울 구로구 신도림동 692</v>
      </c>
      <c r="D153" t="str">
        <f>TRIM(shop데이터!D153)</f>
        <v>070-8245-4562</v>
      </c>
      <c r="E153" t="str">
        <f>TRIM(shop데이터!E153)</f>
        <v>126.889796339815</v>
      </c>
      <c r="F153" t="str">
        <f>TRIM(shop데이터!F153)</f>
        <v>37.509303519756</v>
      </c>
    </row>
    <row r="154" spans="1:6" x14ac:dyDescent="0.4">
      <c r="A154" t="str">
        <f>TRIM(shop데이터!A154)</f>
        <v>맥도날드 신도림테크노점</v>
      </c>
      <c r="B154" t="str">
        <f>TRIM(shop데이터!B154)</f>
        <v>음식점 &gt; 패스트푸드 &gt; 맥도날드</v>
      </c>
      <c r="C154" t="str">
        <f>TRIM(shop데이터!C154)</f>
        <v>서울 구로구 구로동 3-25</v>
      </c>
      <c r="D154" t="str">
        <f>TRIM(shop데이터!D154)</f>
        <v>02-2210-9552</v>
      </c>
      <c r="E154" t="str">
        <f>TRIM(shop데이터!E154)</f>
        <v>126.890392569424</v>
      </c>
      <c r="F154" t="str">
        <f>TRIM(shop데이터!F154)</f>
        <v>37.506864154435</v>
      </c>
    </row>
    <row r="155" spans="1:6" x14ac:dyDescent="0.4">
      <c r="A155" t="str">
        <f>TRIM(shop데이터!A155)</f>
        <v>맥도날드 합정메세나폴리스점</v>
      </c>
      <c r="B155" t="str">
        <f>TRIM(shop데이터!B155)</f>
        <v>음식점 &gt; 패스트푸드 &gt; 맥도날드</v>
      </c>
      <c r="C155" t="str">
        <f>TRIM(shop데이터!C155)</f>
        <v>서울 마포구 서교동 490</v>
      </c>
      <c r="D155" t="str">
        <f>TRIM(shop데이터!D155)</f>
        <v>070-7017-0466</v>
      </c>
      <c r="E155" t="str">
        <f>TRIM(shop데이터!E155)</f>
        <v>126.913473125232</v>
      </c>
      <c r="F155" t="str">
        <f>TRIM(shop데이터!F155)</f>
        <v>37.5507188385582</v>
      </c>
    </row>
    <row r="156" spans="1:6" x14ac:dyDescent="0.4">
      <c r="A156" t="str">
        <f>TRIM(shop데이터!A156)</f>
        <v>맥도날드 홍익대점</v>
      </c>
      <c r="B156" t="str">
        <f>TRIM(shop데이터!B156)</f>
        <v>음식점 &gt; 패스트푸드 &gt; 맥도날드</v>
      </c>
      <c r="C156" t="str">
        <f>TRIM(shop데이터!C156)</f>
        <v>서울 마포구 동교동 162-4</v>
      </c>
      <c r="D156" t="str">
        <f>TRIM(shop데이터!D156)</f>
        <v>070-7209-0512</v>
      </c>
      <c r="E156" t="str">
        <f>TRIM(shop데이터!E156)</f>
        <v>126.921933396914</v>
      </c>
      <c r="F156" t="str">
        <f>TRIM(shop데이터!F156)</f>
        <v>37.5550891685538</v>
      </c>
    </row>
    <row r="157" spans="1:6" x14ac:dyDescent="0.4">
      <c r="A157" t="str">
        <f>TRIM(shop데이터!A157)</f>
        <v>메가커피 신도림역점</v>
      </c>
      <c r="B157" t="str">
        <f>TRIM(shop데이터!B157)</f>
        <v>음식점 &gt; 카페 &gt; 커피전문점 &gt; 메가커피</v>
      </c>
      <c r="C157" t="str">
        <f>TRIM(shop데이터!C157)</f>
        <v>서울 구로구 신도림동 337</v>
      </c>
      <c r="D157" t="str">
        <f>TRIM(shop데이터!D157)</f>
        <v>070-7209-0512</v>
      </c>
      <c r="E157" t="str">
        <f>TRIM(shop데이터!E157)</f>
        <v>126.887557957865</v>
      </c>
      <c r="F157" t="str">
        <f>TRIM(shop데이터!F157)</f>
        <v>37.5093446584292</v>
      </c>
    </row>
    <row r="158" spans="1:6" x14ac:dyDescent="0.4">
      <c r="A158" t="str">
        <f>TRIM(shop데이터!A158)</f>
        <v>멕시카나치킨 신도림역점</v>
      </c>
      <c r="B158" t="str">
        <f>TRIM(shop데이터!B158)</f>
        <v>음식점 &gt; 치킨 &gt; 멕시카나치킨</v>
      </c>
      <c r="C158" t="str">
        <f>TRIM(shop데이터!C158)</f>
        <v>서울 구로구 신도림동 396-23</v>
      </c>
      <c r="D158" t="str">
        <f>TRIM(shop데이터!D158)</f>
        <v>070-7209-0512</v>
      </c>
      <c r="E158" t="str">
        <f>TRIM(shop데이터!E158)</f>
        <v>126.879378378022</v>
      </c>
      <c r="F158" t="str">
        <f>TRIM(shop데이터!F158)</f>
        <v>37.5085941615059</v>
      </c>
    </row>
    <row r="159" spans="1:6" x14ac:dyDescent="0.4">
      <c r="A159" t="str">
        <f>TRIM(shop데이터!A159)</f>
        <v>멘멘</v>
      </c>
      <c r="B159" t="str">
        <f>TRIM(shop데이터!B159)</f>
        <v>음식점 &gt; 일식 &gt; 일본식라면</v>
      </c>
      <c r="C159" t="str">
        <f>TRIM(shop데이터!C159)</f>
        <v>서울 마포구 합정동 369-45</v>
      </c>
      <c r="D159" t="str">
        <f>TRIM(shop데이터!D159)</f>
        <v>02-2210-9553</v>
      </c>
      <c r="E159" t="str">
        <f>TRIM(shop데이터!E159)</f>
        <v>126.913637271087</v>
      </c>
      <c r="F159" t="str">
        <f>TRIM(shop데이터!F159)</f>
        <v>37.5457670710754</v>
      </c>
    </row>
    <row r="160" spans="1:6" x14ac:dyDescent="0.4">
      <c r="A160" t="str">
        <f>TRIM(shop데이터!A160)</f>
        <v>명랑핫도그 망원역점</v>
      </c>
      <c r="B160" t="str">
        <f>TRIM(shop데이터!B160)</f>
        <v>음식점 &gt; 패스트푸드 &gt; 명랑핫도그</v>
      </c>
      <c r="C160" t="str">
        <f>TRIM(shop데이터!C160)</f>
        <v>서울 마포구 망원동 379-2</v>
      </c>
      <c r="D160" t="str">
        <f>TRIM(shop데이터!D160)</f>
        <v>02-325-0399</v>
      </c>
      <c r="E160" t="str">
        <f>TRIM(shop데이터!E160)</f>
        <v>126.909298247727</v>
      </c>
      <c r="F160" t="str">
        <f>TRIM(shop데이터!F160)</f>
        <v>37.5555342411544</v>
      </c>
    </row>
    <row r="161" spans="1:6" x14ac:dyDescent="0.4">
      <c r="A161" t="str">
        <f>TRIM(shop데이터!A161)</f>
        <v>모노치즈</v>
      </c>
      <c r="B161" t="str">
        <f>TRIM(shop데이터!B161)</f>
        <v>음식점 &gt; 패스트푸드</v>
      </c>
      <c r="C161" t="str">
        <f>TRIM(shop데이터!C161)</f>
        <v>서울 구로구 신도림동 692</v>
      </c>
      <c r="D161" t="str">
        <f>TRIM(shop데이터!D161)</f>
        <v>02-851-3158</v>
      </c>
      <c r="E161" t="str">
        <f>TRIM(shop데이터!E161)</f>
        <v>126.888897099391</v>
      </c>
      <c r="F161" t="str">
        <f>TRIM(shop데이터!F161)</f>
        <v>37.5085854779419</v>
      </c>
    </row>
    <row r="162" spans="1:6" x14ac:dyDescent="0.4">
      <c r="A162" t="str">
        <f>TRIM(shop데이터!A162)</f>
        <v>몬스터피자 본점</v>
      </c>
      <c r="B162" t="str">
        <f>TRIM(shop데이터!B162)</f>
        <v>음식점 &gt; 양식 &gt; 피자</v>
      </c>
      <c r="C162" t="str">
        <f>TRIM(shop데이터!C162)</f>
        <v>서울 마포구 서교동 363-1</v>
      </c>
      <c r="D162" t="str">
        <f>TRIM(shop데이터!D162)</f>
        <v>02-334-0322</v>
      </c>
      <c r="E162" t="str">
        <f>TRIM(shop데이터!E162)</f>
        <v>126.923005933353</v>
      </c>
      <c r="F162" t="str">
        <f>TRIM(shop데이터!F162)</f>
        <v>37.5510209667501</v>
      </c>
    </row>
    <row r="163" spans="1:6" x14ac:dyDescent="0.4">
      <c r="A163" t="str">
        <f>TRIM(shop데이터!A163)</f>
        <v>몽마르뜨언덕위 은하수다방</v>
      </c>
      <c r="B163" t="str">
        <f>TRIM(shop데이터!B163)</f>
        <v>음식점 &gt; 카페</v>
      </c>
      <c r="C163" t="str">
        <f>TRIM(shop데이터!C163)</f>
        <v>서울 마포구 합정동 368-11</v>
      </c>
      <c r="D163" t="str">
        <f>TRIM(shop데이터!D163)</f>
        <v>02-6408-0248</v>
      </c>
      <c r="E163" t="str">
        <f>TRIM(shop데이터!E163)</f>
        <v>126.914700953679</v>
      </c>
      <c r="F163" t="str">
        <f>TRIM(shop데이터!F163)</f>
        <v>37.5457750522248</v>
      </c>
    </row>
    <row r="164" spans="1:6" x14ac:dyDescent="0.4">
      <c r="A164" t="str">
        <f>TRIM(shop데이터!A164)</f>
        <v>무대륙</v>
      </c>
      <c r="B164" t="str">
        <f>TRIM(shop데이터!B164)</f>
        <v>음식점 &gt; 카페</v>
      </c>
      <c r="C164" t="str">
        <f>TRIM(shop데이터!C164)</f>
        <v>서울 마포구 합정동 357-7</v>
      </c>
      <c r="D164" t="str">
        <f>TRIM(shop데이터!D164)</f>
        <v>02-332-8333</v>
      </c>
      <c r="E164" t="str">
        <f>TRIM(shop데이터!E164)</f>
        <v>126.918433793354</v>
      </c>
      <c r="F164" t="str">
        <f>TRIM(shop데이터!F164)</f>
        <v>37.5460191573955</v>
      </c>
    </row>
    <row r="165" spans="1:6" x14ac:dyDescent="0.4">
      <c r="A165" t="str">
        <f>TRIM(shop데이터!A165)</f>
        <v>문래동돈까스</v>
      </c>
      <c r="B165" t="str">
        <f>TRIM(shop데이터!B165)</f>
        <v>음식점 &gt; 일식 &gt; 돈까스,우동</v>
      </c>
      <c r="C165" t="str">
        <f>TRIM(shop데이터!C165)</f>
        <v>서울 영등포구 문래동4가 10-12</v>
      </c>
      <c r="D165" t="str">
        <f>TRIM(shop데이터!D165)</f>
        <v>02-2633-1007</v>
      </c>
      <c r="E165" t="str">
        <f>TRIM(shop데이터!E165)</f>
        <v>126.888619135071</v>
      </c>
      <c r="F165" t="str">
        <f>TRIM(shop데이터!F165)</f>
        <v>37.5160166955161</v>
      </c>
    </row>
    <row r="166" spans="1:6" x14ac:dyDescent="0.4">
      <c r="A166" t="str">
        <f>TRIM(shop데이터!A166)</f>
        <v>문어부인삼교비 신도림점</v>
      </c>
      <c r="B166" t="str">
        <f>TRIM(shop데이터!B166)</f>
        <v>음식점 &gt; 한식 &gt; 육류,고기</v>
      </c>
      <c r="C166" t="str">
        <f>TRIM(shop데이터!C166)</f>
        <v>서울 구로구 신도림동 337</v>
      </c>
      <c r="D166" t="str">
        <f>TRIM(shop데이터!D166)</f>
        <v>02-3439-7892</v>
      </c>
      <c r="E166" t="str">
        <f>TRIM(shop데이터!E166)</f>
        <v>126.88696491447</v>
      </c>
      <c r="F166" t="str">
        <f>TRIM(shop데이터!F166)</f>
        <v>37.5088467380551</v>
      </c>
    </row>
    <row r="167" spans="1:6" x14ac:dyDescent="0.4">
      <c r="A167" t="str">
        <f>TRIM(shop데이터!A167)</f>
        <v>미미본관</v>
      </c>
      <c r="B167" t="str">
        <f>TRIM(shop데이터!B167)</f>
        <v>음식점 &gt; 중식 &gt; 중화요리</v>
      </c>
      <c r="C167" t="str">
        <f>TRIM(shop데이터!C167)</f>
        <v>서울 마포구 합정동 393-7</v>
      </c>
      <c r="D167" t="str">
        <f>TRIM(shop데이터!D167)</f>
        <v>02-851-3159</v>
      </c>
      <c r="E167" t="str">
        <f>TRIM(shop데이터!E167)</f>
        <v>126.91030174523</v>
      </c>
      <c r="F167" t="str">
        <f>TRIM(shop데이터!F167)</f>
        <v>37.5492172109918</v>
      </c>
    </row>
    <row r="168" spans="1:6" x14ac:dyDescent="0.4">
      <c r="A168" t="str">
        <f>TRIM(shop데이터!A168)</f>
        <v>미스터버거구로점</v>
      </c>
      <c r="B168" t="str">
        <f>TRIM(shop데이터!B168)</f>
        <v>음식점 &gt; 패스트푸드</v>
      </c>
      <c r="C168" t="str">
        <f>TRIM(shop데이터!C168)</f>
        <v>서울 구로구 구로동 108-2</v>
      </c>
      <c r="D168" t="str">
        <f>TRIM(shop데이터!D168)</f>
        <v>02-2210-9552</v>
      </c>
      <c r="E168" t="str">
        <f>TRIM(shop데이터!E168)</f>
        <v>126.890456699155</v>
      </c>
      <c r="F168" t="str">
        <f>TRIM(shop데이터!F168)</f>
        <v>37.5001282993408</v>
      </c>
    </row>
    <row r="169" spans="1:6" x14ac:dyDescent="0.4">
      <c r="A169" t="str">
        <f>TRIM(shop데이터!A169)</f>
        <v>미스터피자 구로공단점</v>
      </c>
      <c r="B169" t="str">
        <f>TRIM(shop데이터!B169)</f>
        <v>음식점 &gt; 양식 &gt; 피자 &gt; 미스터피자</v>
      </c>
      <c r="C169" t="str">
        <f>TRIM(shop데이터!C169)</f>
        <v>서울 구로구 구로동 1125-4</v>
      </c>
      <c r="D169" t="str">
        <f>TRIM(shop데이터!D169)</f>
        <v>02-866-2218</v>
      </c>
      <c r="E169" t="str">
        <f>TRIM(shop데이터!E169)</f>
        <v>126.90158051131</v>
      </c>
      <c r="F169" t="str">
        <f>TRIM(shop데이터!F169)</f>
        <v>37.4835235210509</v>
      </c>
    </row>
    <row r="170" spans="1:6" x14ac:dyDescent="0.4">
      <c r="A170" t="str">
        <f>TRIM(shop데이터!A170)</f>
        <v>미스트 현대백화점 디큐브시티점</v>
      </c>
      <c r="B170" t="str">
        <f>TRIM(shop데이터!B170)</f>
        <v>음식점 &gt; 일식</v>
      </c>
      <c r="C170" t="str">
        <f>TRIM(shop데이터!C170)</f>
        <v>서울 구로구 신도림동 692</v>
      </c>
      <c r="D170" t="str">
        <f>TRIM(shop데이터!D170)</f>
        <v>02-2210-9554</v>
      </c>
      <c r="E170" t="str">
        <f>TRIM(shop데이터!E170)</f>
        <v>126.889588478972</v>
      </c>
      <c r="F170" t="str">
        <f>TRIM(shop데이터!F170)</f>
        <v>37.5091339368427</v>
      </c>
    </row>
    <row r="171" spans="1:6" x14ac:dyDescent="0.4">
      <c r="A171" t="str">
        <f>TRIM(shop데이터!A171)</f>
        <v>미카도스시 합정역점</v>
      </c>
      <c r="B171" t="str">
        <f>TRIM(shop데이터!B171)</f>
        <v>음식점 &gt; 일식 &gt; 초밥,롤</v>
      </c>
      <c r="C171" t="str">
        <f>TRIM(shop데이터!C171)</f>
        <v>서울 마포구 합정동 473</v>
      </c>
      <c r="D171" t="str">
        <f>TRIM(shop데이터!D171)</f>
        <v>02-851-3161</v>
      </c>
      <c r="E171" t="str">
        <f>TRIM(shop데이터!E171)</f>
        <v>126.912363755876</v>
      </c>
      <c r="F171" t="str">
        <f>TRIM(shop데이터!F171)</f>
        <v>37.5510099437799</v>
      </c>
    </row>
    <row r="172" spans="1:6" x14ac:dyDescent="0.4">
      <c r="A172" t="str">
        <f>TRIM(shop데이터!A172)</f>
        <v>밀리</v>
      </c>
      <c r="B172" t="str">
        <f>TRIM(shop데이터!B172)</f>
        <v>음식점 &gt; 카페</v>
      </c>
      <c r="C172" t="str">
        <f>TRIM(shop데이터!C172)</f>
        <v>서울 구로구 구로동 산 1-11</v>
      </c>
      <c r="D172" t="str">
        <f>TRIM(shop데이터!D172)</f>
        <v>02-856-3121</v>
      </c>
      <c r="E172" t="str">
        <f>TRIM(shop데이터!E172)</f>
        <v>126.88718955059</v>
      </c>
      <c r="F172" t="str">
        <f>TRIM(shop데이터!F172)</f>
        <v>37.5038770108947</v>
      </c>
    </row>
    <row r="173" spans="1:6" x14ac:dyDescent="0.4">
      <c r="A173" t="str">
        <f>TRIM(shop데이터!A173)</f>
        <v>바나나하루키</v>
      </c>
      <c r="B173" t="str">
        <f>TRIM(shop데이터!B173)</f>
        <v>음식점 &gt; 카페 &gt; 테마카페 &gt; 디저트카페</v>
      </c>
      <c r="C173" t="str">
        <f>TRIM(shop데이터!C173)</f>
        <v>서울 마포구 상수동 72-43</v>
      </c>
      <c r="D173" t="str">
        <f>TRIM(shop데이터!D173)</f>
        <v>070-4388-9946</v>
      </c>
      <c r="E173" t="str">
        <f>TRIM(shop데이터!E173)</f>
        <v>126.925416509638</v>
      </c>
      <c r="F173" t="str">
        <f>TRIM(shop데이터!F173)</f>
        <v>37.5486222545054</v>
      </c>
    </row>
    <row r="174" spans="1:6" x14ac:dyDescent="0.4">
      <c r="A174" t="str">
        <f>TRIM(shop데이터!A174)</f>
        <v>바다회사랑 2호점</v>
      </c>
      <c r="B174" t="str">
        <f>TRIM(shop데이터!B174)</f>
        <v>음식점 &gt; 한식 &gt; 해물,생선 &gt; 회</v>
      </c>
      <c r="C174" t="str">
        <f>TRIM(shop데이터!C174)</f>
        <v>서울 마포구 서교동 461-25</v>
      </c>
      <c r="D174" t="str">
        <f>TRIM(shop데이터!D174)</f>
        <v>02-325-6565</v>
      </c>
      <c r="E174" t="str">
        <f>TRIM(shop데이터!E174)</f>
        <v>126.917803347896</v>
      </c>
      <c r="F174" t="str">
        <f>TRIM(shop데이터!F174)</f>
        <v>37.5554296456661</v>
      </c>
    </row>
    <row r="175" spans="1:6" x14ac:dyDescent="0.4">
      <c r="A175" t="str">
        <f>TRIM(shop데이터!A175)</f>
        <v>바람의핫도그 서울신도림점</v>
      </c>
      <c r="B175" t="str">
        <f>TRIM(shop데이터!B175)</f>
        <v>음식점 &gt; 패스트푸드</v>
      </c>
      <c r="C175" t="str">
        <f>TRIM(shop데이터!C175)</f>
        <v>서울 구로구 구로동 8-16</v>
      </c>
      <c r="D175" t="str">
        <f>TRIM(shop데이터!D175)</f>
        <v>02-851-3159</v>
      </c>
      <c r="E175" t="str">
        <f>TRIM(shop데이터!E175)</f>
        <v>126.889385939626</v>
      </c>
      <c r="F175" t="str">
        <f>TRIM(shop데이터!F175)</f>
        <v>37.5053585381649</v>
      </c>
    </row>
    <row r="176" spans="1:6" x14ac:dyDescent="0.4">
      <c r="A176" t="str">
        <f>TRIM(shop데이터!A176)</f>
        <v>바르미샤브샤브 현대백화점 디큐브시티점</v>
      </c>
      <c r="B176" t="str">
        <f>TRIM(shop데이터!B176)</f>
        <v>음식점 &gt; 한식 &gt; 찌개,전골</v>
      </c>
      <c r="C176" t="str">
        <f>TRIM(shop데이터!C176)</f>
        <v>서울 구로구 신도림동 692</v>
      </c>
      <c r="D176" t="str">
        <f>TRIM(shop데이터!D176)</f>
        <v>02-325-6565</v>
      </c>
      <c r="E176" t="str">
        <f>TRIM(shop데이터!E176)</f>
        <v>126.889598022192</v>
      </c>
      <c r="F176" t="str">
        <f>TRIM(shop데이터!F176)</f>
        <v>37.5087978711519</v>
      </c>
    </row>
    <row r="177" spans="1:6" x14ac:dyDescent="0.4">
      <c r="A177" t="str">
        <f>TRIM(shop데이터!A177)</f>
        <v>바른안심탕수육</v>
      </c>
      <c r="B177" t="str">
        <f>TRIM(shop데이터!B177)</f>
        <v>음식점 &gt; 중식 &gt; 중화요리</v>
      </c>
      <c r="C177" t="str">
        <f>TRIM(shop데이터!C177)</f>
        <v>서울 구로구 구로동 113-6</v>
      </c>
      <c r="D177" t="str">
        <f>TRIM(shop데이터!D177)</f>
        <v>02-325-6565</v>
      </c>
      <c r="E177" t="str">
        <f>TRIM(shop데이터!E177)</f>
        <v>126.887417337707</v>
      </c>
      <c r="F177" t="str">
        <f>TRIM(shop데이터!F177)</f>
        <v>37.4998010798236</v>
      </c>
    </row>
    <row r="178" spans="1:6" x14ac:dyDescent="0.4">
      <c r="A178" t="str">
        <f>TRIM(shop데이터!A178)</f>
        <v>바비레드 홍대점</v>
      </c>
      <c r="B178" t="str">
        <f>TRIM(shop데이터!B178)</f>
        <v>음식점 &gt; 양식</v>
      </c>
      <c r="C178" t="str">
        <f>TRIM(shop데이터!C178)</f>
        <v>서울 마포구 상수동 312-8</v>
      </c>
      <c r="D178" t="str">
        <f>TRIM(shop데이터!D178)</f>
        <v>02-3142-1516</v>
      </c>
      <c r="E178" t="str">
        <f>TRIM(shop데이터!E178)</f>
        <v>126.921917323662</v>
      </c>
      <c r="F178" t="str">
        <f>TRIM(shop데이터!F178)</f>
        <v>37.5488001921376</v>
      </c>
    </row>
    <row r="179" spans="1:6" x14ac:dyDescent="0.4">
      <c r="A179" t="str">
        <f>TRIM(shop데이터!A179)</f>
        <v>박스</v>
      </c>
      <c r="B179" t="str">
        <f>TRIM(shop데이터!B179)</f>
        <v>음식점 &gt; 양식 &gt; 이탈리안</v>
      </c>
      <c r="C179" t="str">
        <f>TRIM(shop데이터!C179)</f>
        <v>서울 구로구 구로동 685-124</v>
      </c>
      <c r="D179" t="str">
        <f>TRIM(shop데이터!D179)</f>
        <v>02-864-9880</v>
      </c>
      <c r="E179" t="str">
        <f>TRIM(shop데이터!E179)</f>
        <v>126.876024638541</v>
      </c>
      <c r="F179" t="str">
        <f>TRIM(shop데이터!F179)</f>
        <v>37.4957495625057</v>
      </c>
    </row>
    <row r="180" spans="1:6" x14ac:dyDescent="0.4">
      <c r="A180" t="str">
        <f>TRIM(shop데이터!A180)</f>
        <v>박용석스시</v>
      </c>
      <c r="B180" t="str">
        <f>TRIM(shop데이터!B180)</f>
        <v>음식점 &gt; 일식 &gt; 초밥,롤</v>
      </c>
      <c r="C180" t="str">
        <f>TRIM(shop데이터!C180)</f>
        <v>서울 구로구 구로동 187-10</v>
      </c>
      <c r="D180" t="str">
        <f>TRIM(shop데이터!D180)</f>
        <v>02-2025-0003</v>
      </c>
      <c r="E180" t="str">
        <f>TRIM(shop데이터!E180)</f>
        <v>126.898809459227</v>
      </c>
      <c r="F180" t="str">
        <f>TRIM(shop데이터!F180)</f>
        <v>37.4850781223673</v>
      </c>
    </row>
    <row r="181" spans="1:6" x14ac:dyDescent="0.4">
      <c r="A181" t="str">
        <f>TRIM(shop데이터!A181)</f>
        <v>반올림피자샵 구로대림점</v>
      </c>
      <c r="B181" t="str">
        <f>TRIM(shop데이터!B181)</f>
        <v>음식점 &gt; 양식 &gt; 피자</v>
      </c>
      <c r="C181" t="str">
        <f>TRIM(shop데이터!C181)</f>
        <v>서울 구로구 구로동 100</v>
      </c>
      <c r="D181" t="str">
        <f>TRIM(shop데이터!D181)</f>
        <v>02-858-0080</v>
      </c>
      <c r="E181" t="str">
        <f>TRIM(shop데이터!E181)</f>
        <v>126.888395712099</v>
      </c>
      <c r="F181" t="str">
        <f>TRIM(shop데이터!F181)</f>
        <v>37.4966592994286</v>
      </c>
    </row>
    <row r="182" spans="1:6" x14ac:dyDescent="0.4">
      <c r="A182" t="str">
        <f>TRIM(shop데이터!A182)</f>
        <v>반했닭옛날통닭 망원점</v>
      </c>
      <c r="B182" t="str">
        <f>TRIM(shop데이터!B182)</f>
        <v>음식점 &gt; 치킨</v>
      </c>
      <c r="C182" t="str">
        <f>TRIM(shop데이터!C182)</f>
        <v>서울 마포구 망원동 57-156</v>
      </c>
      <c r="D182" t="str">
        <f>TRIM(shop데이터!D182)</f>
        <v>02-322-5613</v>
      </c>
      <c r="E182" t="str">
        <f>TRIM(shop데이터!E182)</f>
        <v>126.907320339206</v>
      </c>
      <c r="F182" t="str">
        <f>TRIM(shop데이터!F182)</f>
        <v>37.5552407820413</v>
      </c>
    </row>
    <row r="183" spans="1:6" x14ac:dyDescent="0.4">
      <c r="A183" t="str">
        <f>TRIM(shop데이터!A183)</f>
        <v>밤부베이커리&amp;브루잉</v>
      </c>
      <c r="B183" t="str">
        <f>TRIM(shop데이터!B183)</f>
        <v>음식점 &gt; 카페 &gt; 테마카페 &gt; 디저트카페</v>
      </c>
      <c r="C183" t="str">
        <f>TRIM(shop데이터!C183)</f>
        <v>서울 마포구 합정동 386-11</v>
      </c>
      <c r="D183" t="str">
        <f>TRIM(shop데이터!D183)</f>
        <v>02-3144-0446</v>
      </c>
      <c r="E183" t="str">
        <f>TRIM(shop데이터!E183)</f>
        <v>126.910983608755</v>
      </c>
      <c r="F183" t="str">
        <f>TRIM(shop데이터!F183)</f>
        <v>37.5506016602478</v>
      </c>
    </row>
    <row r="184" spans="1:6" x14ac:dyDescent="0.4">
      <c r="A184" t="str">
        <f>TRIM(shop데이터!A184)</f>
        <v>밤새먹소</v>
      </c>
      <c r="B184" t="str">
        <f>TRIM(shop데이터!B184)</f>
        <v>음식점 &gt; 한식 &gt; 육류,고기</v>
      </c>
      <c r="C184" t="str">
        <f>TRIM(shop데이터!C184)</f>
        <v>서울 구로구 구로동 603-9</v>
      </c>
      <c r="D184" t="str">
        <f>TRIM(shop데이터!D184)</f>
        <v>02-2068-7637</v>
      </c>
      <c r="E184" t="str">
        <f>TRIM(shop데이터!E184)</f>
        <v>126.881006458503</v>
      </c>
      <c r="F184" t="str">
        <f>TRIM(shop데이터!F184)</f>
        <v>37.5032690729499</v>
      </c>
    </row>
    <row r="185" spans="1:6" x14ac:dyDescent="0.4">
      <c r="A185" t="str">
        <f>TRIM(shop데이터!A185)</f>
        <v>밥스바비 상수본점</v>
      </c>
      <c r="B185" t="str">
        <f>TRIM(shop데이터!B185)</f>
        <v>음식점 &gt; 패스트푸드</v>
      </c>
      <c r="C185" t="str">
        <f>TRIM(shop데이터!C185)</f>
        <v>서울 마포구 상수동 334-15</v>
      </c>
      <c r="D185" t="str">
        <f>TRIM(shop데이터!D185)</f>
        <v>02-6405-7959</v>
      </c>
      <c r="E185" t="str">
        <f>TRIM(shop데이터!E185)</f>
        <v>126.922439446341</v>
      </c>
      <c r="F185" t="str">
        <f>TRIM(shop데이터!F185)</f>
        <v>37.5461912441656</v>
      </c>
    </row>
    <row r="186" spans="1:6" x14ac:dyDescent="0.4">
      <c r="A186" t="str">
        <f>TRIM(shop데이터!A186)</f>
        <v>밥하는화덕</v>
      </c>
      <c r="B186" t="str">
        <f>TRIM(shop데이터!B186)</f>
        <v>음식점 &gt; 양식 &gt; 피자</v>
      </c>
      <c r="C186" t="str">
        <f>TRIM(shop데이터!C186)</f>
        <v>서울 마포구 상수동 145-13</v>
      </c>
      <c r="D186" t="str">
        <f>TRIM(shop데이터!D186)</f>
        <v>02-6405-7959</v>
      </c>
      <c r="E186" t="str">
        <f>TRIM(shop데이터!E186)</f>
        <v>126.922361469177</v>
      </c>
      <c r="F186" t="str">
        <f>TRIM(shop데이터!F186)</f>
        <v>37.5482743018863</v>
      </c>
    </row>
    <row r="187" spans="1:6" x14ac:dyDescent="0.4">
      <c r="A187" t="str">
        <f>TRIM(shop데이터!A187)</f>
        <v>방망이닭꼬치&amp;치킨 홍대본점</v>
      </c>
      <c r="B187" t="str">
        <f>TRIM(shop데이터!B187)</f>
        <v>음식점 &gt; 치킨</v>
      </c>
      <c r="C187" t="str">
        <f>TRIM(shop데이터!C187)</f>
        <v>서울 마포구 상수동 313-6</v>
      </c>
      <c r="D187" t="str">
        <f>TRIM(shop데이터!D187)</f>
        <v>02-332-2892</v>
      </c>
      <c r="E187" t="str">
        <f>TRIM(shop데이터!E187)</f>
        <v>126.921735705555</v>
      </c>
      <c r="F187" t="str">
        <f>TRIM(shop데이터!F187)</f>
        <v>37.5482504628228</v>
      </c>
    </row>
    <row r="188" spans="1:6" x14ac:dyDescent="0.4">
      <c r="A188" t="str">
        <f>TRIM(shop데이터!A188)</f>
        <v>방앗간정육식당</v>
      </c>
      <c r="B188" t="str">
        <f>TRIM(shop데이터!B188)</f>
        <v>음식점 &gt; 한식 &gt; 육류,고기</v>
      </c>
      <c r="C188" t="str">
        <f>TRIM(shop데이터!C188)</f>
        <v>서울 구로구 신도림동 330-51</v>
      </c>
      <c r="D188" t="str">
        <f>TRIM(shop데이터!D188)</f>
        <v>02-2675-9292</v>
      </c>
      <c r="E188" t="str">
        <f>TRIM(shop데이터!E188)</f>
        <v>126.888386059498</v>
      </c>
      <c r="F188" t="str">
        <f>TRIM(shop데이터!F188)</f>
        <v>37.511500645578</v>
      </c>
    </row>
    <row r="189" spans="1:6" x14ac:dyDescent="0.4">
      <c r="A189" t="str">
        <f>TRIM(shop데이터!A189)</f>
        <v>백년불고기 구로디지털점</v>
      </c>
      <c r="B189" t="str">
        <f>TRIM(shop데이터!B189)</f>
        <v>음식점 &gt; 한식 &gt; 육류,고기 &gt; 불고기,두루치기</v>
      </c>
      <c r="C189" t="str">
        <f>TRIM(shop데이터!C189)</f>
        <v>서울 구로구 구로동 1130-1</v>
      </c>
      <c r="D189" t="str">
        <f>TRIM(shop데이터!D189)</f>
        <v>02-865-5024</v>
      </c>
      <c r="E189" t="str">
        <f>TRIM(shop데이터!E189)</f>
        <v>126.899130843457</v>
      </c>
      <c r="F189" t="str">
        <f>TRIM(shop데이터!F189)</f>
        <v>37.4815104042606</v>
      </c>
    </row>
    <row r="190" spans="1:6" x14ac:dyDescent="0.4">
      <c r="A190" t="str">
        <f>TRIM(shop데이터!A190)</f>
        <v>백리향</v>
      </c>
      <c r="B190" t="str">
        <f>TRIM(shop데이터!B190)</f>
        <v>음식점 &gt; 중식 &gt; 중화요리</v>
      </c>
      <c r="C190" t="str">
        <f>TRIM(shop데이터!C190)</f>
        <v>서울 마포구 서교동 490</v>
      </c>
      <c r="D190" t="str">
        <f>TRIM(shop데이터!D190)</f>
        <v>02-851-3159</v>
      </c>
      <c r="E190" t="str">
        <f>TRIM(shop데이터!E190)</f>
        <v>126.913266657638</v>
      </c>
      <c r="F190" t="str">
        <f>TRIM(shop데이터!F190)</f>
        <v>37.5511547701434</v>
      </c>
    </row>
    <row r="191" spans="1:6" x14ac:dyDescent="0.4">
      <c r="A191" t="str">
        <f>TRIM(shop데이터!A191)</f>
        <v>백미향</v>
      </c>
      <c r="B191" t="str">
        <f>TRIM(shop데이터!B191)</f>
        <v>음식점 &gt; 중식 &gt; 중화요리</v>
      </c>
      <c r="C191" t="str">
        <f>TRIM(shop데이터!C191)</f>
        <v>서울 마포구 합정동 371-5</v>
      </c>
      <c r="D191" t="str">
        <f>TRIM(shop데이터!D191)</f>
        <v>02-851-3161</v>
      </c>
      <c r="E191" t="str">
        <f>TRIM(shop데이터!E191)</f>
        <v>126.913422715649</v>
      </c>
      <c r="F191" t="str">
        <f>TRIM(shop데이터!F191)</f>
        <v>37.5473382557606</v>
      </c>
    </row>
    <row r="192" spans="1:6" x14ac:dyDescent="0.4">
      <c r="A192" t="str">
        <f>TRIM(shop데이터!A192)</f>
        <v>버거킹 구로구청점</v>
      </c>
      <c r="B192" t="str">
        <f>TRIM(shop데이터!B192)</f>
        <v>음식점 &gt; 패스트푸드 &gt; 버거킹</v>
      </c>
      <c r="C192" t="str">
        <f>TRIM(shop데이터!C192)</f>
        <v>서울 구로구 구로동 83-4</v>
      </c>
      <c r="D192" t="str">
        <f>TRIM(shop데이터!D192)</f>
        <v>02-332-2280</v>
      </c>
      <c r="E192" t="str">
        <f>TRIM(shop데이터!E192)</f>
        <v>126.888759146839</v>
      </c>
      <c r="F192" t="str">
        <f>TRIM(shop데이터!F192)</f>
        <v>37.494842312439</v>
      </c>
    </row>
    <row r="193" spans="1:6" x14ac:dyDescent="0.4">
      <c r="A193" t="str">
        <f>TRIM(shop데이터!A193)</f>
        <v>버거킹 서교동사거리점</v>
      </c>
      <c r="B193" t="str">
        <f>TRIM(shop데이터!B193)</f>
        <v>음식점 &gt; 패스트푸드 &gt; 버거킹</v>
      </c>
      <c r="C193" t="str">
        <f>TRIM(shop데이터!C193)</f>
        <v>서울 마포구 서교동 372-1</v>
      </c>
      <c r="D193" t="str">
        <f>TRIM(shop데이터!D193)</f>
        <v>02-322-3199</v>
      </c>
      <c r="E193" t="str">
        <f>TRIM(shop데이터!E193)</f>
        <v>126.918568020291</v>
      </c>
      <c r="F193" t="str">
        <f>TRIM(shop데이터!F193)</f>
        <v>37.5526578058316</v>
      </c>
    </row>
    <row r="194" spans="1:6" x14ac:dyDescent="0.4">
      <c r="A194" t="str">
        <f>TRIM(shop데이터!A194)</f>
        <v>버거킹 홍대역점</v>
      </c>
      <c r="B194" t="str">
        <f>TRIM(shop데이터!B194)</f>
        <v>음식점 &gt; 패스트푸드 &gt; 버거킹</v>
      </c>
      <c r="C194" t="str">
        <f>TRIM(shop데이터!C194)</f>
        <v>서울 마포구 동교동 164-31</v>
      </c>
      <c r="D194" t="str">
        <f>TRIM(shop데이터!D194)</f>
        <v>02-322-9778</v>
      </c>
      <c r="E194" t="str">
        <f>TRIM(shop데이터!E194)</f>
        <v>126.923589561016</v>
      </c>
      <c r="F194" t="str">
        <f>TRIM(shop데이터!F194)</f>
        <v>37.5557605940459</v>
      </c>
    </row>
    <row r="195" spans="1:6" x14ac:dyDescent="0.4">
      <c r="A195" t="str">
        <f>TRIM(shop데이터!A195)</f>
        <v>버터밀크</v>
      </c>
      <c r="B195" t="str">
        <f>TRIM(shop데이터!B195)</f>
        <v>음식점 &gt; 카페</v>
      </c>
      <c r="C195" t="str">
        <f>TRIM(shop데이터!C195)</f>
        <v>서울 마포구 창전동 6-131</v>
      </c>
      <c r="D195" t="str">
        <f>TRIM(shop데이터!D195)</f>
        <v>02-322-9778</v>
      </c>
      <c r="E195" t="str">
        <f>TRIM(shop데이터!E195)</f>
        <v>126.927969400298</v>
      </c>
      <c r="F195" t="str">
        <f>TRIM(shop데이터!F195)</f>
        <v>37.5533955255519</v>
      </c>
    </row>
    <row r="196" spans="1:6" x14ac:dyDescent="0.4">
      <c r="A196" t="str">
        <f>TRIM(shop데이터!A196)</f>
        <v>보드람치킨 신도림점</v>
      </c>
      <c r="B196" t="str">
        <f>TRIM(shop데이터!B196)</f>
        <v>음식점 &gt; 치킨 &gt; 보드람치킨</v>
      </c>
      <c r="C196" t="str">
        <f>TRIM(shop데이터!C196)</f>
        <v>서울 구로구 신도림동 435-10</v>
      </c>
      <c r="D196" t="str">
        <f>TRIM(shop데이터!D196)</f>
        <v>02-2678-3214</v>
      </c>
      <c r="E196" t="str">
        <f>TRIM(shop데이터!E196)</f>
        <v>126.883991168143</v>
      </c>
      <c r="F196" t="str">
        <f>TRIM(shop데이터!F196)</f>
        <v>37.5068292090256</v>
      </c>
    </row>
    <row r="197" spans="1:6" x14ac:dyDescent="0.4">
      <c r="A197" t="str">
        <f>TRIM(shop데이터!A197)</f>
        <v>본투비치킨 상수역점</v>
      </c>
      <c r="B197" t="str">
        <f>TRIM(shop데이터!B197)</f>
        <v>음식점 &gt; 치킨</v>
      </c>
      <c r="C197" t="str">
        <f>TRIM(shop데이터!C197)</f>
        <v>서울 마포구 상수동 332-1</v>
      </c>
      <c r="D197" t="str">
        <f>TRIM(shop데이터!D197)</f>
        <v>02-333-9998</v>
      </c>
      <c r="E197" t="str">
        <f>TRIM(shop데이터!E197)</f>
        <v>126.922757501956</v>
      </c>
      <c r="F197" t="str">
        <f>TRIM(shop데이터!F197)</f>
        <v>37.5461157687431</v>
      </c>
    </row>
    <row r="198" spans="1:6" x14ac:dyDescent="0.4">
      <c r="A198" t="str">
        <f>TRIM(shop데이터!A198)</f>
        <v>봉고기 신도림본점</v>
      </c>
      <c r="B198" t="str">
        <f>TRIM(shop데이터!B198)</f>
        <v>음식점 &gt; 한식 &gt; 육류,고기</v>
      </c>
      <c r="C198" t="str">
        <f>TRIM(shop데이터!C198)</f>
        <v>서울 구로구 신도림동 435-10</v>
      </c>
      <c r="D198" t="str">
        <f>TRIM(shop데이터!D198)</f>
        <v>02-3667-8426</v>
      </c>
      <c r="E198" t="str">
        <f>TRIM(shop데이터!E198)</f>
        <v>126.883977603152</v>
      </c>
      <c r="F198" t="str">
        <f>TRIM(shop데이터!F198)</f>
        <v>37.5068246906799</v>
      </c>
    </row>
    <row r="199" spans="1:6" x14ac:dyDescent="0.4">
      <c r="A199" t="str">
        <f>TRIM(shop데이터!A199)</f>
        <v>봉구스밥버거 구로역점</v>
      </c>
      <c r="B199" t="str">
        <f>TRIM(shop데이터!B199)</f>
        <v>음식점 &gt; 한식 &gt; 주먹밥 &gt; 봉구스밥버거</v>
      </c>
      <c r="C199" t="str">
        <f>TRIM(shop데이터!C199)</f>
        <v>서울 구로구 구로동 589-14</v>
      </c>
      <c r="D199" t="str">
        <f>TRIM(shop데이터!D199)</f>
        <v>02-332-2280</v>
      </c>
      <c r="E199" t="str">
        <f>TRIM(shop데이터!E199)</f>
        <v>126.881505457533</v>
      </c>
      <c r="F199" t="str">
        <f>TRIM(shop데이터!F199)</f>
        <v>37.5023937975028</v>
      </c>
    </row>
    <row r="200" spans="1:6" x14ac:dyDescent="0.4">
      <c r="A200" t="str">
        <f>TRIM(shop데이터!A200)</f>
        <v>부연부</v>
      </c>
      <c r="B200" t="str">
        <f>TRIM(shop데이터!B200)</f>
        <v>음식점 &gt; 중식 &gt; 중화요리</v>
      </c>
      <c r="C200" t="str">
        <f>TRIM(shop데이터!C200)</f>
        <v>서울 마포구 합정동 426-8</v>
      </c>
      <c r="D200" t="str">
        <f>TRIM(shop데이터!D200)</f>
        <v>02-332-2281</v>
      </c>
      <c r="E200" t="str">
        <f>TRIM(shop데이터!E200)</f>
        <v>126.912099982125</v>
      </c>
      <c r="F200" t="str">
        <f>TRIM(shop데이터!F200)</f>
        <v>37.5520549053579</v>
      </c>
    </row>
    <row r="201" spans="1:6" x14ac:dyDescent="0.4">
      <c r="A201" t="str">
        <f>TRIM(shop데이터!A201)</f>
        <v>북경장</v>
      </c>
      <c r="B201" t="str">
        <f>TRIM(shop데이터!B201)</f>
        <v>음식점 &gt; 중식 &gt; 중화요리</v>
      </c>
      <c r="C201" t="str">
        <f>TRIM(shop데이터!C201)</f>
        <v>서울 구로구 신도림동 639</v>
      </c>
      <c r="D201" t="str">
        <f>TRIM(shop데이터!D201)</f>
        <v>070-8245-4562</v>
      </c>
      <c r="E201" t="str">
        <f>TRIM(shop데이터!E201)</f>
        <v>126.884997292892</v>
      </c>
      <c r="F201" t="str">
        <f>TRIM(shop데이터!F201)</f>
        <v>37.5115550591064</v>
      </c>
    </row>
    <row r="202" spans="1:6" x14ac:dyDescent="0.4">
      <c r="A202" t="str">
        <f>TRIM(shop데이터!A202)</f>
        <v>불이아 본점</v>
      </c>
      <c r="B202" t="str">
        <f>TRIM(shop데이터!B202)</f>
        <v>음식점 &gt; 중식 &gt; 중화요리</v>
      </c>
      <c r="C202" t="str">
        <f>TRIM(shop데이터!C202)</f>
        <v>서울 마포구 동교동 161-14</v>
      </c>
      <c r="D202" t="str">
        <f>TRIM(shop데이터!D202)</f>
        <v>02-851-3160</v>
      </c>
      <c r="E202" t="str">
        <f>TRIM(shop데이터!E202)</f>
        <v>126.922008773091</v>
      </c>
      <c r="F202" t="str">
        <f>TRIM(shop데이터!F202)</f>
        <v>37.5566064979332</v>
      </c>
    </row>
    <row r="203" spans="1:6" x14ac:dyDescent="0.4">
      <c r="A203" t="str">
        <f>TRIM(shop데이터!A203)</f>
        <v>붐바타 홍대제2기숙사점</v>
      </c>
      <c r="B203" t="str">
        <f>TRIM(shop데이터!B203)</f>
        <v>음식점 &gt; 패스트푸드</v>
      </c>
      <c r="C203" t="str">
        <f>TRIM(shop데이터!C203)</f>
        <v>서울 마포구 상수동 72-1</v>
      </c>
      <c r="D203" t="str">
        <f>TRIM(shop데이터!D203)</f>
        <v>02-325-0711</v>
      </c>
      <c r="E203" t="str">
        <f>TRIM(shop데이터!E203)</f>
        <v>126.925360140702</v>
      </c>
      <c r="F203" t="str">
        <f>TRIM(shop데이터!F203)</f>
        <v>37.5495439402713</v>
      </c>
    </row>
    <row r="204" spans="1:6" x14ac:dyDescent="0.4">
      <c r="A204" t="str">
        <f>TRIM(shop데이터!A204)</f>
        <v>브렛피자</v>
      </c>
      <c r="B204" t="str">
        <f>TRIM(shop데이터!B204)</f>
        <v>음식점 &gt; 양식 &gt; 피자</v>
      </c>
      <c r="C204" t="str">
        <f>TRIM(shop데이터!C204)</f>
        <v>서울 마포구 상수동 328-4</v>
      </c>
      <c r="D204" t="str">
        <f>TRIM(shop데이터!D204)</f>
        <v>02-324-3284</v>
      </c>
      <c r="E204" t="str">
        <f>TRIM(shop데이터!E204)</f>
        <v>126.922484643714</v>
      </c>
      <c r="F204" t="str">
        <f>TRIM(shop데이터!F204)</f>
        <v>37.5473481562501</v>
      </c>
    </row>
    <row r="205" spans="1:6" x14ac:dyDescent="0.4">
      <c r="A205" t="str">
        <f>TRIM(shop데이터!A205)</f>
        <v>브뤼서리서교</v>
      </c>
      <c r="B205" t="str">
        <f>TRIM(shop데이터!B205)</f>
        <v>음식점 &gt; 양식</v>
      </c>
      <c r="C205" t="str">
        <f>TRIM(shop데이터!C205)</f>
        <v>서울 마포구 서교동 476-44</v>
      </c>
      <c r="D205" t="str">
        <f>TRIM(shop데이터!D205)</f>
        <v>02-324-3284</v>
      </c>
      <c r="E205" t="str">
        <f>TRIM(shop데이터!E205)</f>
        <v>126.91169802036</v>
      </c>
      <c r="F205" t="str">
        <f>TRIM(shop데이터!F205)</f>
        <v>37.555114393467</v>
      </c>
    </row>
    <row r="206" spans="1:6" x14ac:dyDescent="0.4">
      <c r="A206" t="str">
        <f>TRIM(shop데이터!A206)</f>
        <v>블루쿠치나</v>
      </c>
      <c r="B206" t="str">
        <f>TRIM(shop데이터!B206)</f>
        <v>음식점 &gt; 양식 &gt; 이탈리안</v>
      </c>
      <c r="C206" t="str">
        <f>TRIM(shop데이터!C206)</f>
        <v>서울 마포구 망원동 57-41</v>
      </c>
      <c r="D206" t="str">
        <f>TRIM(shop데이터!D206)</f>
        <v>02-6015-5741</v>
      </c>
      <c r="E206" t="str">
        <f>TRIM(shop데이터!E206)</f>
        <v>126.908106292207</v>
      </c>
      <c r="F206" t="str">
        <f>TRIM(shop데이터!F206)</f>
        <v>37.556650556077</v>
      </c>
    </row>
    <row r="207" spans="1:6" x14ac:dyDescent="0.4">
      <c r="A207" t="str">
        <f>TRIM(shop데이터!A207)</f>
        <v>블루홀</v>
      </c>
      <c r="B207" t="str">
        <f>TRIM(shop데이터!B207)</f>
        <v>음식점 &gt; 패스트푸드</v>
      </c>
      <c r="C207" t="str">
        <f>TRIM(shop데이터!C207)</f>
        <v>서울 마포구 망원동 312-6</v>
      </c>
      <c r="D207" t="str">
        <f>TRIM(shop데이터!D207)</f>
        <v>02-6015-5741</v>
      </c>
      <c r="E207" t="str">
        <f>TRIM(shop데이터!E207)</f>
        <v>126.892542337257</v>
      </c>
      <c r="F207" t="str">
        <f>TRIM(shop데이터!F207)</f>
        <v>37.5567275166843</v>
      </c>
    </row>
    <row r="208" spans="1:6" x14ac:dyDescent="0.4">
      <c r="A208" t="str">
        <f>TRIM(shop데이터!A208)</f>
        <v>비라티오 홍대점</v>
      </c>
      <c r="B208" t="str">
        <f>TRIM(shop데이터!B208)</f>
        <v>음식점 &gt; 카페 &gt; 커피전문점</v>
      </c>
      <c r="C208" t="str">
        <f>TRIM(shop데이터!C208)</f>
        <v>서울 마포구 서교동 367-13</v>
      </c>
      <c r="D208" t="str">
        <f>TRIM(shop데이터!D208)</f>
        <v>02-332-8077</v>
      </c>
      <c r="E208" t="str">
        <f>TRIM(shop데이터!E208)</f>
        <v>126.92023093955</v>
      </c>
      <c r="F208" t="str">
        <f>TRIM(shop데이터!F208)</f>
        <v>37.5511596803662</v>
      </c>
    </row>
    <row r="209" spans="1:6" x14ac:dyDescent="0.4">
      <c r="A209" t="str">
        <f>TRIM(shop데이터!A209)</f>
        <v>비밀시그니쳐 디큐브시티점</v>
      </c>
      <c r="B209" t="str">
        <f>TRIM(shop데이터!B209)</f>
        <v>음식점 &gt; 양식 &gt; 이탈리안</v>
      </c>
      <c r="C209" t="str">
        <f>TRIM(shop데이터!C209)</f>
        <v>서울 구로구 신도림동 692</v>
      </c>
      <c r="D209" t="str">
        <f>TRIM(shop데이터!D209)</f>
        <v>02-6015-5741</v>
      </c>
      <c r="E209" t="str">
        <f>TRIM(shop데이터!E209)</f>
        <v>126.889597548459</v>
      </c>
      <c r="F209" t="str">
        <f>TRIM(shop데이터!F209)</f>
        <v>37.509119529251</v>
      </c>
    </row>
    <row r="210" spans="1:6" x14ac:dyDescent="0.4">
      <c r="A210" t="str">
        <f>TRIM(shop데이터!A210)</f>
        <v>비비리</v>
      </c>
      <c r="B210" t="str">
        <f>TRIM(shop데이터!B210)</f>
        <v>음식점 &gt; 한식</v>
      </c>
      <c r="C210" t="str">
        <f>TRIM(shop데이터!C210)</f>
        <v>서울 마포구 상수동 93-23</v>
      </c>
      <c r="D210" t="str">
        <f>TRIM(shop데이터!D210)</f>
        <v>02-6015-5741</v>
      </c>
      <c r="E210" t="str">
        <f>TRIM(shop데이터!E210)</f>
        <v>126.92443869815</v>
      </c>
      <c r="F210" t="str">
        <f>TRIM(shop데이터!F210)</f>
        <v>37.548704524696</v>
      </c>
    </row>
    <row r="211" spans="1:6" x14ac:dyDescent="0.4">
      <c r="A211" t="str">
        <f>TRIM(shop데이터!A211)</f>
        <v>빅스타피자 구로점</v>
      </c>
      <c r="B211" t="str">
        <f>TRIM(shop데이터!B211)</f>
        <v>음식점 &gt; 양식 &gt; 피자</v>
      </c>
      <c r="C211" t="str">
        <f>TRIM(shop데이터!C211)</f>
        <v>서울 구로구 구로동 779-34</v>
      </c>
      <c r="D211" t="str">
        <f>TRIM(shop데이터!D211)</f>
        <v>02-852-7440</v>
      </c>
      <c r="E211" t="str">
        <f>TRIM(shop데이터!E211)</f>
        <v>126.889156404879</v>
      </c>
      <c r="F211" t="str">
        <f>TRIM(shop데이터!F211)</f>
        <v>37.4877247303997</v>
      </c>
    </row>
    <row r="212" spans="1:6" x14ac:dyDescent="0.4">
      <c r="A212" t="str">
        <f>TRIM(shop데이터!A212)</f>
        <v>빈브라더스 합정점</v>
      </c>
      <c r="B212" t="str">
        <f>TRIM(shop데이터!B212)</f>
        <v>음식점 &gt; 카페 &gt; 커피전문점</v>
      </c>
      <c r="C212" t="str">
        <f>TRIM(shop데이터!C212)</f>
        <v>서울 마포구 합정동 368-3</v>
      </c>
      <c r="D212" t="str">
        <f>TRIM(shop데이터!D212)</f>
        <v>02-6012-2001</v>
      </c>
      <c r="E212" t="str">
        <f>TRIM(shop데이터!E212)</f>
        <v>126.914986199324</v>
      </c>
      <c r="F212" t="str">
        <f>TRIM(shop데이터!F212)</f>
        <v>37.5456995740266</v>
      </c>
    </row>
    <row r="213" spans="1:6" x14ac:dyDescent="0.4">
      <c r="A213" t="str">
        <f>TRIM(shop데이터!A213)</f>
        <v>빈브라더스 현대백화점디큐브시티점</v>
      </c>
      <c r="B213" t="str">
        <f>TRIM(shop데이터!B213)</f>
        <v>음식점 &gt; 카페 &gt; 커피전문점</v>
      </c>
      <c r="C213" t="str">
        <f>TRIM(shop데이터!C213)</f>
        <v>서울 구로구 신도림동 692</v>
      </c>
      <c r="D213" t="str">
        <f>TRIM(shop데이터!D213)</f>
        <v>02-2210-9351</v>
      </c>
      <c r="E213" t="str">
        <f>TRIM(shop데이터!E213)</f>
        <v>126.889213104222</v>
      </c>
      <c r="F213" t="str">
        <f>TRIM(shop데이터!F213)</f>
        <v>37.5090470889639</v>
      </c>
    </row>
    <row r="214" spans="1:6" x14ac:dyDescent="0.4">
      <c r="A214" t="str">
        <f>TRIM(shop데이터!A214)</f>
        <v>빚짜 합정점</v>
      </c>
      <c r="B214" t="str">
        <f>TRIM(shop데이터!B214)</f>
        <v>음식점 &gt; 양식 &gt; 피자</v>
      </c>
      <c r="C214" t="str">
        <f>TRIM(shop데이터!C214)</f>
        <v>서울 마포구 합정동 473</v>
      </c>
      <c r="D214" t="str">
        <f>TRIM(shop데이터!D214)</f>
        <v>02-332-1832</v>
      </c>
      <c r="E214" t="str">
        <f>TRIM(shop데이터!E214)</f>
        <v>126.912345642902</v>
      </c>
      <c r="F214" t="str">
        <f>TRIM(shop데이터!F214)</f>
        <v>37.5510153363235</v>
      </c>
    </row>
    <row r="215" spans="1:6" x14ac:dyDescent="0.4">
      <c r="A215" t="str">
        <f>TRIM(shop데이터!A215)</f>
        <v>빤닭빤닭</v>
      </c>
      <c r="B215" t="str">
        <f>TRIM(shop데이터!B215)</f>
        <v>음식점 &gt; 한식 &gt; 육류,고기 &gt; 닭요리</v>
      </c>
      <c r="C215" t="str">
        <f>TRIM(shop데이터!C215)</f>
        <v>서울 마포구 상수동 93-103</v>
      </c>
      <c r="D215" t="str">
        <f>TRIM(shop데이터!D215)</f>
        <v>02-323-6902</v>
      </c>
      <c r="E215" t="str">
        <f>TRIM(shop데이터!E215)</f>
        <v>126.922148225325</v>
      </c>
      <c r="F215" t="str">
        <f>TRIM(shop데이터!F215)</f>
        <v>37.5487534926811</v>
      </c>
    </row>
    <row r="216" spans="1:6" x14ac:dyDescent="0.4">
      <c r="A216" t="str">
        <f>TRIM(shop데이터!A216)</f>
        <v>빨간모자피자 구로점</v>
      </c>
      <c r="B216" t="str">
        <f>TRIM(shop데이터!B216)</f>
        <v>음식점 &gt; 양식 &gt; 피자 &gt; 빨간모자피자</v>
      </c>
      <c r="C216" t="str">
        <f>TRIM(shop데이터!C216)</f>
        <v>서울 구로구 구로동 500-10</v>
      </c>
      <c r="D216" t="str">
        <f>TRIM(shop데이터!D216)</f>
        <v>02-855-1620</v>
      </c>
      <c r="E216" t="str">
        <f>TRIM(shop데이터!E216)</f>
        <v>126.88361829374</v>
      </c>
      <c r="F216" t="str">
        <f>TRIM(shop데이터!F216)</f>
        <v>37.4993144591228</v>
      </c>
    </row>
    <row r="217" spans="1:6" x14ac:dyDescent="0.4">
      <c r="A217" t="str">
        <f>TRIM(shop데이터!A217)</f>
        <v>사모님돈가스</v>
      </c>
      <c r="B217" t="str">
        <f>TRIM(shop데이터!B217)</f>
        <v>음식점 &gt; 일식 &gt; 돈까스,우동</v>
      </c>
      <c r="C217" t="str">
        <f>TRIM(shop데이터!C217)</f>
        <v>서울 마포구 상수동 310-8</v>
      </c>
      <c r="D217" t="str">
        <f>TRIM(shop데이터!D217)</f>
        <v>02-851-3157</v>
      </c>
      <c r="E217" t="str">
        <f>TRIM(shop데이터!E217)</f>
        <v>126.922271160049</v>
      </c>
      <c r="F217" t="str">
        <f>TRIM(shop데이터!F217)</f>
        <v>37.5480616068166</v>
      </c>
    </row>
    <row r="218" spans="1:6" x14ac:dyDescent="0.4">
      <c r="A218" t="str">
        <f>TRIM(shop데이터!A218)</f>
        <v>삿뽀로 디큐브점</v>
      </c>
      <c r="B218" t="str">
        <f>TRIM(shop데이터!B218)</f>
        <v>음식점 &gt; 일식 &gt; 일식집</v>
      </c>
      <c r="C218" t="str">
        <f>TRIM(shop데이터!C218)</f>
        <v>서울 구로구 신도림동 692</v>
      </c>
      <c r="D218" t="str">
        <f>TRIM(shop데이터!D218)</f>
        <v>02-2210-9552</v>
      </c>
      <c r="E218" t="str">
        <f>TRIM(shop데이터!E218)</f>
        <v>126.889588489589</v>
      </c>
      <c r="F218" t="str">
        <f>TRIM(shop데이터!F218)</f>
        <v>37.5091267288182</v>
      </c>
    </row>
    <row r="219" spans="1:6" x14ac:dyDescent="0.4">
      <c r="A219" t="str">
        <f>TRIM(shop데이터!A219)</f>
        <v>상하이몽</v>
      </c>
      <c r="B219" t="str">
        <f>TRIM(shop데이터!B219)</f>
        <v>음식점 &gt; 중식 &gt; 중화요리</v>
      </c>
      <c r="C219" t="str">
        <f>TRIM(shop데이터!C219)</f>
        <v>서울 구로구 구로동 108</v>
      </c>
      <c r="D219" t="str">
        <f>TRIM(shop데이터!D219)</f>
        <v>02-2210-9545</v>
      </c>
      <c r="E219" t="str">
        <f>TRIM(shop데이터!E219)</f>
        <v>126.889936132537</v>
      </c>
      <c r="F219" t="str">
        <f>TRIM(shop데이터!F219)</f>
        <v>37.5003692849918</v>
      </c>
    </row>
    <row r="220" spans="1:6" x14ac:dyDescent="0.4">
      <c r="A220" t="str">
        <f>TRIM(shop데이터!A220)</f>
        <v>새벽집양곱창 신도림점</v>
      </c>
      <c r="B220" t="str">
        <f>TRIM(shop데이터!B220)</f>
        <v>음식점 &gt; 한식 &gt; 육류,고기 &gt; 곱창,막창</v>
      </c>
      <c r="C220" t="str">
        <f>TRIM(shop데이터!C220)</f>
        <v>서울 구로구 신도림동 694</v>
      </c>
      <c r="D220" t="str">
        <f>TRIM(shop데이터!D220)</f>
        <v>02-2296-0325</v>
      </c>
      <c r="E220" t="str">
        <f>TRIM(shop데이터!E220)</f>
        <v>126.884088053343</v>
      </c>
      <c r="F220" t="str">
        <f>TRIM(shop데이터!F220)</f>
        <v>37.5078068940451</v>
      </c>
    </row>
    <row r="221" spans="1:6" x14ac:dyDescent="0.4">
      <c r="A221" t="str">
        <f>TRIM(shop데이터!A221)</f>
        <v>샌드데이 구로거리공원점</v>
      </c>
      <c r="B221" t="str">
        <f>TRIM(shop데이터!B221)</f>
        <v>음식점 &gt; 카페</v>
      </c>
      <c r="C221" t="str">
        <f>TRIM(shop데이터!C221)</f>
        <v>서울 구로구 구로동 110-5</v>
      </c>
      <c r="D221" t="str">
        <f>TRIM(shop데이터!D221)</f>
        <v>070-4222-4198</v>
      </c>
      <c r="E221" t="str">
        <f>TRIM(shop데이터!E221)</f>
        <v>126.889456152893</v>
      </c>
      <c r="F221" t="str">
        <f>TRIM(shop데이터!F221)</f>
        <v>37.5006931988377</v>
      </c>
    </row>
    <row r="222" spans="1:6" x14ac:dyDescent="0.4">
      <c r="A222" t="str">
        <f>TRIM(shop데이터!A222)</f>
        <v>샐러디 합정역점</v>
      </c>
      <c r="B222" t="str">
        <f>TRIM(shop데이터!B222)</f>
        <v>음식점 &gt; 패스트푸드</v>
      </c>
      <c r="C222" t="str">
        <f>TRIM(shop데이터!C222)</f>
        <v>서울 마포구 서교동 393-1</v>
      </c>
      <c r="D222" t="str">
        <f>TRIM(shop데이터!D222)</f>
        <v>02-332-1546</v>
      </c>
      <c r="E222" t="str">
        <f>TRIM(shop데이터!E222)</f>
        <v>126.91519295568</v>
      </c>
      <c r="F222" t="str">
        <f>TRIM(shop데이터!F222)</f>
        <v>37.5509795737704</v>
      </c>
    </row>
    <row r="223" spans="1:6" x14ac:dyDescent="0.4">
      <c r="A223" t="str">
        <f>TRIM(shop데이터!A223)</f>
        <v>생고기제작소 구로점</v>
      </c>
      <c r="B223" t="str">
        <f>TRIM(shop데이터!B223)</f>
        <v>음식점 &gt; 한식 &gt; 육류,고기</v>
      </c>
      <c r="C223" t="str">
        <f>TRIM(shop데이터!C223)</f>
        <v>서울 구로구 구로동 46</v>
      </c>
      <c r="D223" t="str">
        <f>TRIM(shop데이터!D223)</f>
        <v>02-859-9292</v>
      </c>
      <c r="E223" t="str">
        <f>TRIM(shop데이터!E223)</f>
        <v>126.891373571912</v>
      </c>
      <c r="F223" t="str">
        <f>TRIM(shop데이터!F223)</f>
        <v>37.5011058360703</v>
      </c>
    </row>
    <row r="224" spans="1:6" x14ac:dyDescent="0.4">
      <c r="A224" t="str">
        <f>TRIM(shop데이터!A224)</f>
        <v>서강8경</v>
      </c>
      <c r="B224" t="str">
        <f>TRIM(shop데이터!B224)</f>
        <v>음식점 &gt; 양식</v>
      </c>
      <c r="C224" t="str">
        <f>TRIM(shop데이터!C224)</f>
        <v>서울 마포구 상수동 356-6</v>
      </c>
      <c r="D224" t="str">
        <f>TRIM(shop데이터!D224)</f>
        <v>02-334-1919</v>
      </c>
      <c r="E224" t="str">
        <f>TRIM(shop데이터!E224)</f>
        <v>126.925356803957</v>
      </c>
      <c r="F224" t="str">
        <f>TRIM(shop데이터!F224)</f>
        <v>37.5449461417886</v>
      </c>
    </row>
    <row r="225" spans="1:6" x14ac:dyDescent="0.4">
      <c r="A225" t="str">
        <f>TRIM(shop데이터!A225)</f>
        <v>서교가든숯불갈비</v>
      </c>
      <c r="B225" t="str">
        <f>TRIM(shop데이터!B225)</f>
        <v>음식점 &gt; 한식 &gt; 육류,고기 &gt; 갈비</v>
      </c>
      <c r="C225" t="str">
        <f>TRIM(shop데이터!C225)</f>
        <v>서울 마포구 서교동 466-1</v>
      </c>
      <c r="D225" t="str">
        <f>TRIM(shop데이터!D225)</f>
        <v>02-324-8282</v>
      </c>
      <c r="E225" t="str">
        <f>TRIM(shop데이터!E225)</f>
        <v>126.915523885087</v>
      </c>
      <c r="F225" t="str">
        <f>TRIM(shop데이터!F225)</f>
        <v>37.5545621782458</v>
      </c>
    </row>
    <row r="226" spans="1:6" x14ac:dyDescent="0.4">
      <c r="A226" t="str">
        <f>TRIM(shop데이터!A226)</f>
        <v>서울돼지구이</v>
      </c>
      <c r="B226" t="str">
        <f>TRIM(shop데이터!B226)</f>
        <v>음식점 &gt; 한식 &gt; 육류,고기</v>
      </c>
      <c r="C226" t="str">
        <f>TRIM(shop데이터!C226)</f>
        <v>서울 마포구 상수동 341-1</v>
      </c>
      <c r="D226" t="str">
        <f>TRIM(shop데이터!D226)</f>
        <v>02-3141-1218</v>
      </c>
      <c r="E226" t="str">
        <f>TRIM(shop데이터!E226)</f>
        <v>126.922689785119</v>
      </c>
      <c r="F226" t="str">
        <f>TRIM(shop데이터!F226)</f>
        <v>37.5459427326439</v>
      </c>
    </row>
    <row r="227" spans="1:6" x14ac:dyDescent="0.4">
      <c r="A227" t="str">
        <f>TRIM(shop데이터!A227)</f>
        <v>서울미트볼</v>
      </c>
      <c r="B227" t="str">
        <f>TRIM(shop데이터!B227)</f>
        <v>음식점 &gt; 양식</v>
      </c>
      <c r="C227" t="str">
        <f>TRIM(shop데이터!C227)</f>
        <v>서울 마포구 서교동 474-27</v>
      </c>
      <c r="D227" t="str">
        <f>TRIM(shop데이터!D227)</f>
        <v>02-337-4391</v>
      </c>
      <c r="E227" t="str">
        <f>TRIM(shop데이터!E227)</f>
        <v>126.913498009635</v>
      </c>
      <c r="F227" t="str">
        <f>TRIM(shop데이터!F227)</f>
        <v>37.5566041734531</v>
      </c>
    </row>
    <row r="228" spans="1:6" x14ac:dyDescent="0.4">
      <c r="A228" t="str">
        <f>TRIM(shop데이터!A228)</f>
        <v>서울안심축산 구로본점</v>
      </c>
      <c r="B228" t="str">
        <f>TRIM(shop데이터!B228)</f>
        <v>음식점 &gt; 한식 &gt; 육류, 고기</v>
      </c>
      <c r="C228" t="str">
        <f>TRIM(shop데이터!C228)</f>
        <v>서울 구로구 구로동 110-4</v>
      </c>
      <c r="D228" t="str">
        <f>TRIM(shop데이터!D228)</f>
        <v>02-854-5445</v>
      </c>
      <c r="E228" t="str">
        <f>TRIM(shop데이터!E228)</f>
        <v>126.8896820899</v>
      </c>
      <c r="F228" t="str">
        <f>TRIM(shop데이터!F228)</f>
        <v>37.5008591950708</v>
      </c>
    </row>
    <row r="229" spans="1:6" x14ac:dyDescent="0.4">
      <c r="A229" t="str">
        <f>TRIM(shop데이터!A229)</f>
        <v>서울안심축산정육식당 신도림점</v>
      </c>
      <c r="B229" t="str">
        <f>TRIM(shop데이터!B229)</f>
        <v>음식점 &gt; 한식 &gt; 육류,고기</v>
      </c>
      <c r="C229" t="str">
        <f>TRIM(shop데이터!C229)</f>
        <v>서울 구로구 신도림동 337</v>
      </c>
      <c r="D229" t="str">
        <f>TRIM(shop데이터!D229)</f>
        <v>02-3439-8077</v>
      </c>
      <c r="E229" t="str">
        <f>TRIM(shop데이터!E229)</f>
        <v>126.887701199768</v>
      </c>
      <c r="F229" t="str">
        <f>TRIM(shop데이터!F229)</f>
        <v>37.5096114919463</v>
      </c>
    </row>
    <row r="230" spans="1:6" x14ac:dyDescent="0.4">
      <c r="A230" t="str">
        <f>TRIM(shop데이터!A230)</f>
        <v>서울이스케이프룸 홍대2호점</v>
      </c>
      <c r="B230" t="str">
        <f>TRIM(shop데이터!B230)</f>
        <v>음식점 &gt; 카페 &gt; 테마카페</v>
      </c>
      <c r="C230" t="str">
        <f>TRIM(shop데이터!C230)</f>
        <v>서울 마포구 서교동 410-9</v>
      </c>
      <c r="D230" t="str">
        <f>TRIM(shop데이터!D230)</f>
        <v>02-333-6502</v>
      </c>
      <c r="E230" t="str">
        <f>TRIM(shop데이터!E230)</f>
        <v>126.922395768091</v>
      </c>
      <c r="F230" t="str">
        <f>TRIM(shop데이터!F230)</f>
        <v>37.5501195691292</v>
      </c>
    </row>
    <row r="231" spans="1:6" x14ac:dyDescent="0.4">
      <c r="A231" t="str">
        <f>TRIM(shop데이터!A231)</f>
        <v>서울편백찜 망원점</v>
      </c>
      <c r="B231" t="str">
        <f>TRIM(shop데이터!B231)</f>
        <v>음식점 &gt; 한식 &gt; 육류,고기</v>
      </c>
      <c r="C231" t="str">
        <f>TRIM(shop데이터!C231)</f>
        <v>서울 마포구 서교동 442-4</v>
      </c>
      <c r="D231" t="str">
        <f>TRIM(shop데이터!D231)</f>
        <v>070-8869-8100</v>
      </c>
      <c r="E231" t="str">
        <f>TRIM(shop데이터!E231)</f>
        <v>126.910618842623</v>
      </c>
      <c r="F231" t="str">
        <f>TRIM(shop데이터!F231)</f>
        <v>37.5565984250082</v>
      </c>
    </row>
    <row r="232" spans="1:6" x14ac:dyDescent="0.4">
      <c r="A232" t="str">
        <f>TRIM(shop데이터!A232)</f>
        <v>서일순대국전문 구로점</v>
      </c>
      <c r="B232" t="str">
        <f>TRIM(shop데이터!B232)</f>
        <v>음식점 &gt; 한식 &gt; 순대</v>
      </c>
      <c r="C232" t="str">
        <f>TRIM(shop데이터!C232)</f>
        <v>서울 구로구 구로동 142-77</v>
      </c>
      <c r="D232" t="str">
        <f>TRIM(shop데이터!D232)</f>
        <v>02-855-9833</v>
      </c>
      <c r="E232" t="str">
        <f>TRIM(shop데이터!E232)</f>
        <v>126.892799302059</v>
      </c>
      <c r="F232" t="str">
        <f>TRIM(shop데이터!F232)</f>
        <v>37.491066324144</v>
      </c>
    </row>
    <row r="233" spans="1:6" x14ac:dyDescent="0.4">
      <c r="A233" t="str">
        <f>TRIM(shop데이터!A233)</f>
        <v>석구네마포주먹고기</v>
      </c>
      <c r="B233" t="str">
        <f>TRIM(shop데이터!B233)</f>
        <v>음식점 &gt; 한식 &gt; 육류,고기</v>
      </c>
      <c r="C233" t="str">
        <f>TRIM(shop데이터!C233)</f>
        <v>서울 구로구 신도림동 432-12</v>
      </c>
      <c r="D233" t="str">
        <f>TRIM(shop데이터!D233)</f>
        <v>02-2632-9092</v>
      </c>
      <c r="E233" t="str">
        <f>TRIM(shop데이터!E233)</f>
        <v>126.884493308561</v>
      </c>
      <c r="F233" t="str">
        <f>TRIM(shop데이터!F233)</f>
        <v>37.5068441171759</v>
      </c>
    </row>
    <row r="234" spans="1:6" x14ac:dyDescent="0.4">
      <c r="A234" t="str">
        <f>TRIM(shop데이터!A234)</f>
        <v>석봉토스트</v>
      </c>
      <c r="B234" t="str">
        <f>TRIM(shop데이터!B234)</f>
        <v>음식점 &gt; 패스트푸드</v>
      </c>
      <c r="C234" t="str">
        <f>TRIM(shop데이터!C234)</f>
        <v>서울 구로구 신도림동 431-8</v>
      </c>
      <c r="D234" t="str">
        <f>TRIM(shop데이터!D234)</f>
        <v>070-8245-4562</v>
      </c>
      <c r="E234" t="str">
        <f>TRIM(shop데이터!E234)</f>
        <v>126.884846151994</v>
      </c>
      <c r="F234" t="str">
        <f>TRIM(shop데이터!F234)</f>
        <v>37.506862481763</v>
      </c>
    </row>
    <row r="235" spans="1:6" x14ac:dyDescent="0.4">
      <c r="A235" t="str">
        <f>TRIM(shop데이터!A235)</f>
        <v>선경중화요리</v>
      </c>
      <c r="B235" t="str">
        <f>TRIM(shop데이터!B235)</f>
        <v>음식점 &gt; 중식 &gt; 중화요리</v>
      </c>
      <c r="C235" t="str">
        <f>TRIM(shop데이터!C235)</f>
        <v>서울 마포구 합정동 433-5</v>
      </c>
      <c r="D235" t="str">
        <f>TRIM(shop데이터!D235)</f>
        <v>02-332-2285</v>
      </c>
      <c r="E235" t="str">
        <f>TRIM(shop데이터!E235)</f>
        <v>126.90700669289</v>
      </c>
      <c r="F235" t="str">
        <f>TRIM(shop데이터!F235)</f>
        <v>37.5526348504648</v>
      </c>
    </row>
    <row r="236" spans="1:6" x14ac:dyDescent="0.4">
      <c r="A236" t="str">
        <f>TRIM(shop데이터!A236)</f>
        <v>성미골고기마을</v>
      </c>
      <c r="B236" t="str">
        <f>TRIM(shop데이터!B236)</f>
        <v>음식점 &gt; 한식 &gt; 육류,고기</v>
      </c>
      <c r="C236" t="str">
        <f>TRIM(shop데이터!C236)</f>
        <v>서울 마포구 망원동 481-8</v>
      </c>
      <c r="D236" t="str">
        <f>TRIM(shop데이터!D236)</f>
        <v>02-2632-9092</v>
      </c>
      <c r="E236" t="str">
        <f>TRIM(shop데이터!E236)</f>
        <v>126.906963784413</v>
      </c>
      <c r="F236" t="str">
        <f>TRIM(shop데이터!F236)</f>
        <v>37.5589300846987</v>
      </c>
    </row>
    <row r="237" spans="1:6" x14ac:dyDescent="0.4">
      <c r="A237" t="str">
        <f>TRIM(shop데이터!A237)</f>
        <v>소금집델리 망원</v>
      </c>
      <c r="B237" t="str">
        <f>TRIM(shop데이터!B237)</f>
        <v>음식점 &gt; 양식</v>
      </c>
      <c r="C237" t="str">
        <f>TRIM(shop데이터!C237)</f>
        <v>서울 마포구 망원동 57-38</v>
      </c>
      <c r="D237" t="str">
        <f>TRIM(shop데이터!D237)</f>
        <v>02-336-2617</v>
      </c>
      <c r="E237" t="str">
        <f>TRIM(shop데이터!E237)</f>
        <v>126.908232862621</v>
      </c>
      <c r="F237" t="str">
        <f>TRIM(shop데이터!F237)</f>
        <v>37.5568020220389</v>
      </c>
    </row>
    <row r="238" spans="1:6" x14ac:dyDescent="0.4">
      <c r="A238" t="str">
        <f>TRIM(shop데이터!A238)</f>
        <v>소용반점</v>
      </c>
      <c r="B238" t="str">
        <f>TRIM(shop데이터!B238)</f>
        <v>음식점 &gt; 중식 &gt; 중화요리</v>
      </c>
      <c r="C238" t="str">
        <f>TRIM(shop데이터!C238)</f>
        <v>서울 구로구 신도림동 292-45</v>
      </c>
      <c r="D238" t="str">
        <f>TRIM(shop데이터!D238)</f>
        <v>070-8245-4562</v>
      </c>
      <c r="E238" t="str">
        <f>TRIM(shop데이터!E238)</f>
        <v>126.87822838602</v>
      </c>
      <c r="F238" t="str">
        <f>TRIM(shop데이터!F238)</f>
        <v>37.5091299801197</v>
      </c>
    </row>
    <row r="239" spans="1:6" x14ac:dyDescent="0.4">
      <c r="A239" t="str">
        <f>TRIM(shop데이터!A239)</f>
        <v>속초붉은대게</v>
      </c>
      <c r="B239" t="str">
        <f>TRIM(shop데이터!B239)</f>
        <v>음식점 &gt; 한식 &gt; 해물, 생선 &gt; 게, 대게</v>
      </c>
      <c r="C239" t="str">
        <f>TRIM(shop데이터!C239)</f>
        <v>서울 구로구 신도림동 412-3</v>
      </c>
      <c r="D239" t="str">
        <f>TRIM(shop데이터!D239)</f>
        <v>02-2633-8919</v>
      </c>
      <c r="E239" t="str">
        <f>TRIM(shop데이터!E239)</f>
        <v>126.881846630684</v>
      </c>
      <c r="F239" t="str">
        <f>TRIM(shop데이터!F239)</f>
        <v>37.5040628007395</v>
      </c>
    </row>
    <row r="240" spans="1:6" x14ac:dyDescent="0.4">
      <c r="A240" t="str">
        <f>TRIM(shop데이터!A240)</f>
        <v>송이족발 구로역점</v>
      </c>
      <c r="B240" t="str">
        <f>TRIM(shop데이터!B240)</f>
        <v>음식점 &gt; 한식 &gt; 육류, 고기 &gt; 족발, 보쌈</v>
      </c>
      <c r="C240" t="str">
        <f>TRIM(shop데이터!C240)</f>
        <v>서울 구로구 구로동 569-9</v>
      </c>
      <c r="D240" t="str">
        <f>TRIM(shop데이터!D240)</f>
        <v>02-2633-8919</v>
      </c>
      <c r="E240" t="str">
        <f>TRIM(shop데이터!E240)</f>
        <v>126.882758815298</v>
      </c>
      <c r="F240" t="str">
        <f>TRIM(shop데이터!F240)</f>
        <v>37.5022112430018</v>
      </c>
    </row>
    <row r="241" spans="1:6" x14ac:dyDescent="0.4">
      <c r="A241" t="str">
        <f>TRIM(shop데이터!A241)</f>
        <v>수비드치킨</v>
      </c>
      <c r="B241" t="str">
        <f>TRIM(shop데이터!B241)</f>
        <v>음식점 &gt; 치킨</v>
      </c>
      <c r="C241" t="str">
        <f>TRIM(shop데이터!C241)</f>
        <v>서울 마포구 합정동 411-2</v>
      </c>
      <c r="D241" t="str">
        <f>TRIM(shop데이터!D241)</f>
        <v>02-2633-8919</v>
      </c>
      <c r="E241" t="str">
        <f>TRIM(shop데이터!E241)</f>
        <v>126.918387146695</v>
      </c>
      <c r="F241" t="str">
        <f>TRIM(shop데이터!F241)</f>
        <v>37.5483256817695</v>
      </c>
    </row>
    <row r="242" spans="1:6" x14ac:dyDescent="0.4">
      <c r="A242" t="str">
        <f>TRIM(shop데이터!A242)</f>
        <v>수유리우동집 구로점</v>
      </c>
      <c r="B242" t="str">
        <f>TRIM(shop데이터!B242)</f>
        <v>음식점 &gt; 일식 &gt; 돈까스,우동</v>
      </c>
      <c r="C242" t="str">
        <f>TRIM(shop데이터!C242)</f>
        <v>서울 구로구 신도림동 400-1</v>
      </c>
      <c r="D242" t="str">
        <f>TRIM(shop데이터!D242)</f>
        <v>02-332-2283</v>
      </c>
      <c r="E242" t="str">
        <f>TRIM(shop데이터!E242)</f>
        <v>126.877183624811</v>
      </c>
      <c r="F242" t="str">
        <f>TRIM(shop데이터!F242)</f>
        <v>37.5061772080012</v>
      </c>
    </row>
    <row r="243" spans="1:6" x14ac:dyDescent="0.4">
      <c r="A243" t="str">
        <f>TRIM(shop데이터!A243)</f>
        <v>수지앤파스타</v>
      </c>
      <c r="B243" t="str">
        <f>TRIM(shop데이터!B243)</f>
        <v>음식점 &gt; 양식 &gt; 이탈리안</v>
      </c>
      <c r="C243" t="str">
        <f>TRIM(shop데이터!C243)</f>
        <v>서울 마포구 상수동 313-1</v>
      </c>
      <c r="D243" t="str">
        <f>TRIM(shop데이터!D243)</f>
        <v>02-6397-8780</v>
      </c>
      <c r="E243" t="str">
        <f>TRIM(shop데이터!E243)</f>
        <v>126.921288265113</v>
      </c>
      <c r="F243" t="str">
        <f>TRIM(shop데이터!F243)</f>
        <v>37.5486772386944</v>
      </c>
    </row>
    <row r="244" spans="1:6" x14ac:dyDescent="0.4">
      <c r="A244" t="str">
        <f>TRIM(shop데이터!A244)</f>
        <v>숙달돼지 합정역점</v>
      </c>
      <c r="B244" t="str">
        <f>TRIM(shop데이터!B244)</f>
        <v>음식점 &gt; 한식 &gt; 육류,고기 &gt; 삼겹살</v>
      </c>
      <c r="C244" t="str">
        <f>TRIM(shop데이터!C244)</f>
        <v>서울 마포구 합정동 472</v>
      </c>
      <c r="D244" t="str">
        <f>TRIM(shop데이터!D244)</f>
        <v>02-332-9400</v>
      </c>
      <c r="E244" t="str">
        <f>TRIM(shop데이터!E244)</f>
        <v>126.912102678165</v>
      </c>
      <c r="F244" t="str">
        <f>TRIM(shop데이터!F244)</f>
        <v>37.5497591642964</v>
      </c>
    </row>
    <row r="245" spans="1:6" x14ac:dyDescent="0.4">
      <c r="A245" t="str">
        <f>TRIM(shop데이터!A245)</f>
        <v>스노브</v>
      </c>
      <c r="B245" t="str">
        <f>TRIM(shop데이터!B245)</f>
        <v>음식점 &gt; 카페 &gt; 테마카페 &gt; 디저트카페</v>
      </c>
      <c r="C245" t="str">
        <f>TRIM(shop데이터!C245)</f>
        <v>서울 마포구 상수동 86-53</v>
      </c>
      <c r="D245" t="str">
        <f>TRIM(shop데이터!D245)</f>
        <v>02-325-5770</v>
      </c>
      <c r="E245" t="str">
        <f>TRIM(shop데이터!E245)</f>
        <v>126.922866943851</v>
      </c>
      <c r="F245" t="str">
        <f>TRIM(shop데이터!F245)</f>
        <v>37.5497234386161</v>
      </c>
    </row>
    <row r="246" spans="1:6" x14ac:dyDescent="0.4">
      <c r="A246" t="str">
        <f>TRIM(shop데이터!A246)</f>
        <v>스미비부타동</v>
      </c>
      <c r="B246" t="str">
        <f>TRIM(shop데이터!B246)</f>
        <v>음식점 &gt; 일식</v>
      </c>
      <c r="C246" t="str">
        <f>TRIM(shop데이터!C246)</f>
        <v>서울 마포구 상수동 92-6</v>
      </c>
      <c r="D246" t="str">
        <f>TRIM(shop데이터!D246)</f>
        <v>02-2210-9553</v>
      </c>
      <c r="E246" t="str">
        <f>TRIM(shop데이터!E246)</f>
        <v>126.922229088687</v>
      </c>
      <c r="F246" t="str">
        <f>TRIM(shop데이터!F246)</f>
        <v>37.5493446009239</v>
      </c>
    </row>
    <row r="247" spans="1:6" x14ac:dyDescent="0.4">
      <c r="A247" t="str">
        <f>TRIM(shop데이터!A247)</f>
        <v>스시노칸도</v>
      </c>
      <c r="B247" t="str">
        <f>TRIM(shop데이터!B247)</f>
        <v>음식점 &gt; 일식 &gt; 초밥,롤</v>
      </c>
      <c r="C247" t="str">
        <f>TRIM(shop데이터!C247)</f>
        <v>서울 구로구 신도림동 439-5</v>
      </c>
      <c r="D247" t="str">
        <f>TRIM(shop데이터!D247)</f>
        <v>02-2210-9553</v>
      </c>
      <c r="E247" t="str">
        <f>TRIM(shop데이터!E247)</f>
        <v>126.884711368968</v>
      </c>
      <c r="F247" t="str">
        <f>TRIM(shop데이터!F247)</f>
        <v>37.5062532711523</v>
      </c>
    </row>
    <row r="248" spans="1:6" x14ac:dyDescent="0.4">
      <c r="A248" t="str">
        <f>TRIM(shop데이터!A248)</f>
        <v>스시메이진 구로점</v>
      </c>
      <c r="B248" t="str">
        <f>TRIM(shop데이터!B248)</f>
        <v>음식점 &gt; 일식 &gt; 초밥,롤</v>
      </c>
      <c r="C248" t="str">
        <f>TRIM(shop데이터!C248)</f>
        <v>서울 구로구 구로동 188-25</v>
      </c>
      <c r="D248" t="str">
        <f>TRIM(shop데이터!D248)</f>
        <v>02-6344-3782</v>
      </c>
      <c r="E248" t="str">
        <f>TRIM(shop데이터!E248)</f>
        <v>126.896828283525</v>
      </c>
      <c r="F248" t="str">
        <f>TRIM(shop데이터!F248)</f>
        <v>37.4852530065181</v>
      </c>
    </row>
    <row r="249" spans="1:6" x14ac:dyDescent="0.4">
      <c r="A249" t="str">
        <f>TRIM(shop데이터!A249)</f>
        <v>스시비쇼쿠</v>
      </c>
      <c r="B249" t="str">
        <f>TRIM(shop데이터!B249)</f>
        <v>음식점 &gt; 일식 &gt; 초밥,롤</v>
      </c>
      <c r="C249" t="str">
        <f>TRIM(shop데이터!C249)</f>
        <v>서울 구로구 구로동 811</v>
      </c>
      <c r="D249" t="str">
        <f>TRIM(shop데이터!D249)</f>
        <v>02-851-3156</v>
      </c>
      <c r="E249" t="str">
        <f>TRIM(shop데이터!E249)</f>
        <v>126.899280882135</v>
      </c>
      <c r="F249" t="str">
        <f>TRIM(shop데이터!F249)</f>
        <v>37.4842856380535</v>
      </c>
    </row>
    <row r="250" spans="1:6" x14ac:dyDescent="0.4">
      <c r="A250" t="str">
        <f>TRIM(shop데이터!A250)</f>
        <v>스시웨이 신도림점</v>
      </c>
      <c r="B250" t="str">
        <f>TRIM(shop데이터!B250)</f>
        <v>음식점 &gt; 일식 &gt; 초밥,롤</v>
      </c>
      <c r="C250" t="str">
        <f>TRIM(shop데이터!C250)</f>
        <v>서울 구로구 신도림동 338</v>
      </c>
      <c r="D250" t="str">
        <f>TRIM(shop데이터!D250)</f>
        <v>02-851-3161</v>
      </c>
      <c r="E250" t="str">
        <f>TRIM(shop데이터!E250)</f>
        <v>126.889455270242</v>
      </c>
      <c r="F250" t="str">
        <f>TRIM(shop데이터!F250)</f>
        <v>37.5104961305856</v>
      </c>
    </row>
    <row r="251" spans="1:6" x14ac:dyDescent="0.4">
      <c r="A251" t="str">
        <f>TRIM(shop데이터!A251)</f>
        <v>스시정</v>
      </c>
      <c r="B251" t="str">
        <f>TRIM(shop데이터!B251)</f>
        <v>음식점 &gt; 일식 &gt; 초밥,롤</v>
      </c>
      <c r="C251" t="str">
        <f>TRIM(shop데이터!C251)</f>
        <v>서울 구로구 구로동 600-14</v>
      </c>
      <c r="D251" t="str">
        <f>TRIM(shop데이터!D251)</f>
        <v>02-332-2284</v>
      </c>
      <c r="E251" t="str">
        <f>TRIM(shop데이터!E251)</f>
        <v>126.879419959164</v>
      </c>
      <c r="F251" t="str">
        <f>TRIM(shop데이터!F251)</f>
        <v>37.5024313313905</v>
      </c>
    </row>
    <row r="252" spans="1:6" x14ac:dyDescent="0.4">
      <c r="A252" t="str">
        <f>TRIM(shop데이터!A252)</f>
        <v>스시히라</v>
      </c>
      <c r="B252" t="str">
        <f>TRIM(shop데이터!B252)</f>
        <v>음식점 &gt; 일식 &gt; 초밥,롤</v>
      </c>
      <c r="C252" t="str">
        <f>TRIM(shop데이터!C252)</f>
        <v>서울 구로구 신도림동 435-10</v>
      </c>
      <c r="D252" t="str">
        <f>TRIM(shop데이터!D252)</f>
        <v>02-851-3157</v>
      </c>
      <c r="E252" t="str">
        <f>TRIM(shop데이터!E252)</f>
        <v>126.884075960865</v>
      </c>
      <c r="F252" t="str">
        <f>TRIM(shop데이터!F252)</f>
        <v>37.5068500153745</v>
      </c>
    </row>
    <row r="253" spans="1:6" x14ac:dyDescent="0.4">
      <c r="A253" t="str">
        <f>TRIM(shop데이터!A253)</f>
        <v>스타벅스 신도림점</v>
      </c>
      <c r="B253" t="str">
        <f>TRIM(shop데이터!B253)</f>
        <v>음식점 &gt; 카페 &gt; 커피전문점 &gt; 스타벅스</v>
      </c>
      <c r="C253" t="str">
        <f>TRIM(shop데이터!C253)</f>
        <v>서울 구로구 신도림동 413-9</v>
      </c>
      <c r="D253" t="str">
        <f>TRIM(shop데이터!D253)</f>
        <v>02-2638-0077</v>
      </c>
      <c r="E253" t="str">
        <f>TRIM(shop데이터!E253)</f>
        <v>126.883975398101</v>
      </c>
      <c r="F253" t="str">
        <f>TRIM(shop데이터!F253)</f>
        <v>37.5053263176745</v>
      </c>
    </row>
    <row r="254" spans="1:6" x14ac:dyDescent="0.4">
      <c r="A254" t="str">
        <f>TRIM(shop데이터!A254)</f>
        <v>스타벅스 현대디큐브B2점</v>
      </c>
      <c r="B254" t="str">
        <f>TRIM(shop데이터!B254)</f>
        <v>음식점 &gt; 카페 &gt; 커피전문점 &gt; 스타벅스</v>
      </c>
      <c r="C254" t="str">
        <f>TRIM(shop데이터!C254)</f>
        <v>서울 구로구 신도림동 692</v>
      </c>
      <c r="D254" t="str">
        <f>TRIM(shop데이터!D254)</f>
        <v>1522-3232</v>
      </c>
      <c r="E254" t="str">
        <f>TRIM(shop데이터!E254)</f>
        <v>126.889221777207</v>
      </c>
      <c r="F254" t="str">
        <f>TRIM(shop데이터!F254)</f>
        <v>37.5090714242141</v>
      </c>
    </row>
    <row r="255" spans="1:6" x14ac:dyDescent="0.4">
      <c r="A255" t="str">
        <f>TRIM(shop데이터!A255)</f>
        <v>스테프핫도그 서교메세나폴리스점</v>
      </c>
      <c r="B255" t="str">
        <f>TRIM(shop데이터!B255)</f>
        <v>음식점 &gt; 패스트푸드 &gt; 스테프핫도그</v>
      </c>
      <c r="C255" t="str">
        <f>TRIM(shop데이터!C255)</f>
        <v>서울 마포구 서교동 490</v>
      </c>
      <c r="D255" t="str">
        <f>TRIM(shop데이터!D255)</f>
        <v>02-322-8462</v>
      </c>
      <c r="E255" t="str">
        <f>TRIM(shop데이터!E255)</f>
        <v>126.914228628618</v>
      </c>
      <c r="F255" t="str">
        <f>TRIM(shop데이터!F255)</f>
        <v>37.5511086209409</v>
      </c>
    </row>
    <row r="256" spans="1:6" x14ac:dyDescent="0.4">
      <c r="A256" t="str">
        <f>TRIM(shop데이터!A256)</f>
        <v>스파카나폴리 합정</v>
      </c>
      <c r="B256" t="str">
        <f>TRIM(shop데이터!B256)</f>
        <v>음식점 &gt; 양식 &gt; 피자</v>
      </c>
      <c r="C256" t="str">
        <f>TRIM(shop데이터!C256)</f>
        <v>서울 마포구 합정동 413-2</v>
      </c>
      <c r="D256" t="str">
        <f>TRIM(shop데이터!D256)</f>
        <v>02-326-2323</v>
      </c>
      <c r="E256" t="str">
        <f>TRIM(shop데이터!E256)</f>
        <v>126.915602703838</v>
      </c>
      <c r="F256" t="str">
        <f>TRIM(shop데이터!F256)</f>
        <v>37.5488967594368</v>
      </c>
    </row>
    <row r="257" spans="1:6" x14ac:dyDescent="0.4">
      <c r="A257" t="str">
        <f>TRIM(shop데이터!A257)</f>
        <v>시루케이크</v>
      </c>
      <c r="B257" t="str">
        <f>TRIM(shop데이터!B257)</f>
        <v>음식점 &gt; 카페 &gt; 테마카페 &gt; 떡카페</v>
      </c>
      <c r="C257" t="str">
        <f>TRIM(shop데이터!C257)</f>
        <v>서울 마포구 상수동 341-1</v>
      </c>
      <c r="D257" t="str">
        <f>TRIM(shop데이터!D257)</f>
        <v>010-6214-7700</v>
      </c>
      <c r="E257" t="str">
        <f>TRIM(shop데이터!E257)</f>
        <v>126.922667238971</v>
      </c>
      <c r="F257" t="str">
        <f>TRIM(shop데이터!F257)</f>
        <v>37.5458598259824</v>
      </c>
    </row>
    <row r="258" spans="1:6" x14ac:dyDescent="0.4">
      <c r="A258" t="str">
        <f>TRIM(shop데이터!A258)</f>
        <v>시오</v>
      </c>
      <c r="B258" t="str">
        <f>TRIM(shop데이터!B258)</f>
        <v>음식점 &gt; 일식 &gt; 일식집</v>
      </c>
      <c r="C258" t="str">
        <f>TRIM(shop데이터!C258)</f>
        <v>서울 마포구 합정동 372-17</v>
      </c>
      <c r="D258" t="str">
        <f>TRIM(shop데이터!D258)</f>
        <v>02-2210-9552</v>
      </c>
      <c r="E258" t="str">
        <f>TRIM(shop데이터!E258)</f>
        <v>126.914278286871</v>
      </c>
      <c r="F258" t="str">
        <f>TRIM(shop데이터!F258)</f>
        <v>37.5472740080655</v>
      </c>
    </row>
    <row r="259" spans="1:6" x14ac:dyDescent="0.4">
      <c r="A259" t="str">
        <f>TRIM(shop데이터!A259)</f>
        <v>시즌샌드위치</v>
      </c>
      <c r="B259" t="str">
        <f>TRIM(shop데이터!B259)</f>
        <v>음식점 &gt; 패스트푸드</v>
      </c>
      <c r="C259" t="str">
        <f>TRIM(shop데이터!C259)</f>
        <v>서울 마포구 상수동 93-22</v>
      </c>
      <c r="D259" t="str">
        <f>TRIM(shop데이터!D259)</f>
        <v>02-6397-2727</v>
      </c>
      <c r="E259" t="str">
        <f>TRIM(shop데이터!E259)</f>
        <v>126.924576776155</v>
      </c>
      <c r="F259" t="str">
        <f>TRIM(shop데이터!F259)</f>
        <v>37.5486856920058</v>
      </c>
    </row>
    <row r="260" spans="1:6" x14ac:dyDescent="0.4">
      <c r="A260" t="str">
        <f>TRIM(shop데이터!A260)</f>
        <v>신도림참족발</v>
      </c>
      <c r="B260" t="str">
        <f>TRIM(shop데이터!B260)</f>
        <v>음식점 &gt; 한식 &gt; 육류, 고기 &gt; 족발, 보쌈</v>
      </c>
      <c r="C260" t="str">
        <f>TRIM(shop데이터!C260)</f>
        <v>서울 구로구 신도림동 337</v>
      </c>
      <c r="D260" t="str">
        <f>TRIM(shop데이터!D260)</f>
        <v>02-3439-7182</v>
      </c>
      <c r="E260" t="str">
        <f>TRIM(shop데이터!E260)</f>
        <v>126.887746727372</v>
      </c>
      <c r="F260" t="str">
        <f>TRIM(shop데이터!F260)</f>
        <v>37.5094205223262</v>
      </c>
    </row>
    <row r="261" spans="1:6" x14ac:dyDescent="0.4">
      <c r="A261" t="str">
        <f>TRIM(shop데이터!A261)</f>
        <v>신림춘천집</v>
      </c>
      <c r="B261" t="str">
        <f>TRIM(shop데이터!B261)</f>
        <v>음식점 &gt; 한식 &gt; 육류,고기 &gt; 닭요리</v>
      </c>
      <c r="C261" t="str">
        <f>TRIM(shop데이터!C261)</f>
        <v>서울 구로구 구로동 1124-69</v>
      </c>
      <c r="D261" t="str">
        <f>TRIM(shop데이터!D261)</f>
        <v>070-8624-1998</v>
      </c>
      <c r="E261" t="str">
        <f>TRIM(shop데이터!E261)</f>
        <v>126.899823896113</v>
      </c>
      <c r="F261" t="str">
        <f>TRIM(shop데이터!F261)</f>
        <v>37.4840626496785</v>
      </c>
    </row>
    <row r="262" spans="1:6" x14ac:dyDescent="0.4">
      <c r="A262" t="str">
        <f>TRIM(shop데이터!A262)</f>
        <v>신미경홍대닭갈비</v>
      </c>
      <c r="B262" t="str">
        <f>TRIM(shop데이터!B262)</f>
        <v>음식점 &gt; 한식 &gt; 육류,고기 &gt; 닭요리</v>
      </c>
      <c r="C262" t="str">
        <f>TRIM(shop데이터!C262)</f>
        <v>서울 마포구 서교동 357-2</v>
      </c>
      <c r="D262" t="str">
        <f>TRIM(shop데이터!D262)</f>
        <v>02-2245-5222</v>
      </c>
      <c r="E262" t="str">
        <f>TRIM(shop데이터!E262)</f>
        <v>126.921605027874</v>
      </c>
      <c r="F262" t="str">
        <f>TRIM(shop데이터!F262)</f>
        <v>37.5530887362405</v>
      </c>
    </row>
    <row r="263" spans="1:6" x14ac:dyDescent="0.4">
      <c r="A263" t="str">
        <f>TRIM(shop데이터!A263)</f>
        <v>신사부짬뽕 구로역점</v>
      </c>
      <c r="B263" t="str">
        <f>TRIM(shop데이터!B263)</f>
        <v>음식점 &gt; 중식 &gt; 중화요리</v>
      </c>
      <c r="C263" t="str">
        <f>TRIM(shop데이터!C263)</f>
        <v>서울 구로구 구로동 600-14</v>
      </c>
      <c r="D263" t="str">
        <f>TRIM(shop데이터!D263)</f>
        <v>02-2245-5222</v>
      </c>
      <c r="E263" t="str">
        <f>TRIM(shop데이터!E263)</f>
        <v>126.879448170132</v>
      </c>
      <c r="F263" t="str">
        <f>TRIM(shop데이터!F263)</f>
        <v>37.502470103408</v>
      </c>
    </row>
    <row r="264" spans="1:6" x14ac:dyDescent="0.4">
      <c r="A264" t="str">
        <f>TRIM(shop데이터!A264)</f>
        <v>신사소곱창 신도림점</v>
      </c>
      <c r="B264" t="str">
        <f>TRIM(shop데이터!B264)</f>
        <v>음식점 &gt; 한식 &gt; 육류,고기 &gt; 곱창,막창</v>
      </c>
      <c r="C264" t="str">
        <f>TRIM(shop데이터!C264)</f>
        <v>서울 구로구 신도림동 400-1</v>
      </c>
      <c r="D264" t="str">
        <f>TRIM(shop데이터!D264)</f>
        <v>02-3667-1209</v>
      </c>
      <c r="E264" t="str">
        <f>TRIM(shop데이터!E264)</f>
        <v>126.877142909287</v>
      </c>
      <c r="F264" t="str">
        <f>TRIM(shop데이터!F264)</f>
        <v>37.5061771656619</v>
      </c>
    </row>
    <row r="265" spans="1:6" x14ac:dyDescent="0.4">
      <c r="A265" t="str">
        <f>TRIM(shop데이터!A265)</f>
        <v>신승반점 현대백화점 디큐브시티점</v>
      </c>
      <c r="B265" t="str">
        <f>TRIM(shop데이터!B265)</f>
        <v>음식점 &gt; 중식 &gt; 중화요리</v>
      </c>
      <c r="C265" t="str">
        <f>TRIM(shop데이터!C265)</f>
        <v>서울 구로구 신도림동 692</v>
      </c>
      <c r="D265" t="str">
        <f>TRIM(shop데이터!D265)</f>
        <v>070-8245-4562</v>
      </c>
      <c r="E265" t="str">
        <f>TRIM(shop데이터!E265)</f>
        <v>126.888214649067</v>
      </c>
      <c r="F265" t="str">
        <f>TRIM(shop데이터!F265)</f>
        <v>37.5081235198269</v>
      </c>
    </row>
    <row r="266" spans="1:6" x14ac:dyDescent="0.4">
      <c r="A266" t="str">
        <f>TRIM(shop데이터!A266)</f>
        <v>아라돈</v>
      </c>
      <c r="B266" t="str">
        <f>TRIM(shop데이터!B266)</f>
        <v>음식점 &gt; 일식 &gt; 돈까스,우동</v>
      </c>
      <c r="C266" t="str">
        <f>TRIM(shop데이터!C266)</f>
        <v>서울 구로구 구로동 611-26</v>
      </c>
      <c r="D266" t="str">
        <f>TRIM(shop데이터!D266)</f>
        <v>070-8245-4562</v>
      </c>
      <c r="E266" t="str">
        <f>TRIM(shop데이터!E266)</f>
        <v>126.876970241173</v>
      </c>
      <c r="F266" t="str">
        <f>TRIM(shop데이터!F266)</f>
        <v>37.5045713954672</v>
      </c>
    </row>
    <row r="267" spans="1:6" x14ac:dyDescent="0.4">
      <c r="A267" t="str">
        <f>TRIM(shop데이터!A267)</f>
        <v>아리산중국요리</v>
      </c>
      <c r="B267" t="str">
        <f>TRIM(shop데이터!B267)</f>
        <v>음식점 &gt; 중식 &gt; 중화요리</v>
      </c>
      <c r="C267" t="str">
        <f>TRIM(shop데이터!C267)</f>
        <v>서울 구로구 신도림동 637</v>
      </c>
      <c r="D267" t="str">
        <f>TRIM(shop데이터!D267)</f>
        <v>070-8245-4562</v>
      </c>
      <c r="E267" t="str">
        <f>TRIM(shop데이터!E267)</f>
        <v>126.883348163503</v>
      </c>
      <c r="F267" t="str">
        <f>TRIM(shop데이터!F267)</f>
        <v>37.513027484137</v>
      </c>
    </row>
    <row r="268" spans="1:6" x14ac:dyDescent="0.4">
      <c r="A268" t="str">
        <f>TRIM(shop데이터!A268)</f>
        <v>아웃닭 홍대점</v>
      </c>
      <c r="B268" t="str">
        <f>TRIM(shop데이터!B268)</f>
        <v>음식점 &gt; 치킨</v>
      </c>
      <c r="C268" t="str">
        <f>TRIM(shop데이터!C268)</f>
        <v>서울 마포구 서교동 409-17</v>
      </c>
      <c r="D268" t="str">
        <f>TRIM(shop데이터!D268)</f>
        <v>02-333-6334</v>
      </c>
      <c r="E268" t="str">
        <f>TRIM(shop데이터!E268)</f>
        <v>126.92189334846</v>
      </c>
      <c r="F268" t="str">
        <f>TRIM(shop데이터!F268)</f>
        <v>37.5500868019196</v>
      </c>
    </row>
    <row r="269" spans="1:6" x14ac:dyDescent="0.4">
      <c r="A269" t="str">
        <f>TRIM(shop데이터!A269)</f>
        <v>아이리시포테이토 신도림점</v>
      </c>
      <c r="B269" t="str">
        <f>TRIM(shop데이터!B269)</f>
        <v>음식점 &gt; 패스트푸드 &gt; 아이리시 포테이토</v>
      </c>
      <c r="C269" t="str">
        <f>TRIM(shop데이터!C269)</f>
        <v>서울 구로구 구로동 3-25</v>
      </c>
      <c r="D269" t="str">
        <f>TRIM(shop데이터!D269)</f>
        <v>02-332-2282</v>
      </c>
      <c r="E269" t="str">
        <f>TRIM(shop데이터!E269)</f>
        <v>126.890320027388</v>
      </c>
      <c r="F269" t="str">
        <f>TRIM(shop데이터!F269)</f>
        <v>37.5069722076579</v>
      </c>
    </row>
    <row r="270" spans="1:6" x14ac:dyDescent="0.4">
      <c r="A270" t="str">
        <f>TRIM(shop데이터!A270)</f>
        <v>안동축산정육식당</v>
      </c>
      <c r="B270" t="str">
        <f>TRIM(shop데이터!B270)</f>
        <v>음식점 &gt; 한식 &gt; 육류,고기</v>
      </c>
      <c r="C270" t="str">
        <f>TRIM(shop데이터!C270)</f>
        <v>서울 구로구 신도림동 330-43</v>
      </c>
      <c r="D270" t="str">
        <f>TRIM(shop데이터!D270)</f>
        <v>02-2636-5565</v>
      </c>
      <c r="E270" t="str">
        <f>TRIM(shop데이터!E270)</f>
        <v>126.888096188748</v>
      </c>
      <c r="F270" t="str">
        <f>TRIM(shop데이터!F270)</f>
        <v>37.5117130082389</v>
      </c>
    </row>
    <row r="271" spans="1:6" x14ac:dyDescent="0.4">
      <c r="A271" t="str">
        <f>TRIM(shop데이터!A271)</f>
        <v>알파고보드카페</v>
      </c>
      <c r="B271" t="str">
        <f>TRIM(shop데이터!B271)</f>
        <v>음식점 &gt; 카페 &gt; 테마카페 &gt; 보드카페</v>
      </c>
      <c r="C271" t="str">
        <f>TRIM(shop데이터!C271)</f>
        <v>서울 구로구 구로동 40-3</v>
      </c>
      <c r="D271" t="str">
        <f>TRIM(shop데이터!D271)</f>
        <v>02-6369-1239</v>
      </c>
      <c r="E271" t="str">
        <f>TRIM(shop데이터!E271)</f>
        <v>126.890781786759</v>
      </c>
      <c r="F271" t="str">
        <f>TRIM(shop데이터!F271)</f>
        <v>37.5036533335036</v>
      </c>
    </row>
    <row r="272" spans="1:6" x14ac:dyDescent="0.4">
      <c r="A272" t="str">
        <f>TRIM(shop데이터!A272)</f>
        <v>앤트러사이트 합정점</v>
      </c>
      <c r="B272" t="str">
        <f>TRIM(shop데이터!B272)</f>
        <v>음식점 &gt; 카페 &gt; 커피전문점</v>
      </c>
      <c r="C272" t="str">
        <f>TRIM(shop데이터!C272)</f>
        <v>서울 마포구 합정동 357-6</v>
      </c>
      <c r="D272" t="str">
        <f>TRIM(shop데이터!D272)</f>
        <v>02-336-7850</v>
      </c>
      <c r="E272" t="str">
        <f>TRIM(shop데이터!E272)</f>
        <v>126.918435148767</v>
      </c>
      <c r="F272" t="str">
        <f>TRIM(shop데이터!F272)</f>
        <v>37.5458137305902</v>
      </c>
    </row>
    <row r="273" spans="1:6" x14ac:dyDescent="0.4">
      <c r="A273" t="str">
        <f>TRIM(shop데이터!A273)</f>
        <v>양꽃이피는밤 신도림점</v>
      </c>
      <c r="B273" t="str">
        <f>TRIM(shop데이터!B273)</f>
        <v>음식점 &gt; 중식 &gt; 양꼬치</v>
      </c>
      <c r="C273" t="str">
        <f>TRIM(shop데이터!C273)</f>
        <v>서울 구로구 구로동 30-31</v>
      </c>
      <c r="D273" t="str">
        <f>TRIM(shop데이터!D273)</f>
        <v>02-336-7850</v>
      </c>
      <c r="E273" t="str">
        <f>TRIM(shop데이터!E273)</f>
        <v>126.891265069933</v>
      </c>
      <c r="F273" t="str">
        <f>TRIM(shop데이터!F273)</f>
        <v>37.5041799663241</v>
      </c>
    </row>
    <row r="274" spans="1:6" x14ac:dyDescent="0.4">
      <c r="A274" t="str">
        <f>TRIM(shop데이터!A274)</f>
        <v>양키스버거</v>
      </c>
      <c r="B274" t="str">
        <f>TRIM(shop데이터!B274)</f>
        <v>음식점 &gt; 양식 &gt; 햄버거</v>
      </c>
      <c r="C274" t="str">
        <f>TRIM(shop데이터!C274)</f>
        <v>서울 영등포구 문래동3가 58-75</v>
      </c>
      <c r="D274" t="str">
        <f>TRIM(shop데이터!D274)</f>
        <v>070-8245-4562</v>
      </c>
      <c r="E274" t="str">
        <f>TRIM(shop데이터!E274)</f>
        <v>126.894833401818</v>
      </c>
      <c r="F274" t="str">
        <f>TRIM(shop데이터!F274)</f>
        <v>37.5145483504547</v>
      </c>
    </row>
    <row r="275" spans="1:6" x14ac:dyDescent="0.4">
      <c r="A275" t="str">
        <f>TRIM(shop데이터!A275)</f>
        <v>어반플랜트</v>
      </c>
      <c r="B275" t="str">
        <f>TRIM(shop데이터!B275)</f>
        <v>음식점 &gt; 카페 &gt; 테마카페 &gt; 디저트카페</v>
      </c>
      <c r="C275" t="str">
        <f>TRIM(shop데이터!C275)</f>
        <v>서울 마포구 합정동 363-28</v>
      </c>
      <c r="D275" t="str">
        <f>TRIM(shop데이터!D275)</f>
        <v>02-336-7850</v>
      </c>
      <c r="E275" t="str">
        <f>TRIM(shop데이터!E275)</f>
        <v>126.917188100934</v>
      </c>
      <c r="F275" t="str">
        <f>TRIM(shop데이터!F275)</f>
        <v>37.5478941696493</v>
      </c>
    </row>
    <row r="276" spans="1:6" x14ac:dyDescent="0.4">
      <c r="A276" t="str">
        <f>TRIM(shop데이터!A276)</f>
        <v>에이스피자</v>
      </c>
      <c r="B276" t="str">
        <f>TRIM(shop데이터!B276)</f>
        <v>음식점 &gt; 양식 &gt; 피자</v>
      </c>
      <c r="C276" t="str">
        <f>TRIM(shop데이터!C276)</f>
        <v>서울 마포구 서교동 411-2</v>
      </c>
      <c r="D276" t="str">
        <f>TRIM(shop데이터!D276)</f>
        <v>02-6012-9941</v>
      </c>
      <c r="E276" t="str">
        <f>TRIM(shop데이터!E276)</f>
        <v>126.922834990253</v>
      </c>
      <c r="F276" t="str">
        <f>TRIM(shop데이터!F276)</f>
        <v>37.5499829052458</v>
      </c>
    </row>
    <row r="277" spans="1:6" x14ac:dyDescent="0.4">
      <c r="A277" t="str">
        <f>TRIM(shop데이터!A277)</f>
        <v>여기가만세닭</v>
      </c>
      <c r="B277" t="str">
        <f>TRIM(shop데이터!B277)</f>
        <v>음식점 &gt; 치킨</v>
      </c>
      <c r="C277" t="str">
        <f>TRIM(shop데이터!C277)</f>
        <v>서울 구로구 신도림동 694</v>
      </c>
      <c r="D277" t="str">
        <f>TRIM(shop데이터!D277)</f>
        <v>02-2677-7766</v>
      </c>
      <c r="E277" t="str">
        <f>TRIM(shop데이터!E277)</f>
        <v>126.884050752256</v>
      </c>
      <c r="F277" t="str">
        <f>TRIM(shop데이터!F277)</f>
        <v>37.5077924413654</v>
      </c>
    </row>
    <row r="278" spans="1:6" x14ac:dyDescent="0.4">
      <c r="A278" t="str">
        <f>TRIM(shop데이터!A278)</f>
        <v>여우골 홍대점</v>
      </c>
      <c r="B278" t="str">
        <f>TRIM(shop데이터!B278)</f>
        <v>음식점 &gt; 일식 &gt; 초밥,롤</v>
      </c>
      <c r="C278" t="str">
        <f>TRIM(shop데이터!C278)</f>
        <v>서울 마포구 서교동 363-24</v>
      </c>
      <c r="D278" t="str">
        <f>TRIM(shop데이터!D278)</f>
        <v>02-851-3161</v>
      </c>
      <c r="E278" t="str">
        <f>TRIM(shop데이터!E278)</f>
        <v>126.922634627821</v>
      </c>
      <c r="F278" t="str">
        <f>TRIM(shop데이터!F278)</f>
        <v>37.5511360518077</v>
      </c>
    </row>
    <row r="279" spans="1:6" x14ac:dyDescent="0.4">
      <c r="A279" t="str">
        <f>TRIM(shop데이터!A279)</f>
        <v>역전우동0410 구로디지털역점</v>
      </c>
      <c r="B279" t="str">
        <f>TRIM(shop데이터!B279)</f>
        <v>음식점 &gt; 일식 &gt; 돈까스,우동 &gt; 역전우동0410</v>
      </c>
      <c r="C279" t="str">
        <f>TRIM(shop데이터!C279)</f>
        <v>서울 구로구 구로동 1124-72</v>
      </c>
      <c r="D279" t="str">
        <f>TRIM(shop데이터!D279)</f>
        <v>02-861-2929</v>
      </c>
      <c r="E279" t="str">
        <f>TRIM(shop데이터!E279)</f>
        <v>126.899643767551</v>
      </c>
      <c r="F279" t="str">
        <f>TRIM(shop데이터!F279)</f>
        <v>37.4834822475057</v>
      </c>
    </row>
    <row r="280" spans="1:6" x14ac:dyDescent="0.4">
      <c r="A280" t="str">
        <f>TRIM(shop데이터!A280)</f>
        <v>연희중식</v>
      </c>
      <c r="B280" t="str">
        <f>TRIM(shop데이터!B280)</f>
        <v>음식점 &gt; 중식 &gt; 중화요리</v>
      </c>
      <c r="C280" t="str">
        <f>TRIM(shop데이터!C280)</f>
        <v>서울 마포구 합정동 388-29</v>
      </c>
      <c r="D280" t="str">
        <f>TRIM(shop데이터!D280)</f>
        <v>02-332-2286</v>
      </c>
      <c r="E280" t="str">
        <f>TRIM(shop데이터!E280)</f>
        <v>126.910585897687</v>
      </c>
      <c r="F280" t="str">
        <f>TRIM(shop데이터!F280)</f>
        <v>37.550071572844</v>
      </c>
    </row>
    <row r="281" spans="1:6" x14ac:dyDescent="0.4">
      <c r="A281" t="str">
        <f>TRIM(shop데이터!A281)</f>
        <v>영빈루 직영2호합정점</v>
      </c>
      <c r="B281" t="str">
        <f>TRIM(shop데이터!B281)</f>
        <v>음식점 &gt; 중식 &gt; 중화요리</v>
      </c>
      <c r="C281" t="str">
        <f>TRIM(shop데이터!C281)</f>
        <v>서울 마포구 서교동 396-29</v>
      </c>
      <c r="D281" t="str">
        <f>TRIM(shop데이터!D281)</f>
        <v>02-332-2283</v>
      </c>
      <c r="E281" t="str">
        <f>TRIM(shop데이터!E281)</f>
        <v>126.917073427908</v>
      </c>
      <c r="F281" t="str">
        <f>TRIM(shop데이터!F281)</f>
        <v>37.5492582008267</v>
      </c>
    </row>
    <row r="282" spans="1:6" x14ac:dyDescent="0.4">
      <c r="A282" t="str">
        <f>TRIM(shop데이터!A282)</f>
        <v>영호돈까스</v>
      </c>
      <c r="B282" t="str">
        <f>TRIM(shop데이터!B282)</f>
        <v>음식점 &gt; 일식 &gt; 돈까스,우동</v>
      </c>
      <c r="C282" t="str">
        <f>TRIM(shop데이터!C282)</f>
        <v>서울 구로구 구로동 1130-15</v>
      </c>
      <c r="D282" t="str">
        <f>TRIM(shop데이터!D282)</f>
        <v>02-866-5858</v>
      </c>
      <c r="E282" t="str">
        <f>TRIM(shop데이터!E282)</f>
        <v>126.898583357537</v>
      </c>
      <c r="F282" t="str">
        <f>TRIM(shop데이터!F282)</f>
        <v>37.4817081574789</v>
      </c>
    </row>
    <row r="283" spans="1:6" x14ac:dyDescent="0.4">
      <c r="A283" t="str">
        <f>TRIM(shop데이터!A283)</f>
        <v>옛맛서울불고기</v>
      </c>
      <c r="B283" t="str">
        <f>TRIM(shop데이터!B283)</f>
        <v>음식점 &gt; 한식 &gt; 육류,고기 &gt; 불고기,두루치기</v>
      </c>
      <c r="C283" t="str">
        <f>TRIM(shop데이터!C283)</f>
        <v>서울 마포구 창전동 15-4</v>
      </c>
      <c r="D283" t="str">
        <f>TRIM(shop데이터!D283)</f>
        <v>02-336-9371</v>
      </c>
      <c r="E283" t="str">
        <f>TRIM(shop데이터!E283)</f>
        <v>126.931784440464</v>
      </c>
      <c r="F283" t="str">
        <f>TRIM(shop데이터!F283)</f>
        <v>37.549591975349</v>
      </c>
    </row>
    <row r="284" spans="1:6" x14ac:dyDescent="0.4">
      <c r="A284" t="str">
        <f>TRIM(shop데이터!A284)</f>
        <v>오대양참치 구로점</v>
      </c>
      <c r="B284" t="str">
        <f>TRIM(shop데이터!B284)</f>
        <v>음식점 &gt; 일식 &gt; 참치회</v>
      </c>
      <c r="C284" t="str">
        <f>TRIM(shop데이터!C284)</f>
        <v>서울 구로구 구로동 811</v>
      </c>
      <c r="D284" t="str">
        <f>TRIM(shop데이터!D284)</f>
        <v>02-862-7776</v>
      </c>
      <c r="E284" t="str">
        <f>TRIM(shop데이터!E284)</f>
        <v>126.899231297778</v>
      </c>
      <c r="F284" t="str">
        <f>TRIM(shop데이터!F284)</f>
        <v>37.4841630586624</v>
      </c>
    </row>
    <row r="285" spans="1:6" x14ac:dyDescent="0.4">
      <c r="A285" t="str">
        <f>TRIM(shop데이터!A285)</f>
        <v>오레노라멘 합정본점</v>
      </c>
      <c r="B285" t="str">
        <f>TRIM(shop데이터!B285)</f>
        <v>음식점 &gt; 일식 &gt; 일본식라면</v>
      </c>
      <c r="C285" t="str">
        <f>TRIM(shop데이터!C285)</f>
        <v>서울 마포구 합정동 361-1</v>
      </c>
      <c r="D285" t="str">
        <f>TRIM(shop데이터!D285)</f>
        <v>02-851-3157</v>
      </c>
      <c r="E285" t="str">
        <f>TRIM(shop데이터!E285)</f>
        <v>126.917319832394</v>
      </c>
      <c r="F285" t="str">
        <f>TRIM(shop데이터!F285)</f>
        <v>37.5474743966187</v>
      </c>
    </row>
    <row r="286" spans="1:6" x14ac:dyDescent="0.4">
      <c r="A286" t="str">
        <f>TRIM(shop데이터!A286)</f>
        <v>오리지널시카고피자 홍대본점</v>
      </c>
      <c r="B286" t="str">
        <f>TRIM(shop데이터!B286)</f>
        <v>음식점 &gt; 양식 &gt; 피자</v>
      </c>
      <c r="C286" t="str">
        <f>TRIM(shop데이터!C286)</f>
        <v>서울 마포구 서교동 395-78</v>
      </c>
      <c r="D286" t="str">
        <f>TRIM(shop데이터!D286)</f>
        <v>02-322-4636</v>
      </c>
      <c r="E286" t="str">
        <f>TRIM(shop데이터!E286)</f>
        <v>126.919770362634</v>
      </c>
      <c r="F286" t="str">
        <f>TRIM(shop데이터!F286)</f>
        <v>37.5500925865034</v>
      </c>
    </row>
    <row r="287" spans="1:6" x14ac:dyDescent="0.4">
      <c r="A287" t="str">
        <f>TRIM(shop데이터!A287)</f>
        <v>오목집 신도림점</v>
      </c>
      <c r="B287" t="str">
        <f>TRIM(shop데이터!B287)</f>
        <v>음식점 &gt; 한식 &gt; 육류,고기 &gt; 족발,보쌈</v>
      </c>
      <c r="C287" t="str">
        <f>TRIM(shop데이터!C287)</f>
        <v>서울 구로구 신도림동 337</v>
      </c>
      <c r="D287" t="str">
        <f>TRIM(shop데이터!D287)</f>
        <v>02-2677-1636</v>
      </c>
      <c r="E287" t="str">
        <f>TRIM(shop데이터!E287)</f>
        <v>126.887723809752</v>
      </c>
      <c r="F287" t="str">
        <f>TRIM(shop데이터!F287)</f>
        <v>37.5096187214731</v>
      </c>
    </row>
    <row r="288" spans="1:6" x14ac:dyDescent="0.4">
      <c r="A288" t="str">
        <f>TRIM(shop데이터!A288)</f>
        <v>오븐마루 구로점</v>
      </c>
      <c r="B288" t="str">
        <f>TRIM(shop데이터!B288)</f>
        <v>음식점 &gt; 치킨</v>
      </c>
      <c r="C288" t="str">
        <f>TRIM(shop데이터!C288)</f>
        <v>서울 구로구 구로동 486-10</v>
      </c>
      <c r="D288" t="str">
        <f>TRIM(shop데이터!D288)</f>
        <v>02-855-5092</v>
      </c>
      <c r="E288" t="str">
        <f>TRIM(shop데이터!E288)</f>
        <v>126.882662740469</v>
      </c>
      <c r="F288" t="str">
        <f>TRIM(shop데이터!F288)</f>
        <v>37.4978403693103</v>
      </c>
    </row>
    <row r="289" spans="1:6" x14ac:dyDescent="0.4">
      <c r="A289" t="str">
        <f>TRIM(shop데이터!A289)</f>
        <v>오비스트로</v>
      </c>
      <c r="B289" t="str">
        <f>TRIM(shop데이터!B289)</f>
        <v>음식점 &gt; 양식 &gt; 이탈리안</v>
      </c>
      <c r="C289" t="str">
        <f>TRIM(shop데이터!C289)</f>
        <v>서울 구로구 구로동 85-12</v>
      </c>
      <c r="D289" t="str">
        <f>TRIM(shop데이터!D289)</f>
        <v>0507-1305-6751</v>
      </c>
      <c r="E289" t="str">
        <f>TRIM(shop데이터!E289)</f>
        <v>126.889031938499</v>
      </c>
      <c r="F289" t="str">
        <f>TRIM(shop데이터!F289)</f>
        <v>37.4938992151371</v>
      </c>
    </row>
    <row r="290" spans="1:6" x14ac:dyDescent="0.4">
      <c r="A290" t="str">
        <f>TRIM(shop데이터!A290)</f>
        <v>오스테리아샘킴</v>
      </c>
      <c r="B290" t="str">
        <f>TRIM(shop데이터!B290)</f>
        <v>음식점 &gt; 양식</v>
      </c>
      <c r="C290" t="str">
        <f>TRIM(shop데이터!C290)</f>
        <v>서울 마포구 합정동 386-37</v>
      </c>
      <c r="D290" t="str">
        <f>TRIM(shop데이터!D290)</f>
        <v>02-324-3338</v>
      </c>
      <c r="E290" t="str">
        <f>TRIM(shop데이터!E290)</f>
        <v>126.910923900383</v>
      </c>
      <c r="F290" t="str">
        <f>TRIM(shop데이터!F290)</f>
        <v>37.5513260176507</v>
      </c>
    </row>
    <row r="291" spans="1:6" x14ac:dyDescent="0.4">
      <c r="A291" t="str">
        <f>TRIM(shop데이터!A291)</f>
        <v>오스테리아오라</v>
      </c>
      <c r="B291" t="str">
        <f>TRIM(shop데이터!B291)</f>
        <v>음식점 &gt; 양식 &gt; 이탈리안</v>
      </c>
      <c r="C291" t="str">
        <f>TRIM(shop데이터!C291)</f>
        <v>서울 마포구 서교동 468-17</v>
      </c>
      <c r="D291" t="str">
        <f>TRIM(shop데이터!D291)</f>
        <v>010-9163-0415</v>
      </c>
      <c r="E291" t="str">
        <f>TRIM(shop데이터!E291)</f>
        <v>126.914353901225</v>
      </c>
      <c r="F291" t="str">
        <f>TRIM(shop데이터!F291)</f>
        <v>37.5563525181757</v>
      </c>
    </row>
    <row r="292" spans="1:6" x14ac:dyDescent="0.4">
      <c r="A292" t="str">
        <f>TRIM(shop데이터!A292)</f>
        <v>오츠에스프레소</v>
      </c>
      <c r="B292" t="str">
        <f>TRIM(shop데이터!B292)</f>
        <v>음식점 &gt; 카페 &gt; 커피전문점</v>
      </c>
      <c r="C292" t="str">
        <f>TRIM(shop데이터!C292)</f>
        <v>서울 마포구 상수동 328-2</v>
      </c>
      <c r="D292" t="str">
        <f>TRIM(shop데이터!D292)</f>
        <v>070-7806-5542</v>
      </c>
      <c r="E292" t="str">
        <f>TRIM(shop데이터!E292)</f>
        <v>126.922688359586</v>
      </c>
      <c r="F292" t="str">
        <f>TRIM(shop데이터!F292)</f>
        <v>37.5473230618424</v>
      </c>
    </row>
    <row r="293" spans="1:6" x14ac:dyDescent="0.4">
      <c r="A293" t="str">
        <f>TRIM(shop데이터!A293)</f>
        <v>옥동식 서교점</v>
      </c>
      <c r="B293" t="str">
        <f>TRIM(shop데이터!B293)</f>
        <v>음식점 &gt; 한식 &gt; 곰탕</v>
      </c>
      <c r="C293" t="str">
        <f>TRIM(shop데이터!C293)</f>
        <v>서울 마포구 서교동 385-6</v>
      </c>
      <c r="D293" t="str">
        <f>TRIM(shop데이터!D293)</f>
        <v>010-9163-0415</v>
      </c>
      <c r="E293" t="str">
        <f>TRIM(shop데이터!E293)</f>
        <v>126.914521071507</v>
      </c>
      <c r="F293" t="str">
        <f>TRIM(shop데이터!F293)</f>
        <v>37.5526765694055</v>
      </c>
    </row>
    <row r="294" spans="1:6" x14ac:dyDescent="0.4">
      <c r="A294" t="str">
        <f>TRIM(shop데이터!A294)</f>
        <v>옥품불짬뽕</v>
      </c>
      <c r="B294" t="str">
        <f>TRIM(shop데이터!B294)</f>
        <v>음식점 &gt; 중식 &gt; 중화요리</v>
      </c>
      <c r="C294" t="str">
        <f>TRIM(shop데이터!C294)</f>
        <v>서울 구로구 신도림동 400-1</v>
      </c>
      <c r="D294" t="str">
        <f>TRIM(shop데이터!D294)</f>
        <v>010-9163-0415</v>
      </c>
      <c r="E294" t="str">
        <f>TRIM(shop데이터!E294)</f>
        <v>126.877391679227</v>
      </c>
      <c r="F294" t="str">
        <f>TRIM(shop데이터!F294)</f>
        <v>37.5062062562822</v>
      </c>
    </row>
    <row r="295" spans="1:6" x14ac:dyDescent="0.4">
      <c r="A295" t="str">
        <f>TRIM(shop데이터!A295)</f>
        <v>온누리돈가스</v>
      </c>
      <c r="B295" t="str">
        <f>TRIM(shop데이터!B295)</f>
        <v>음식점 &gt; 일식 &gt; 돈까스,우동</v>
      </c>
      <c r="C295" t="str">
        <f>TRIM(shop데이터!C295)</f>
        <v>서울 구로구 개봉동 403-119</v>
      </c>
      <c r="D295" t="str">
        <f>TRIM(shop데이터!D295)</f>
        <v>02-2685-5557</v>
      </c>
      <c r="E295" t="str">
        <f>TRIM(shop데이터!E295)</f>
        <v>126.855884791803</v>
      </c>
      <c r="F295" t="str">
        <f>TRIM(shop데이터!F295)</f>
        <v>37.4897296114717</v>
      </c>
    </row>
    <row r="296" spans="1:6" x14ac:dyDescent="0.4">
      <c r="A296" t="str">
        <f>TRIM(shop데이터!A296)</f>
        <v>온블랙94</v>
      </c>
      <c r="B296" t="str">
        <f>TRIM(shop데이터!B296)</f>
        <v>음식점 &gt; 양식 &gt; 스테이크,립</v>
      </c>
      <c r="C296" t="str">
        <f>TRIM(shop데이터!C296)</f>
        <v>서울 마포구 상수동 145-13</v>
      </c>
      <c r="D296" t="str">
        <f>TRIM(shop데이터!D296)</f>
        <v>010-8345-7890</v>
      </c>
      <c r="E296" t="str">
        <f>TRIM(shop데이터!E296)</f>
        <v>126.922384097922</v>
      </c>
      <c r="F296" t="str">
        <f>TRIM(shop데이터!F296)</f>
        <v>37.5482779207568</v>
      </c>
    </row>
    <row r="297" spans="1:6" x14ac:dyDescent="0.4">
      <c r="A297" t="str">
        <f>TRIM(shop데이터!A297)</f>
        <v>올댓파스타</v>
      </c>
      <c r="B297" t="str">
        <f>TRIM(shop데이터!B297)</f>
        <v>음식점 &gt; 양식 &gt; 이탈리안</v>
      </c>
      <c r="C297" t="str">
        <f>TRIM(shop데이터!C297)</f>
        <v>서울 구로구 구로동 106-10</v>
      </c>
      <c r="D297" t="str">
        <f>TRIM(shop데이터!D297)</f>
        <v>02-868-8770</v>
      </c>
      <c r="E297" t="str">
        <f>TRIM(shop데이터!E297)</f>
        <v>126.891644945623</v>
      </c>
      <c r="F297" t="str">
        <f>TRIM(shop데이터!F297)</f>
        <v>37.4980066254403</v>
      </c>
    </row>
    <row r="298" spans="1:6" x14ac:dyDescent="0.4">
      <c r="A298" t="str">
        <f>TRIM(shop데이터!A298)</f>
        <v>올램양꼬치</v>
      </c>
      <c r="B298" t="str">
        <f>TRIM(shop데이터!B298)</f>
        <v>음식점 &gt; 중식 &gt; 양꼬치</v>
      </c>
      <c r="C298" t="str">
        <f>TRIM(shop데이터!C298)</f>
        <v>서울 구로구 신도림동 337</v>
      </c>
      <c r="D298" t="str">
        <f>TRIM(shop데이터!D298)</f>
        <v>02-868-8770</v>
      </c>
      <c r="E298" t="str">
        <f>TRIM(shop데이터!E298)</f>
        <v>126.887755732489</v>
      </c>
      <c r="F298" t="str">
        <f>TRIM(shop데이터!F298)</f>
        <v>37.5094493630189</v>
      </c>
    </row>
    <row r="299" spans="1:6" x14ac:dyDescent="0.4">
      <c r="A299" t="str">
        <f>TRIM(shop데이터!A299)</f>
        <v>옾카페</v>
      </c>
      <c r="B299" t="str">
        <f>TRIM(shop데이터!B299)</f>
        <v>음식점 &gt; 카페</v>
      </c>
      <c r="C299" t="str">
        <f>TRIM(shop데이터!C299)</f>
        <v>서울 마포구 상수동 140-3</v>
      </c>
      <c r="D299" t="str">
        <f>TRIM(shop데이터!D299)</f>
        <v>070-4112-2233</v>
      </c>
      <c r="E299" t="str">
        <f>TRIM(shop데이터!E299)</f>
        <v>126.925448977746</v>
      </c>
      <c r="F299" t="str">
        <f>TRIM(shop데이터!F299)</f>
        <v>37.5478366042722</v>
      </c>
    </row>
    <row r="300" spans="1:6" x14ac:dyDescent="0.4">
      <c r="A300" t="str">
        <f>TRIM(shop데이터!A300)</f>
        <v>와디</v>
      </c>
      <c r="B300" t="str">
        <f>TRIM(shop데이터!B300)</f>
        <v>음식점 &gt; 카페</v>
      </c>
      <c r="C300" t="str">
        <f>TRIM(shop데이터!C300)</f>
        <v>서울 마포구 상수동 316-2</v>
      </c>
      <c r="D300" t="str">
        <f>TRIM(shop데이터!D300)</f>
        <v>070-7517-3600</v>
      </c>
      <c r="E300" t="str">
        <f>TRIM(shop데이터!E300)</f>
        <v>126.920980800316</v>
      </c>
      <c r="F300" t="str">
        <f>TRIM(shop데이터!F300)</f>
        <v>37.5483562778788</v>
      </c>
    </row>
    <row r="301" spans="1:6" x14ac:dyDescent="0.4">
      <c r="A301" t="str">
        <f>TRIM(shop데이터!A301)</f>
        <v>와츠킹 구로점</v>
      </c>
      <c r="B301" t="str">
        <f>TRIM(shop데이터!B301)</f>
        <v>음식점 &gt; 양식 &gt; 햄버거</v>
      </c>
      <c r="C301" t="str">
        <f>TRIM(shop데이터!C301)</f>
        <v>서울 구로구 구로동 108-2</v>
      </c>
      <c r="D301" t="str">
        <f>TRIM(shop데이터!D301)</f>
        <v>02-2210-9553</v>
      </c>
      <c r="E301" t="str">
        <f>TRIM(shop데이터!E301)</f>
        <v>126.890551708891</v>
      </c>
      <c r="F301" t="str">
        <f>TRIM(shop데이터!F301)</f>
        <v>37.5001184763418</v>
      </c>
    </row>
    <row r="302" spans="1:6" x14ac:dyDescent="0.4">
      <c r="A302" t="str">
        <f>TRIM(shop데이터!A302)</f>
        <v>와플대학 신도림캠퍼스</v>
      </c>
      <c r="B302" t="str">
        <f>TRIM(shop데이터!B302)</f>
        <v>음식점 &gt; 카페 &gt; 테마카페 &gt; 디저트카페</v>
      </c>
      <c r="C302" t="str">
        <f>TRIM(shop데이터!C302)</f>
        <v>서울 구로구 신도림동 337</v>
      </c>
      <c r="D302" t="str">
        <f>TRIM(shop데이터!D302)</f>
        <v>02-3439-7399</v>
      </c>
      <c r="E302" t="str">
        <f>TRIM(shop데이터!E302)</f>
        <v>126.886987230747</v>
      </c>
      <c r="F302" t="str">
        <f>TRIM(shop데이터!F302)</f>
        <v>37.5090485843712</v>
      </c>
    </row>
    <row r="303" spans="1:6" x14ac:dyDescent="0.4">
      <c r="A303" t="str">
        <f>TRIM(shop데이터!A303)</f>
        <v>왕돈까스&amp;왕냉면 구로디지털점</v>
      </c>
      <c r="B303" t="str">
        <f>TRIM(shop데이터!B303)</f>
        <v>음식점 &gt; 일식 &gt; 돈까스,우동</v>
      </c>
      <c r="C303" t="str">
        <f>TRIM(shop데이터!C303)</f>
        <v>서울 구로구 구로동 187-10</v>
      </c>
      <c r="D303" t="str">
        <f>TRIM(shop데이터!D303)</f>
        <v>02-868-3133</v>
      </c>
      <c r="E303" t="str">
        <f>TRIM(shop데이터!E303)</f>
        <v>126.898809459227</v>
      </c>
      <c r="F303" t="str">
        <f>TRIM(shop데이터!F303)</f>
        <v>37.4850781223673</v>
      </c>
    </row>
    <row r="304" spans="1:6" x14ac:dyDescent="0.4">
      <c r="A304" t="str">
        <f>TRIM(shop데이터!A304)</f>
        <v>왕푸징마라탕</v>
      </c>
      <c r="B304" t="str">
        <f>TRIM(shop데이터!B304)</f>
        <v>음식점 &gt; 중식</v>
      </c>
      <c r="C304" t="str">
        <f>TRIM(shop데이터!C304)</f>
        <v>서울 구로구 신도림동 692</v>
      </c>
      <c r="D304" t="str">
        <f>TRIM(shop데이터!D304)</f>
        <v>070-8245-4562</v>
      </c>
      <c r="E304" t="str">
        <f>TRIM(shop데이터!E304)</f>
        <v>126.889179635511</v>
      </c>
      <c r="F304" t="str">
        <f>TRIM(shop데이터!F304)</f>
        <v>37.5087344090678</v>
      </c>
    </row>
    <row r="305" spans="1:6" x14ac:dyDescent="0.4">
      <c r="A305" t="str">
        <f>TRIM(shop데이터!A305)</f>
        <v>왕푸징마라탕 현대백화점 디큐브시티점</v>
      </c>
      <c r="B305" t="str">
        <f>TRIM(shop데이터!B305)</f>
        <v>음식점 &gt; 중식 &gt; 중화요리</v>
      </c>
      <c r="C305" t="str">
        <f>TRIM(shop데이터!C305)</f>
        <v>서울 구로구 신도림동 692</v>
      </c>
      <c r="D305" t="str">
        <f>TRIM(shop데이터!D305)</f>
        <v>070-8245-4562</v>
      </c>
      <c r="E305" t="str">
        <f>TRIM(shop데이터!E305)</f>
        <v>126.889507294355</v>
      </c>
      <c r="F305" t="str">
        <f>TRIM(shop데이터!F305)</f>
        <v>37.5089644721207</v>
      </c>
    </row>
    <row r="306" spans="1:6" x14ac:dyDescent="0.4">
      <c r="A306" t="str">
        <f>TRIM(shop데이터!A306)</f>
        <v>용궁</v>
      </c>
      <c r="B306" t="str">
        <f>TRIM(shop데이터!B306)</f>
        <v>음식점 &gt; 중식 &gt; 중화요리</v>
      </c>
      <c r="C306" t="str">
        <f>TRIM(shop데이터!C306)</f>
        <v>서울 구로구 구로5동 552-60</v>
      </c>
      <c r="D306" t="str">
        <f>TRIM(shop데이터!D306)</f>
        <v>070-8245-4562</v>
      </c>
      <c r="E306" t="str">
        <f>TRIM(shop데이터!E306)</f>
        <v>126.887320822326</v>
      </c>
      <c r="F306" t="str">
        <f>TRIM(shop데이터!F306)</f>
        <v>37.5038230758789</v>
      </c>
    </row>
    <row r="307" spans="1:6" x14ac:dyDescent="0.4">
      <c r="A307" t="str">
        <f>TRIM(shop데이터!A307)</f>
        <v>용정바른얼굴식당 망원점</v>
      </c>
      <c r="B307" t="str">
        <f>TRIM(shop데이터!B307)</f>
        <v>음식점 &gt; 양식 &gt; 이탈리안</v>
      </c>
      <c r="C307" t="str">
        <f>TRIM(shop데이터!C307)</f>
        <v>서울 마포구 망원동 399-1</v>
      </c>
      <c r="D307" t="str">
        <f>TRIM(shop데이터!D307)</f>
        <v>070-5104-6721</v>
      </c>
      <c r="E307" t="str">
        <f>TRIM(shop데이터!E307)</f>
        <v>126.904034621086</v>
      </c>
      <c r="F307" t="str">
        <f>TRIM(shop데이터!F307)</f>
        <v>37.5545966470927</v>
      </c>
    </row>
    <row r="308" spans="1:6" x14ac:dyDescent="0.4">
      <c r="A308" t="str">
        <f>TRIM(shop데이터!A308)</f>
        <v>우리바다수산</v>
      </c>
      <c r="B308" t="str">
        <f>TRIM(shop데이터!B308)</f>
        <v>음식점 &gt; 한식 &gt; 해물,생선 &gt; 회</v>
      </c>
      <c r="C308" t="str">
        <f>TRIM(shop데이터!C308)</f>
        <v>서울 마포구 성산동 649-5</v>
      </c>
      <c r="D308" t="str">
        <f>TRIM(shop데이터!D308)</f>
        <v>02-322-3489</v>
      </c>
      <c r="E308" t="str">
        <f>TRIM(shop데이터!E308)</f>
        <v>126.908947012046</v>
      </c>
      <c r="F308" t="str">
        <f>TRIM(shop데이터!F308)</f>
        <v>37.5577215919444</v>
      </c>
    </row>
    <row r="309" spans="1:6" x14ac:dyDescent="0.4">
      <c r="A309" t="str">
        <f>TRIM(shop데이터!A309)</f>
        <v>우와 1호점</v>
      </c>
      <c r="B309" t="str">
        <f>TRIM(shop데이터!B309)</f>
        <v>음식점 &gt; 일식</v>
      </c>
      <c r="C309" t="str">
        <f>TRIM(shop데이터!C309)</f>
        <v>서울 마포구 서교동 364-10</v>
      </c>
      <c r="D309" t="str">
        <f>TRIM(shop데이터!D309)</f>
        <v>02-2210-9552</v>
      </c>
      <c r="E309" t="str">
        <f>TRIM(shop데이터!E309)</f>
        <v>126.922172337916</v>
      </c>
      <c r="F309" t="str">
        <f>TRIM(shop데이터!F309)</f>
        <v>37.5516835548182</v>
      </c>
    </row>
    <row r="310" spans="1:6" x14ac:dyDescent="0.4">
      <c r="A310" t="str">
        <f>TRIM(shop데이터!A310)</f>
        <v>원조전기마늘통닭 대림역본점</v>
      </c>
      <c r="B310" t="str">
        <f>TRIM(shop데이터!B310)</f>
        <v>음식점 &gt; 치킨</v>
      </c>
      <c r="C310" t="str">
        <f>TRIM(shop데이터!C310)</f>
        <v>서울 구로구 구로동 73-10</v>
      </c>
      <c r="D310" t="str">
        <f>TRIM(shop데이터!D310)</f>
        <v>02-862-9233</v>
      </c>
      <c r="E310" t="str">
        <f>TRIM(shop데이터!E310)</f>
        <v>126.893752642017</v>
      </c>
      <c r="F310" t="str">
        <f>TRIM(shop데이터!F310)</f>
        <v>37.494981158827</v>
      </c>
    </row>
    <row r="311" spans="1:6" x14ac:dyDescent="0.4">
      <c r="A311" t="str">
        <f>TRIM(shop데이터!A311)</f>
        <v>웨스트빌 피자</v>
      </c>
      <c r="B311" t="str">
        <f>TRIM(shop데이터!B311)</f>
        <v>음식점 &gt; 양식 &gt; 피자</v>
      </c>
      <c r="C311" t="str">
        <f>TRIM(shop데이터!C311)</f>
        <v>서울 마포구 합정동 438-4</v>
      </c>
      <c r="D311" t="str">
        <f>TRIM(shop데이터!D311)</f>
        <v>070-7543-2370</v>
      </c>
      <c r="E311" t="str">
        <f>TRIM(shop데이터!E311)</f>
        <v>126.907248768277</v>
      </c>
      <c r="F311" t="str">
        <f>TRIM(shop데이터!F311)</f>
        <v>37.5508943129224</v>
      </c>
    </row>
    <row r="312" spans="1:6" x14ac:dyDescent="0.4">
      <c r="A312" t="str">
        <f>TRIM(shop데이터!A312)</f>
        <v>위볼</v>
      </c>
      <c r="B312" t="str">
        <f>TRIM(shop데이터!B312)</f>
        <v>음식점 &gt; 양식</v>
      </c>
      <c r="C312" t="str">
        <f>TRIM(shop데이터!C312)</f>
        <v>서울 마포구 망원동 386-11</v>
      </c>
      <c r="D312" t="str">
        <f>TRIM(shop데이터!D312)</f>
        <v>02-333-2555</v>
      </c>
      <c r="E312" t="str">
        <f>TRIM(shop데이터!E312)</f>
        <v>126.910861224786</v>
      </c>
      <c r="F312" t="str">
        <f>TRIM(shop데이터!F312)</f>
        <v>37.5545407303127</v>
      </c>
    </row>
    <row r="313" spans="1:6" x14ac:dyDescent="0.4">
      <c r="A313" t="str">
        <f>TRIM(shop데이터!A313)</f>
        <v>유로코피자 구로점</v>
      </c>
      <c r="B313" t="str">
        <f>TRIM(shop데이터!B313)</f>
        <v>음식점 &gt; 양식 &gt; 피자</v>
      </c>
      <c r="C313" t="str">
        <f>TRIM(shop데이터!C313)</f>
        <v>서울 구로구 구로동 728-7</v>
      </c>
      <c r="D313" t="str">
        <f>TRIM(shop데이터!D313)</f>
        <v>02-867-1828</v>
      </c>
      <c r="E313" t="str">
        <f>TRIM(shop데이터!E313)</f>
        <v>126.883487600163</v>
      </c>
      <c r="F313" t="str">
        <f>TRIM(shop데이터!F313)</f>
        <v>37.4902646216608</v>
      </c>
    </row>
    <row r="314" spans="1:6" x14ac:dyDescent="0.4">
      <c r="A314" t="str">
        <f>TRIM(shop데이터!A314)</f>
        <v>유쓰부</v>
      </c>
      <c r="B314" t="str">
        <f>TRIM(shop데이터!B314)</f>
        <v>음식점 &gt; 중식</v>
      </c>
      <c r="C314" t="str">
        <f>TRIM(shop데이터!C314)</f>
        <v>서울 구로구 신도림동 338</v>
      </c>
      <c r="D314" t="str">
        <f>TRIM(shop데이터!D314)</f>
        <v>070-8245-4562</v>
      </c>
      <c r="E314" t="str">
        <f>TRIM(shop데이터!E314)</f>
        <v>126.889328299703</v>
      </c>
      <c r="F314" t="str">
        <f>TRIM(shop데이터!F314)</f>
        <v>37.5106942325856</v>
      </c>
    </row>
    <row r="315" spans="1:6" x14ac:dyDescent="0.4">
      <c r="A315" t="str">
        <f>TRIM(shop데이터!A315)</f>
        <v>은행골 홍대점</v>
      </c>
      <c r="B315" t="str">
        <f>TRIM(shop데이터!B315)</f>
        <v>음식점 &gt; 일식 &gt; 초밥,롤</v>
      </c>
      <c r="C315" t="str">
        <f>TRIM(shop데이터!C315)</f>
        <v>서울 마포구 서교동 409-14</v>
      </c>
      <c r="D315" t="str">
        <f>TRIM(shop데이터!D315)</f>
        <v>02-851-3159</v>
      </c>
      <c r="E315" t="str">
        <f>TRIM(shop데이터!E315)</f>
        <v>126.921482387583</v>
      </c>
      <c r="F315" t="str">
        <f>TRIM(shop데이터!F315)</f>
        <v>37.5491711150725</v>
      </c>
    </row>
    <row r="316" spans="1:6" x14ac:dyDescent="0.4">
      <c r="A316" t="str">
        <f>TRIM(shop데이터!A316)</f>
        <v>이가네양꼬치 합정점</v>
      </c>
      <c r="B316" t="str">
        <f>TRIM(shop데이터!B316)</f>
        <v>음식점 &gt; 중식 &gt; 양꼬치</v>
      </c>
      <c r="C316" t="str">
        <f>TRIM(shop데이터!C316)</f>
        <v>서울 마포구 합정동 472</v>
      </c>
      <c r="D316" t="str">
        <f>TRIM(shop데이터!D316)</f>
        <v>02-851-3160</v>
      </c>
      <c r="E316" t="str">
        <f>TRIM(shop데이터!E316)</f>
        <v>126.912159276337</v>
      </c>
      <c r="F316" t="str">
        <f>TRIM(shop데이터!F316)</f>
        <v>37.5497456914407</v>
      </c>
    </row>
    <row r="317" spans="1:6" x14ac:dyDescent="0.4">
      <c r="A317" t="str">
        <f>TRIM(shop데이터!A317)</f>
        <v>이가참치</v>
      </c>
      <c r="B317" t="str">
        <f>TRIM(shop데이터!B317)</f>
        <v>음식점 &gt; 일식 &gt; 참치회</v>
      </c>
      <c r="C317" t="str">
        <f>TRIM(shop데이터!C317)</f>
        <v>서울 구로구 신도림동 338</v>
      </c>
      <c r="D317" t="str">
        <f>TRIM(shop데이터!D317)</f>
        <v>02-851-3158</v>
      </c>
      <c r="E317" t="str">
        <f>TRIM(shop데이터!E317)</f>
        <v>126.889450746032</v>
      </c>
      <c r="F317" t="str">
        <f>TRIM(shop데이터!F317)</f>
        <v>37.5104961263515</v>
      </c>
    </row>
    <row r="318" spans="1:6" x14ac:dyDescent="0.4">
      <c r="A318" t="str">
        <f>TRIM(shop데이터!A318)</f>
        <v>이공족발 홍대직영점</v>
      </c>
      <c r="B318" t="str">
        <f>TRIM(shop데이터!B318)</f>
        <v>음식점 &gt; 한식 &gt; 육류,고기 &gt; 족발,보쌈</v>
      </c>
      <c r="C318" t="str">
        <f>TRIM(shop데이터!C318)</f>
        <v>서울 마포구 서교동 364-15</v>
      </c>
      <c r="D318" t="str">
        <f>TRIM(shop데이터!D318)</f>
        <v>02-332-2079</v>
      </c>
      <c r="E318" t="str">
        <f>TRIM(shop데이터!E318)</f>
        <v>126.92155251209</v>
      </c>
      <c r="F318" t="str">
        <f>TRIM(shop데이터!F318)</f>
        <v>37.551365993341</v>
      </c>
    </row>
    <row r="319" spans="1:6" x14ac:dyDescent="0.4">
      <c r="A319" t="str">
        <f>TRIM(shop데이터!A319)</f>
        <v>이도식당 신도림본점</v>
      </c>
      <c r="B319" t="str">
        <f>TRIM(shop데이터!B319)</f>
        <v>음식점 &gt; 한식 &gt; 육류,고기 &gt; 닭요리</v>
      </c>
      <c r="C319" t="str">
        <f>TRIM(shop데이터!C319)</f>
        <v>서울 구로구 신도림동 337</v>
      </c>
      <c r="D319" t="str">
        <f>TRIM(shop데이터!D319)</f>
        <v>02-3439-7668</v>
      </c>
      <c r="E319" t="str">
        <f>TRIM(shop데이터!E319)</f>
        <v>126.888081175074</v>
      </c>
      <c r="F319" t="str">
        <f>TRIM(shop데이터!F319)</f>
        <v>37.509647892746</v>
      </c>
    </row>
    <row r="320" spans="1:6" x14ac:dyDescent="0.4">
      <c r="A320" t="str">
        <f>TRIM(shop데이터!A320)</f>
        <v>이디야커피 구로AK점</v>
      </c>
      <c r="B320" t="str">
        <f>TRIM(shop데이터!B320)</f>
        <v>음식점 &gt; 카페 &gt; 커피전문점 &gt; 이디야커피</v>
      </c>
      <c r="C320" t="str">
        <f>TRIM(shop데이터!C320)</f>
        <v>서울 구로구 구로동 497-5</v>
      </c>
      <c r="D320" t="str">
        <f>TRIM(shop데이터!D320)</f>
        <v>02-855-1816</v>
      </c>
      <c r="E320" t="str">
        <f>TRIM(shop데이터!E320)</f>
        <v>126.882692250014</v>
      </c>
      <c r="F320" t="str">
        <f>TRIM(shop데이터!F320)</f>
        <v>37.4999406431404</v>
      </c>
    </row>
    <row r="321" spans="1:6" x14ac:dyDescent="0.4">
      <c r="A321" t="str">
        <f>TRIM(shop데이터!A321)</f>
        <v>이리까페</v>
      </c>
      <c r="B321" t="str">
        <f>TRIM(shop데이터!B321)</f>
        <v>음식점 &gt; 카페</v>
      </c>
      <c r="C321" t="str">
        <f>TRIM(shop데이터!C321)</f>
        <v>서울 마포구 상수동 337-4</v>
      </c>
      <c r="D321" t="str">
        <f>TRIM(shop데이터!D321)</f>
        <v>02-323-7861</v>
      </c>
      <c r="E321" t="str">
        <f>TRIM(shop데이터!E321)</f>
        <v>126.921585463895</v>
      </c>
      <c r="F321" t="str">
        <f>TRIM(shop데이터!F321)</f>
        <v>37.5458374885964</v>
      </c>
    </row>
    <row r="322" spans="1:6" x14ac:dyDescent="0.4">
      <c r="A322" t="str">
        <f>TRIM(shop데이터!A322)</f>
        <v>이찌방</v>
      </c>
      <c r="B322" t="str">
        <f>TRIM(shop데이터!B322)</f>
        <v>음식점 &gt; 일식 &gt; 초밥,롤</v>
      </c>
      <c r="C322" t="str">
        <f>TRIM(shop데이터!C322)</f>
        <v>서울 구로구 구로동 31-2</v>
      </c>
      <c r="D322" t="str">
        <f>TRIM(shop데이터!D322)</f>
        <v>02-2210-9553</v>
      </c>
      <c r="E322" t="str">
        <f>TRIM(shop데이터!E322)</f>
        <v>126.890300619043</v>
      </c>
      <c r="F322" t="str">
        <f>TRIM(shop데이터!F322)</f>
        <v>37.5047773419525</v>
      </c>
    </row>
    <row r="323" spans="1:6" x14ac:dyDescent="0.4">
      <c r="A323" t="str">
        <f>TRIM(shop데이터!A323)</f>
        <v>이찌방야끼</v>
      </c>
      <c r="B323" t="str">
        <f>TRIM(shop데이터!B323)</f>
        <v>음식점 &gt; 일식</v>
      </c>
      <c r="C323" t="str">
        <f>TRIM(shop데이터!C323)</f>
        <v>서울 구로구 구로동 589-14</v>
      </c>
      <c r="D323" t="str">
        <f>TRIM(shop데이터!D323)</f>
        <v>02-332-2283</v>
      </c>
      <c r="E323" t="str">
        <f>TRIM(shop데이터!E323)</f>
        <v>126.882146602109</v>
      </c>
      <c r="F323" t="str">
        <f>TRIM(shop데이터!F323)</f>
        <v>37.5031729073804</v>
      </c>
    </row>
    <row r="324" spans="1:6" x14ac:dyDescent="0.4">
      <c r="A324" t="str">
        <f>TRIM(shop데이터!A324)</f>
        <v>이춘복참치 신도림점</v>
      </c>
      <c r="B324" t="str">
        <f>TRIM(shop데이터!B324)</f>
        <v>음식점 &gt; 일식 &gt; 참치회</v>
      </c>
      <c r="C324" t="str">
        <f>TRIM(shop데이터!C324)</f>
        <v>서울 구로구 신도림동 692</v>
      </c>
      <c r="D324" t="str">
        <f>TRIM(shop데이터!D324)</f>
        <v>02-2210-9555</v>
      </c>
      <c r="E324" t="str">
        <f>TRIM(shop데이터!E324)</f>
        <v>126.889600075914</v>
      </c>
      <c r="F324" t="str">
        <f>TRIM(shop데이터!F324)</f>
        <v>37.5089393307516</v>
      </c>
    </row>
    <row r="325" spans="1:6" x14ac:dyDescent="0.4">
      <c r="A325" t="str">
        <f>TRIM(shop데이터!A325)</f>
        <v>이춘복참치 현대백화점디큐브시티점</v>
      </c>
      <c r="B325" t="str">
        <f>TRIM(shop데이터!B325)</f>
        <v>음식점 &gt; 일식 &gt; 참치회</v>
      </c>
      <c r="C325" t="str">
        <f>TRIM(shop데이터!C325)</f>
        <v>서울 구로구 신도림동 692</v>
      </c>
      <c r="D325" t="str">
        <f>TRIM(shop데이터!D325)</f>
        <v>02-332-2280</v>
      </c>
      <c r="E325" t="str">
        <f>TRIM(shop데이터!E325)</f>
        <v>126.88958851215</v>
      </c>
      <c r="F325" t="str">
        <f>TRIM(shop데이터!F325)</f>
        <v>37.5091114117663</v>
      </c>
    </row>
    <row r="326" spans="1:6" x14ac:dyDescent="0.4">
      <c r="A326" t="str">
        <f>TRIM(shop데이터!A326)</f>
        <v>이치류 홍대본점</v>
      </c>
      <c r="B326" t="str">
        <f>TRIM(shop데이터!B326)</f>
        <v>음식점 &gt; 일식</v>
      </c>
      <c r="C326" t="str">
        <f>TRIM(shop데이터!C326)</f>
        <v>서울 마포구 서교동 395-124</v>
      </c>
      <c r="D326" t="str">
        <f>TRIM(shop데이터!D326)</f>
        <v>02-332-2283</v>
      </c>
      <c r="E326" t="str">
        <f>TRIM(shop데이터!E326)</f>
        <v>126.919158667489</v>
      </c>
      <c r="F326" t="str">
        <f>TRIM(shop데이터!F326)</f>
        <v>37.5506507881727</v>
      </c>
    </row>
    <row r="327" spans="1:6" x14ac:dyDescent="0.4">
      <c r="A327" t="str">
        <f>TRIM(shop데이터!A327)</f>
        <v>일등식당</v>
      </c>
      <c r="B327" t="str">
        <f>TRIM(shop데이터!B327)</f>
        <v>음식점 &gt; 한식 &gt; 해장국</v>
      </c>
      <c r="C327" t="str">
        <f>TRIM(shop데이터!C327)</f>
        <v>서울 마포구 망원동 476-1</v>
      </c>
      <c r="D327" t="str">
        <f>TRIM(shop데이터!D327)</f>
        <v>02-333-0361</v>
      </c>
      <c r="E327" t="str">
        <f>TRIM(shop데이터!E327)</f>
        <v>126.904339369294</v>
      </c>
      <c r="F327" t="str">
        <f>TRIM(shop데이터!F327)</f>
        <v>37.5605470785376</v>
      </c>
    </row>
    <row r="328" spans="1:6" x14ac:dyDescent="0.4">
      <c r="A328" t="str">
        <f>TRIM(shop데이터!A328)</f>
        <v>잇텐고</v>
      </c>
      <c r="B328" t="str">
        <f>TRIM(shop데이터!B328)</f>
        <v>음식점 &gt; 일식 &gt; 일본식라면</v>
      </c>
      <c r="C328" t="str">
        <f>TRIM(shop데이터!C328)</f>
        <v>서울 마포구 합정동 396-14</v>
      </c>
      <c r="D328" t="str">
        <f>TRIM(shop데이터!D328)</f>
        <v>02-332-2280</v>
      </c>
      <c r="E328" t="str">
        <f>TRIM(shop데이터!E328)</f>
        <v>126.909224408398</v>
      </c>
      <c r="F328" t="str">
        <f>TRIM(shop데이터!F328)</f>
        <v>37.5492308036565</v>
      </c>
    </row>
    <row r="329" spans="1:6" x14ac:dyDescent="0.4">
      <c r="A329" t="str">
        <f>TRIM(shop데이터!A329)</f>
        <v>잉치킨</v>
      </c>
      <c r="B329" t="str">
        <f>TRIM(shop데이터!B329)</f>
        <v>음식점 &gt; 치킨</v>
      </c>
      <c r="C329" t="str">
        <f>TRIM(shop데이터!C329)</f>
        <v>서울 마포구 성산동 260-14</v>
      </c>
      <c r="D329" t="str">
        <f>TRIM(shop데이터!D329)</f>
        <v>02-332-2055</v>
      </c>
      <c r="E329" t="str">
        <f>TRIM(shop데이터!E329)</f>
        <v>126.906376562695</v>
      </c>
      <c r="F329" t="str">
        <f>TRIM(shop데이터!F329)</f>
        <v>37.5605991673517</v>
      </c>
    </row>
    <row r="330" spans="1:6" x14ac:dyDescent="0.4">
      <c r="A330" t="str">
        <f>TRIM(shop데이터!A330)</f>
        <v>잉치킨 망원점</v>
      </c>
      <c r="B330" t="str">
        <f>TRIM(shop데이터!B330)</f>
        <v>음식점 &gt; 치킨</v>
      </c>
      <c r="C330" t="str">
        <f>TRIM(shop데이터!C330)</f>
        <v>서울 마포구 망원동 380-2</v>
      </c>
      <c r="D330" t="str">
        <f>TRIM(shop데이터!D330)</f>
        <v>02-335-0443</v>
      </c>
      <c r="E330" t="str">
        <f>TRIM(shop데이터!E330)</f>
        <v>126.908673640807</v>
      </c>
      <c r="F330" t="str">
        <f>TRIM(shop데이터!F330)</f>
        <v>37.5554436599526</v>
      </c>
    </row>
    <row r="331" spans="1:6" x14ac:dyDescent="0.4">
      <c r="A331" t="str">
        <f>TRIM(shop데이터!A331)</f>
        <v>장인닭갈비 홍대점</v>
      </c>
      <c r="B331" t="str">
        <f>TRIM(shop데이터!B331)</f>
        <v>음식점 &gt; 한식 &gt; 육류,고기 &gt; 닭요리</v>
      </c>
      <c r="C331" t="str">
        <f>TRIM(shop데이터!C331)</f>
        <v>서울 마포구 서교동 358-1</v>
      </c>
      <c r="D331" t="str">
        <f>TRIM(shop데이터!D331)</f>
        <v>02-332-4880</v>
      </c>
      <c r="E331" t="str">
        <f>TRIM(shop데이터!E331)</f>
        <v>126.922624870188</v>
      </c>
      <c r="F331" t="str">
        <f>TRIM(shop데이터!F331)</f>
        <v>37.554006624634</v>
      </c>
    </row>
    <row r="332" spans="1:6" x14ac:dyDescent="0.4">
      <c r="A332" t="str">
        <f>TRIM(shop데이터!A332)</f>
        <v>장작집</v>
      </c>
      <c r="B332" t="str">
        <f>TRIM(shop데이터!B332)</f>
        <v>음식점 &gt; 치킨</v>
      </c>
      <c r="C332" t="str">
        <f>TRIM(shop데이터!C332)</f>
        <v>서울 마포구 연남동 570-38</v>
      </c>
      <c r="D332" t="str">
        <f>TRIM(shop데이터!D332)</f>
        <v>010-3336-8844</v>
      </c>
      <c r="E332" t="str">
        <f>TRIM(shop데이터!E332)</f>
        <v>126.919621282655</v>
      </c>
      <c r="F332" t="str">
        <f>TRIM(shop데이터!F332)</f>
        <v>37.5582447114973</v>
      </c>
    </row>
    <row r="333" spans="1:6" x14ac:dyDescent="0.4">
      <c r="A333" t="str">
        <f>TRIM(shop데이터!A333)</f>
        <v>전가복</v>
      </c>
      <c r="B333" t="str">
        <f>TRIM(shop데이터!B333)</f>
        <v>음식점 &gt; 중식 &gt; 중화요리</v>
      </c>
      <c r="C333" t="str">
        <f>TRIM(shop데이터!C333)</f>
        <v>서울 마포구 합정동 354-26</v>
      </c>
      <c r="D333" t="str">
        <f>TRIM(shop데이터!D333)</f>
        <v>02-332-2280</v>
      </c>
      <c r="E333" t="str">
        <f>TRIM(shop데이터!E333)</f>
        <v>126.918320216618</v>
      </c>
      <c r="F333" t="str">
        <f>TRIM(shop데이터!F333)</f>
        <v>37.5474390529031</v>
      </c>
    </row>
    <row r="334" spans="1:6" x14ac:dyDescent="0.4">
      <c r="A334" t="str">
        <f>TRIM(shop데이터!A334)</f>
        <v>정광수의돈까스가게</v>
      </c>
      <c r="B334" t="str">
        <f>TRIM(shop데이터!B334)</f>
        <v>음식점 &gt; 일식 &gt; 돈까스,우동</v>
      </c>
      <c r="C334" t="str">
        <f>TRIM(shop데이터!C334)</f>
        <v>서울 마포구 합정동 457-3</v>
      </c>
      <c r="D334" t="str">
        <f>TRIM(shop데이터!D334)</f>
        <v>02-851-3159</v>
      </c>
      <c r="E334" t="str">
        <f>TRIM(shop데이터!E334)</f>
        <v>126.905081662442</v>
      </c>
      <c r="F334" t="str">
        <f>TRIM(shop데이터!F334)</f>
        <v>37.5499771766866</v>
      </c>
    </row>
    <row r="335" spans="1:6" x14ac:dyDescent="0.4">
      <c r="A335" t="str">
        <f>TRIM(shop데이터!A335)</f>
        <v>정닭</v>
      </c>
      <c r="B335" t="str">
        <f>TRIM(shop데이터!B335)</f>
        <v>음식점 &gt; 치킨</v>
      </c>
      <c r="C335" t="str">
        <f>TRIM(shop데이터!C335)</f>
        <v>서울 마포구 상수동 330-9</v>
      </c>
      <c r="D335" t="str">
        <f>TRIM(shop데이터!D335)</f>
        <v>070-4131-4856</v>
      </c>
      <c r="E335" t="str">
        <f>TRIM(shop데이터!E335)</f>
        <v>126.923141355007</v>
      </c>
      <c r="F335" t="str">
        <f>TRIM(shop데이터!F335)</f>
        <v>37.5469809780569</v>
      </c>
    </row>
    <row r="336" spans="1:6" x14ac:dyDescent="0.4">
      <c r="A336" t="str">
        <f>TRIM(shop데이터!A336)</f>
        <v>정돈</v>
      </c>
      <c r="B336" t="str">
        <f>TRIM(shop데이터!B336)</f>
        <v>음식점 &gt; 일식 &gt; 돈까스,우동</v>
      </c>
      <c r="C336" t="str">
        <f>TRIM(shop데이터!C336)</f>
        <v>서울 마포구 서교동 408-26</v>
      </c>
      <c r="D336" t="str">
        <f>TRIM(shop데이터!D336)</f>
        <v>02-851-3158</v>
      </c>
      <c r="E336" t="str">
        <f>TRIM(shop데이터!E336)</f>
        <v>126.920998156993</v>
      </c>
      <c r="F336" t="str">
        <f>TRIM(shop데이터!F336)</f>
        <v>37.5490662762738</v>
      </c>
    </row>
    <row r="337" spans="1:6" x14ac:dyDescent="0.4">
      <c r="A337" t="str">
        <f>TRIM(shop데이터!A337)</f>
        <v>정성식당</v>
      </c>
      <c r="B337" t="str">
        <f>TRIM(shop데이터!B337)</f>
        <v>음식점 &gt; 한식</v>
      </c>
      <c r="C337" t="str">
        <f>TRIM(shop데이터!C337)</f>
        <v>서울 구로구 신도림동 337</v>
      </c>
      <c r="D337" t="str">
        <f>TRIM(shop데이터!D337)</f>
        <v>02-3439-7797</v>
      </c>
      <c r="E337" t="str">
        <f>TRIM(shop데이터!E337)</f>
        <v>126.887581774459</v>
      </c>
      <c r="F337" t="str">
        <f>TRIM(shop데이터!F337)</f>
        <v>37.5093014328942</v>
      </c>
    </row>
    <row r="338" spans="1:6" x14ac:dyDescent="0.4">
      <c r="A338" t="str">
        <f>TRIM(shop데이터!A338)</f>
        <v>제비다방</v>
      </c>
      <c r="B338" t="str">
        <f>TRIM(shop데이터!B338)</f>
        <v>음식점 &gt; 카페 &gt; 다방</v>
      </c>
      <c r="C338" t="str">
        <f>TRIM(shop데이터!C338)</f>
        <v>서울 마포구 상수동 330-12</v>
      </c>
      <c r="D338" t="str">
        <f>TRIM(shop데이터!D338)</f>
        <v>02-325-1969</v>
      </c>
      <c r="E338" t="str">
        <f>TRIM(shop데이터!E338)</f>
        <v>126.923100991167</v>
      </c>
      <c r="F338" t="str">
        <f>TRIM(shop데이터!F338)</f>
        <v>37.5466169482794</v>
      </c>
    </row>
    <row r="339" spans="1:6" x14ac:dyDescent="0.4">
      <c r="A339" t="str">
        <f>TRIM(shop데이터!A339)</f>
        <v>제임스시카고</v>
      </c>
      <c r="B339" t="str">
        <f>TRIM(shop데이터!B339)</f>
        <v>음식점 &gt; 양식 &gt; 피자</v>
      </c>
      <c r="C339" t="str">
        <f>TRIM(shop데이터!C339)</f>
        <v>서울 마포구 서교동 346-42</v>
      </c>
      <c r="D339" t="str">
        <f>TRIM(shop데이터!D339)</f>
        <v>02-6489-3934</v>
      </c>
      <c r="E339" t="str">
        <f>TRIM(shop데이터!E339)</f>
        <v>126.923920361732</v>
      </c>
      <c r="F339" t="str">
        <f>TRIM(shop데이터!F339)</f>
        <v>37.5554328446008</v>
      </c>
    </row>
    <row r="340" spans="1:6" x14ac:dyDescent="0.4">
      <c r="A340" t="str">
        <f>TRIM(shop데이터!A340)</f>
        <v>제주돈사돈 서울본점</v>
      </c>
      <c r="B340" t="str">
        <f>TRIM(shop데이터!B340)</f>
        <v>음식점 &gt; 한식 &gt; 육류,고기</v>
      </c>
      <c r="C340" t="str">
        <f>TRIM(shop데이터!C340)</f>
        <v>서울 마포구 합정동 426-5</v>
      </c>
      <c r="D340" t="str">
        <f>TRIM(shop데이터!D340)</f>
        <v>02-324-7575</v>
      </c>
      <c r="E340" t="str">
        <f>TRIM(shop데이터!E340)</f>
        <v>126.91194577671</v>
      </c>
      <c r="F340" t="str">
        <f>TRIM(shop데이터!F340)</f>
        <v>37.5523070698644</v>
      </c>
    </row>
    <row r="341" spans="1:6" x14ac:dyDescent="0.4">
      <c r="A341" t="str">
        <f>TRIM(shop데이터!A341)</f>
        <v>제주정원</v>
      </c>
      <c r="B341" t="str">
        <f>TRIM(shop데이터!B341)</f>
        <v>음식점 &gt; 한식 &gt; 육류,고기</v>
      </c>
      <c r="C341" t="str">
        <f>TRIM(shop데이터!C341)</f>
        <v>서울 마포구 서교동 460-8</v>
      </c>
      <c r="D341" t="str">
        <f>TRIM(shop데이터!D341)</f>
        <v>02-336-3392</v>
      </c>
      <c r="E341" t="str">
        <f>TRIM(shop데이터!E341)</f>
        <v>126.916287899117</v>
      </c>
      <c r="F341" t="str">
        <f>TRIM(shop데이터!F341)</f>
        <v>37.5554817398009</v>
      </c>
    </row>
    <row r="342" spans="1:6" x14ac:dyDescent="0.4">
      <c r="A342" t="str">
        <f>TRIM(shop데이터!A342)</f>
        <v>중원장</v>
      </c>
      <c r="B342" t="str">
        <f>TRIM(shop데이터!B342)</f>
        <v>음식점 &gt; 중식 &gt; 중화요리</v>
      </c>
      <c r="C342" t="str">
        <f>TRIM(shop데이터!C342)</f>
        <v>서울 구로구 구로동 501-7</v>
      </c>
      <c r="D342" t="str">
        <f>TRIM(shop데이터!D342)</f>
        <v>02-336-3392</v>
      </c>
      <c r="E342" t="str">
        <f>TRIM(shop데이터!E342)</f>
        <v>126.884218087434</v>
      </c>
      <c r="F342" t="str">
        <f>TRIM(shop데이터!F342)</f>
        <v>37.5005043759695</v>
      </c>
    </row>
    <row r="343" spans="1:6" x14ac:dyDescent="0.4">
      <c r="A343" t="str">
        <f>TRIM(shop데이터!A343)</f>
        <v>중화가정 홍대점</v>
      </c>
      <c r="B343" t="str">
        <f>TRIM(shop데이터!B343)</f>
        <v>음식점 &gt; 중식 &gt; 중화요리</v>
      </c>
      <c r="C343" t="str">
        <f>TRIM(shop데이터!C343)</f>
        <v>서울 마포구 서교동 366-24</v>
      </c>
      <c r="D343" t="str">
        <f>TRIM(shop데이터!D343)</f>
        <v>02-2210-9552</v>
      </c>
      <c r="E343" t="str">
        <f>TRIM(shop데이터!E343)</f>
        <v>126.920972712304</v>
      </c>
      <c r="F343" t="str">
        <f>TRIM(shop데이터!F343)</f>
        <v>37.551729609912</v>
      </c>
    </row>
    <row r="344" spans="1:6" x14ac:dyDescent="0.4">
      <c r="A344" t="str">
        <f>TRIM(shop데이터!A344)</f>
        <v>중화복춘</v>
      </c>
      <c r="B344" t="str">
        <f>TRIM(shop데이터!B344)</f>
        <v>음식점 &gt; 중식 &gt; 중화요리</v>
      </c>
      <c r="C344" t="str">
        <f>TRIM(shop데이터!C344)</f>
        <v>서울 마포구 동교동 152-11</v>
      </c>
      <c r="D344" t="str">
        <f>TRIM(shop데이터!D344)</f>
        <v>02-2210-9554</v>
      </c>
      <c r="E344" t="str">
        <f>TRIM(shop데이터!E344)</f>
        <v>126.924296449184</v>
      </c>
      <c r="F344" t="str">
        <f>TRIM(shop데이터!F344)</f>
        <v>37.5595596531777</v>
      </c>
    </row>
    <row r="345" spans="1:6" x14ac:dyDescent="0.4">
      <c r="A345" t="str">
        <f>TRIM(shop데이터!A345)</f>
        <v>중화복춘골드 동교</v>
      </c>
      <c r="B345" t="str">
        <f>TRIM(shop데이터!B345)</f>
        <v>음식점 &gt; 중식 &gt; 중화요리</v>
      </c>
      <c r="C345" t="str">
        <f>TRIM(shop데이터!C345)</f>
        <v>서울 마포구 동교동 204-54</v>
      </c>
      <c r="D345" t="str">
        <f>TRIM(shop데이터!D345)</f>
        <v>02-851-3157</v>
      </c>
      <c r="E345" t="str">
        <f>TRIM(shop데이터!E345)</f>
        <v>126.92080233678</v>
      </c>
      <c r="F345" t="str">
        <f>TRIM(shop데이터!F345)</f>
        <v>37.5587356519667</v>
      </c>
    </row>
    <row r="346" spans="1:6" x14ac:dyDescent="0.4">
      <c r="A346" t="str">
        <f>TRIM(shop데이터!A346)</f>
        <v>중화주점 쭝차이나</v>
      </c>
      <c r="B346" t="str">
        <f>TRIM(shop데이터!B346)</f>
        <v>음식점 &gt; 중식</v>
      </c>
      <c r="C346" t="str">
        <f>TRIM(shop데이터!C346)</f>
        <v>서울 구로구 신도림동 337</v>
      </c>
      <c r="D346" t="str">
        <f>TRIM(shop데이터!D346)</f>
        <v>070-8245-4562</v>
      </c>
      <c r="E346" t="str">
        <f>TRIM(shop데이터!E346)</f>
        <v>126.887484674555</v>
      </c>
      <c r="F346" t="str">
        <f>TRIM(shop데이터!F346)</f>
        <v>37.5091887149111</v>
      </c>
    </row>
    <row r="347" spans="1:6" x14ac:dyDescent="0.4">
      <c r="A347" t="str">
        <f>TRIM(shop데이터!A347)</f>
        <v>지로우라멘</v>
      </c>
      <c r="B347" t="str">
        <f>TRIM(shop데이터!B347)</f>
        <v>음식점 &gt; 일식 &gt; 일본식라면</v>
      </c>
      <c r="C347" t="str">
        <f>TRIM(shop데이터!C347)</f>
        <v>서울 마포구 서교동 343-13</v>
      </c>
      <c r="D347" t="str">
        <f>TRIM(shop데이터!D347)</f>
        <v>02-332-2281</v>
      </c>
      <c r="E347" t="str">
        <f>TRIM(shop데이터!E347)</f>
        <v>126.925171531217</v>
      </c>
      <c r="F347" t="str">
        <f>TRIM(shop데이터!F347)</f>
        <v>37.5536965208231</v>
      </c>
    </row>
    <row r="348" spans="1:6" x14ac:dyDescent="0.4">
      <c r="A348" t="str">
        <f>TRIM(shop데이터!A348)</f>
        <v>지지고 홍대점</v>
      </c>
      <c r="B348" t="str">
        <f>TRIM(shop데이터!B348)</f>
        <v>음식점 &gt; 패스트푸드</v>
      </c>
      <c r="C348" t="str">
        <f>TRIM(shop데이터!C348)</f>
        <v>서울 마포구 서교동 344-6</v>
      </c>
      <c r="D348" t="str">
        <f>TRIM(shop데이터!D348)</f>
        <v>02-332-6990</v>
      </c>
      <c r="E348" t="str">
        <f>TRIM(shop데이터!E348)</f>
        <v>126.924370585561</v>
      </c>
      <c r="F348" t="str">
        <f>TRIM(shop데이터!F348)</f>
        <v>37.5533968792679</v>
      </c>
    </row>
    <row r="349" spans="1:6" x14ac:dyDescent="0.4">
      <c r="A349" t="str">
        <f>TRIM(shop데이터!A349)</f>
        <v>진만두</v>
      </c>
      <c r="B349" t="str">
        <f>TRIM(shop데이터!B349)</f>
        <v>음식점 &gt; 중식 &gt; 중화요리</v>
      </c>
      <c r="C349" t="str">
        <f>TRIM(shop데이터!C349)</f>
        <v>서울 마포구 서교동 327-22</v>
      </c>
      <c r="D349" t="str">
        <f>TRIM(shop데이터!D349)</f>
        <v>02-332-2282</v>
      </c>
      <c r="E349" t="str">
        <f>TRIM(shop데이터!E349)</f>
        <v>126.929275934328</v>
      </c>
      <c r="F349" t="str">
        <f>TRIM(shop데이터!F349)</f>
        <v>37.555209122621</v>
      </c>
    </row>
    <row r="350" spans="1:6" x14ac:dyDescent="0.4">
      <c r="A350" t="str">
        <f>TRIM(shop데이터!A350)</f>
        <v>진미명가</v>
      </c>
      <c r="B350" t="str">
        <f>TRIM(shop데이터!B350)</f>
        <v>음식점 &gt; 한식</v>
      </c>
      <c r="C350" t="str">
        <f>TRIM(shop데이터!C350)</f>
        <v>서울 구로구 구로동 85-24</v>
      </c>
      <c r="D350" t="str">
        <f>TRIM(shop데이터!D350)</f>
        <v>02-864-0664</v>
      </c>
      <c r="E350" t="str">
        <f>TRIM(shop데이터!E350)</f>
        <v>126.88846174091</v>
      </c>
      <c r="F350" t="str">
        <f>TRIM(shop데이터!F350)</f>
        <v>37.4940824835214</v>
      </c>
    </row>
    <row r="351" spans="1:6" x14ac:dyDescent="0.4">
      <c r="A351" t="str">
        <f>TRIM(shop데이터!A351)</f>
        <v>진사향</v>
      </c>
      <c r="B351" t="str">
        <f>TRIM(shop데이터!B351)</f>
        <v>음식점 &gt; 중식 &gt; 중화요리</v>
      </c>
      <c r="C351" t="str">
        <f>TRIM(shop데이터!C351)</f>
        <v>서울 구로구 구로동 569-18</v>
      </c>
      <c r="D351" t="str">
        <f>TRIM(shop데이터!D351)</f>
        <v>02-864-0664</v>
      </c>
      <c r="E351" t="str">
        <f>TRIM(shop데이터!E351)</f>
        <v>126.883351751959</v>
      </c>
      <c r="F351" t="str">
        <f>TRIM(shop데이터!F351)</f>
        <v>37.5019991927335</v>
      </c>
    </row>
    <row r="352" spans="1:6" x14ac:dyDescent="0.4">
      <c r="A352" t="str">
        <f>TRIM(shop데이터!A352)</f>
        <v>진진 가연</v>
      </c>
      <c r="B352" t="str">
        <f>TRIM(shop데이터!B352)</f>
        <v>음식점 &gt; 중식 &gt; 중화요리</v>
      </c>
      <c r="C352" t="str">
        <f>TRIM(shop데이터!C352)</f>
        <v>서울 마포구 서교동 375-35</v>
      </c>
      <c r="D352" t="str">
        <f>TRIM(shop데이터!D352)</f>
        <v>02-851-3160</v>
      </c>
      <c r="E352" t="str">
        <f>TRIM(shop데이터!E352)</f>
        <v>126.918452515003</v>
      </c>
      <c r="F352" t="str">
        <f>TRIM(shop데이터!F352)</f>
        <v>37.5537632503556</v>
      </c>
    </row>
    <row r="353" spans="1:6" x14ac:dyDescent="0.4">
      <c r="A353" t="str">
        <f>TRIM(shop데이터!A353)</f>
        <v>진진 본관</v>
      </c>
      <c r="B353" t="str">
        <f>TRIM(shop데이터!B353)</f>
        <v>음식점 &gt; 중식 &gt; 중화요리</v>
      </c>
      <c r="C353" t="str">
        <f>TRIM(shop데이터!C353)</f>
        <v>서울 마포구 서교동 469-67</v>
      </c>
      <c r="D353" t="str">
        <f>TRIM(shop데이터!D353)</f>
        <v>02-332-2282</v>
      </c>
      <c r="E353" t="str">
        <f>TRIM(shop데이터!E353)</f>
        <v>126.913279343754</v>
      </c>
      <c r="F353" t="str">
        <f>TRIM(shop데이터!F353)</f>
        <v>37.5577861212588</v>
      </c>
    </row>
    <row r="354" spans="1:6" x14ac:dyDescent="0.4">
      <c r="A354" t="str">
        <f>TRIM(shop데이터!A354)</f>
        <v>진짜파스타</v>
      </c>
      <c r="B354" t="str">
        <f>TRIM(shop데이터!B354)</f>
        <v>음식점 &gt; 양식 &gt; 이탈리안</v>
      </c>
      <c r="C354" t="str">
        <f>TRIM(shop데이터!C354)</f>
        <v>서울 마포구 상수동 86-22</v>
      </c>
      <c r="D354" t="str">
        <f>TRIM(shop데이터!D354)</f>
        <v>02-322-1518</v>
      </c>
      <c r="E354" t="str">
        <f>TRIM(shop데이터!E354)</f>
        <v>126.923273826605</v>
      </c>
      <c r="F354" t="str">
        <f>TRIM(shop데이터!F354)</f>
        <v>37.5502210547517</v>
      </c>
    </row>
    <row r="355" spans="1:6" x14ac:dyDescent="0.4">
      <c r="A355" t="str">
        <f>TRIM(shop데이터!A355)</f>
        <v>진짜파스타 출발점</v>
      </c>
      <c r="B355" t="str">
        <f>TRIM(shop데이터!B355)</f>
        <v>음식점 &gt; 양식</v>
      </c>
      <c r="C355" t="str">
        <f>TRIM(shop데이터!C355)</f>
        <v>서울 마포구 상수동 71-17</v>
      </c>
      <c r="D355" t="str">
        <f>TRIM(shop데이터!D355)</f>
        <v>02-322-5146</v>
      </c>
      <c r="E355" t="str">
        <f>TRIM(shop데이터!E355)</f>
        <v>126.924509639228</v>
      </c>
      <c r="F355" t="str">
        <f>TRIM(shop데이터!F355)</f>
        <v>37.5490532564701</v>
      </c>
    </row>
    <row r="356" spans="1:6" x14ac:dyDescent="0.4">
      <c r="A356" t="str">
        <f>TRIM(shop데이터!A356)</f>
        <v>진참치</v>
      </c>
      <c r="B356" t="str">
        <f>TRIM(shop데이터!B356)</f>
        <v>음식점 &gt; 일식 &gt; 참치회</v>
      </c>
      <c r="C356" t="str">
        <f>TRIM(shop데이터!C356)</f>
        <v>서울 구로구 구로동 33-3</v>
      </c>
      <c r="D356" t="str">
        <f>TRIM(shop데이터!D356)</f>
        <v>02-2210-9556</v>
      </c>
      <c r="E356" t="str">
        <f>TRIM(shop데이터!E356)</f>
        <v>126.889871233059</v>
      </c>
      <c r="F356" t="str">
        <f>TRIM(shop데이터!F356)</f>
        <v>37.5045174529873</v>
      </c>
    </row>
    <row r="357" spans="1:6" x14ac:dyDescent="0.4">
      <c r="A357" t="str">
        <f>TRIM(shop데이터!A357)</f>
        <v>진평925</v>
      </c>
      <c r="B357" t="str">
        <f>TRIM(shop데이터!B357)</f>
        <v>음식점 &gt; 한식 &gt; 육류,고기</v>
      </c>
      <c r="C357" t="str">
        <f>TRIM(shop데이터!C357)</f>
        <v>서울 마포구 망원동 483-2</v>
      </c>
      <c r="D357" t="str">
        <f>TRIM(shop데이터!D357)</f>
        <v>02-332-8886</v>
      </c>
      <c r="E357" t="str">
        <f>TRIM(shop데이터!E357)</f>
        <v>126.906518099315</v>
      </c>
      <c r="F357" t="str">
        <f>TRIM(shop데이터!F357)</f>
        <v>37.5578332194554</v>
      </c>
    </row>
    <row r="358" spans="1:6" x14ac:dyDescent="0.4">
      <c r="A358" t="str">
        <f>TRIM(shop데이터!A358)</f>
        <v>짬뽕지존 홍대점</v>
      </c>
      <c r="B358" t="str">
        <f>TRIM(shop데이터!B358)</f>
        <v>음식점 &gt; 중식 &gt; 중화요리</v>
      </c>
      <c r="C358" t="str">
        <f>TRIM(shop데이터!C358)</f>
        <v>서울 마포구 서교동 408-27</v>
      </c>
      <c r="D358" t="str">
        <f>TRIM(shop데이터!D358)</f>
        <v>02-332-2281</v>
      </c>
      <c r="E358" t="str">
        <f>TRIM(shop데이터!E358)</f>
        <v>126.920889645631</v>
      </c>
      <c r="F358" t="str">
        <f>TRIM(shop데이터!F358)</f>
        <v>37.5489472718339</v>
      </c>
    </row>
    <row r="359" spans="1:6" x14ac:dyDescent="0.4">
      <c r="A359" t="str">
        <f>TRIM(shop데이터!A359)</f>
        <v>참조은순대국전문점 구로직영점</v>
      </c>
      <c r="B359" t="str">
        <f>TRIM(shop데이터!B359)</f>
        <v>음식점 &gt; 한식 &gt; 국밥</v>
      </c>
      <c r="C359" t="str">
        <f>TRIM(shop데이터!C359)</f>
        <v>서울 구로구 구로동 87-1</v>
      </c>
      <c r="D359" t="str">
        <f>TRIM(shop데이터!D359)</f>
        <v>02-855-0622</v>
      </c>
      <c r="E359" t="str">
        <f>TRIM(shop데이터!E359)</f>
        <v>126.889579236107</v>
      </c>
      <c r="F359" t="str">
        <f>TRIM(shop데이터!F359)</f>
        <v>37.493906935998</v>
      </c>
    </row>
    <row r="360" spans="1:6" x14ac:dyDescent="0.4">
      <c r="A360" t="str">
        <f>TRIM(shop데이터!A360)</f>
        <v>창라이</v>
      </c>
      <c r="B360" t="str">
        <f>TRIM(shop데이터!B360)</f>
        <v>음식점 &gt; 중식 &gt; 중화요리</v>
      </c>
      <c r="C360" t="str">
        <f>TRIM(shop데이터!C360)</f>
        <v>서울 구로구 신도림동 293-10</v>
      </c>
      <c r="D360" t="str">
        <f>TRIM(shop데이터!D360)</f>
        <v>070-8245-4562</v>
      </c>
      <c r="E360" t="str">
        <f>TRIM(shop데이터!E360)</f>
        <v>126.879533448889</v>
      </c>
      <c r="F360" t="str">
        <f>TRIM(shop데이터!F360)</f>
        <v>37.5106305891019</v>
      </c>
    </row>
    <row r="361" spans="1:6" x14ac:dyDescent="0.4">
      <c r="A361" t="str">
        <f>TRIM(shop데이터!A361)</f>
        <v>처갓집양념치킨 구로점</v>
      </c>
      <c r="B361" t="str">
        <f>TRIM(shop데이터!B361)</f>
        <v>음식점 &gt; 치킨 &gt; 처갓집양념치킨</v>
      </c>
      <c r="C361" t="str">
        <f>TRIM(shop데이터!C361)</f>
        <v>서울 구로구 구로동 486-45</v>
      </c>
      <c r="D361" t="str">
        <f>TRIM(shop데이터!D361)</f>
        <v>02-868-1089</v>
      </c>
      <c r="E361" t="str">
        <f>TRIM(shop데이터!E361)</f>
        <v>126.882318168538</v>
      </c>
      <c r="F361" t="str">
        <f>TRIM(shop데이터!F361)</f>
        <v>37.4976228841225</v>
      </c>
    </row>
    <row r="362" spans="1:6" x14ac:dyDescent="0.4">
      <c r="A362" t="str">
        <f>TRIM(shop데이터!A362)</f>
        <v>처갓집양념치킨 신도림점</v>
      </c>
      <c r="B362" t="str">
        <f>TRIM(shop데이터!B362)</f>
        <v>음식점 &gt; 치킨 &gt; 처갓집양념치킨</v>
      </c>
      <c r="C362" t="str">
        <f>TRIM(shop데이터!C362)</f>
        <v>서울 구로구 신도림동 396-140</v>
      </c>
      <c r="D362" t="str">
        <f>TRIM(shop데이터!D362)</f>
        <v>02-2632-6612</v>
      </c>
      <c r="E362" t="str">
        <f>TRIM(shop데이터!E362)</f>
        <v>126.879253038739</v>
      </c>
      <c r="F362" t="str">
        <f>TRIM(shop데이터!F362)</f>
        <v>37.5077650193445</v>
      </c>
    </row>
    <row r="363" spans="1:6" x14ac:dyDescent="0.4">
      <c r="A363" t="str">
        <f>TRIM(shop데이터!A363)</f>
        <v>철길왕갈비살</v>
      </c>
      <c r="B363" t="str">
        <f>TRIM(shop데이터!B363)</f>
        <v>음식점 &gt; 한식 &gt; 육류,고기 &gt; 갈비</v>
      </c>
      <c r="C363" t="str">
        <f>TRIM(shop데이터!C363)</f>
        <v>서울 마포구 창전동 4-2</v>
      </c>
      <c r="D363" t="str">
        <f>TRIM(shop데이터!D363)</f>
        <v>02-3143-2801</v>
      </c>
      <c r="E363" t="str">
        <f>TRIM(shop데이터!E363)</f>
        <v>126.931612379904</v>
      </c>
      <c r="F363" t="str">
        <f>TRIM(shop데이터!F363)</f>
        <v>37.5546014246535</v>
      </c>
    </row>
    <row r="364" spans="1:6" x14ac:dyDescent="0.4">
      <c r="A364" t="str">
        <f>TRIM(shop데이터!A364)</f>
        <v>철인7호 홍대점</v>
      </c>
      <c r="B364" t="str">
        <f>TRIM(shop데이터!B364)</f>
        <v>음식점 &gt; 치킨</v>
      </c>
      <c r="C364" t="str">
        <f>TRIM(shop데이터!C364)</f>
        <v>서울 마포구 서교동 402-4</v>
      </c>
      <c r="D364" t="str">
        <f>TRIM(shop데이터!D364)</f>
        <v>02-324-7175</v>
      </c>
      <c r="E364" t="str">
        <f>TRIM(shop데이터!E364)</f>
        <v>126.919799225218</v>
      </c>
      <c r="F364" t="str">
        <f>TRIM(shop데이터!F364)</f>
        <v>37.5485032450096</v>
      </c>
    </row>
    <row r="365" spans="1:6" x14ac:dyDescent="0.4">
      <c r="A365" t="str">
        <f>TRIM(shop데이터!A365)</f>
        <v>청기와회관</v>
      </c>
      <c r="B365" t="str">
        <f>TRIM(shop데이터!B365)</f>
        <v>음식점 &gt; 중식</v>
      </c>
      <c r="C365" t="str">
        <f>TRIM(shop데이터!C365)</f>
        <v>서울 마포구 합정동 426-5</v>
      </c>
      <c r="D365" t="str">
        <f>TRIM(shop데이터!D365)</f>
        <v>02-332-2283</v>
      </c>
      <c r="E365" t="str">
        <f>TRIM(shop데이터!E365)</f>
        <v>126.911950278009</v>
      </c>
      <c r="F365" t="str">
        <f>TRIM(shop데이터!F365)</f>
        <v>37.5523286971695</v>
      </c>
    </row>
    <row r="366" spans="1:6" x14ac:dyDescent="0.4">
      <c r="A366" t="str">
        <f>TRIM(shop데이터!A366)</f>
        <v>청어람 2호점</v>
      </c>
      <c r="B366" t="str">
        <f>TRIM(shop데이터!B366)</f>
        <v>음식점 &gt; 한식 &gt; 육류,고기 &gt; 곱창,막창</v>
      </c>
      <c r="C366" t="str">
        <f>TRIM(shop데이터!C366)</f>
        <v>서울 마포구 망원동 483-23</v>
      </c>
      <c r="D366" t="str">
        <f>TRIM(shop데이터!D366)</f>
        <v>02-332-1711</v>
      </c>
      <c r="E366" t="str">
        <f>TRIM(shop데이터!E366)</f>
        <v>126.907117519293</v>
      </c>
      <c r="F366" t="str">
        <f>TRIM(shop데이터!F366)</f>
        <v>37.5581697643865</v>
      </c>
    </row>
    <row r="367" spans="1:6" x14ac:dyDescent="0.4">
      <c r="A367" t="str">
        <f>TRIM(shop데이터!A367)</f>
        <v>청어람 본점</v>
      </c>
      <c r="B367" t="str">
        <f>TRIM(shop데이터!B367)</f>
        <v>음식점 &gt; 한식 &gt; 육류,고기 &gt; 곱창,막창</v>
      </c>
      <c r="C367" t="str">
        <f>TRIM(shop데이터!C367)</f>
        <v>서울 마포구 망원동 482-3</v>
      </c>
      <c r="D367" t="str">
        <f>TRIM(shop데이터!D367)</f>
        <v>02-332-1411</v>
      </c>
      <c r="E367" t="str">
        <f>TRIM(shop데이터!E367)</f>
        <v>126.907511428736</v>
      </c>
      <c r="F367" t="str">
        <f>TRIM(shop데이터!F367)</f>
        <v>37.5581277267531</v>
      </c>
    </row>
    <row r="368" spans="1:6" x14ac:dyDescent="0.4">
      <c r="A368" t="str">
        <f>TRIM(shop데이터!A368)</f>
        <v>첸토페르첸토</v>
      </c>
      <c r="B368" t="str">
        <f>TRIM(shop데이터!B368)</f>
        <v>음식점 &gt; 양식 &gt; 이탈리안</v>
      </c>
      <c r="C368" t="str">
        <f>TRIM(shop데이터!C368)</f>
        <v>서울 마포구 서교동 382-14</v>
      </c>
      <c r="D368" t="str">
        <f>TRIM(shop데이터!D368)</f>
        <v>02-334-8622</v>
      </c>
      <c r="E368" t="str">
        <f>TRIM(shop데이터!E368)</f>
        <v>126.913412098302</v>
      </c>
      <c r="F368" t="str">
        <f>TRIM(shop데이터!F368)</f>
        <v>37.5526036815488</v>
      </c>
    </row>
    <row r="369" spans="1:6" x14ac:dyDescent="0.4">
      <c r="A369" t="str">
        <f>TRIM(shop데이터!A369)</f>
        <v>초가집부뚜막청국장</v>
      </c>
      <c r="B369" t="str">
        <f>TRIM(shop데이터!B369)</f>
        <v>음식점 &gt; 한식</v>
      </c>
      <c r="C369" t="str">
        <f>TRIM(shop데이터!C369)</f>
        <v>서울 구로구 구로동 528-1</v>
      </c>
      <c r="D369" t="str">
        <f>TRIM(shop데이터!D369)</f>
        <v>02-863-0600</v>
      </c>
      <c r="E369" t="str">
        <f>TRIM(shop데이터!E369)</f>
        <v>126.887463357613</v>
      </c>
      <c r="F369" t="str">
        <f>TRIM(shop데이터!F369)</f>
        <v>37.4992785403422</v>
      </c>
    </row>
    <row r="370" spans="1:6" x14ac:dyDescent="0.4">
      <c r="A370" t="str">
        <f>TRIM(shop데이터!A370)</f>
        <v>초마 홍대본점</v>
      </c>
      <c r="B370" t="str">
        <f>TRIM(shop데이터!B370)</f>
        <v>음식점 &gt; 중식 &gt; 중화요리</v>
      </c>
      <c r="C370" t="str">
        <f>TRIM(shop데이터!C370)</f>
        <v>서울 마포구 서교동 361-10</v>
      </c>
      <c r="D370" t="str">
        <f>TRIM(shop데이터!D370)</f>
        <v>02-851-3158</v>
      </c>
      <c r="E370" t="str">
        <f>TRIM(shop데이터!E370)</f>
        <v>126.923408957527</v>
      </c>
      <c r="F370" t="str">
        <f>TRIM(shop데이터!F370)</f>
        <v>37.5508734651679</v>
      </c>
    </row>
    <row r="371" spans="1:6" x14ac:dyDescent="0.4">
      <c r="A371" t="str">
        <f>TRIM(shop데이터!A371)</f>
        <v>최강금돈까스</v>
      </c>
      <c r="B371" t="str">
        <f>TRIM(shop데이터!B371)</f>
        <v>음식점 &gt; 일식 &gt; 돈까스,우동</v>
      </c>
      <c r="C371" t="str">
        <f>TRIM(shop데이터!C371)</f>
        <v>서울 마포구 합정동 388-15</v>
      </c>
      <c r="D371" t="str">
        <f>TRIM(shop데이터!D371)</f>
        <v>02-332-2281</v>
      </c>
      <c r="E371" t="str">
        <f>TRIM(shop데이터!E371)</f>
        <v>126.910943683764</v>
      </c>
      <c r="F371" t="str">
        <f>TRIM(shop데이터!F371)</f>
        <v>37.5499168715436</v>
      </c>
    </row>
    <row r="372" spans="1:6" x14ac:dyDescent="0.4">
      <c r="A372" t="str">
        <f>TRIM(shop데이터!A372)</f>
        <v>최고당돈가스 고척돔점</v>
      </c>
      <c r="B372" t="str">
        <f>TRIM(shop데이터!B372)</f>
        <v>음식점 &gt; 일식 &gt; 돈까스,우동</v>
      </c>
      <c r="C372" t="str">
        <f>TRIM(shop데이터!C372)</f>
        <v>서울 구로구 고척동 52-240</v>
      </c>
      <c r="D372" t="str">
        <f>TRIM(shop데이터!D372)</f>
        <v>02-2685-0707</v>
      </c>
      <c r="E372" t="str">
        <f>TRIM(shop데이터!E372)</f>
        <v>126.865678919037</v>
      </c>
      <c r="F372" t="str">
        <f>TRIM(shop데이터!F372)</f>
        <v>37.5012884476608</v>
      </c>
    </row>
    <row r="373" spans="1:6" x14ac:dyDescent="0.4">
      <c r="A373" t="str">
        <f>TRIM(shop데이터!A373)</f>
        <v>최우영스시</v>
      </c>
      <c r="B373" t="str">
        <f>TRIM(shop데이터!B373)</f>
        <v>음식점 &gt; 일식 &gt; 초밥,롤</v>
      </c>
      <c r="C373" t="str">
        <f>TRIM(shop데이터!C373)</f>
        <v>서울 구로구 구로동 212-8</v>
      </c>
      <c r="D373" t="str">
        <f>TRIM(shop데이터!D373)</f>
        <v>02-2082-3430</v>
      </c>
      <c r="E373" t="str">
        <f>TRIM(shop데이터!E373)</f>
        <v>126.895676666828</v>
      </c>
      <c r="F373" t="str">
        <f>TRIM(shop데이터!F373)</f>
        <v>37.4840518525088</v>
      </c>
    </row>
    <row r="374" spans="1:6" x14ac:dyDescent="0.4">
      <c r="A374" t="str">
        <f>TRIM(shop데이터!A374)</f>
        <v>충칭마라탕샤브샤브</v>
      </c>
      <c r="B374" t="str">
        <f>TRIM(shop데이터!B374)</f>
        <v>음식점 &gt; 중식</v>
      </c>
      <c r="C374" t="str">
        <f>TRIM(shop데이터!C374)</f>
        <v>서울 구로구 신도림동 337</v>
      </c>
      <c r="D374" t="str">
        <f>TRIM(shop데이터!D374)</f>
        <v>070-8245-4562</v>
      </c>
      <c r="E374" t="str">
        <f>TRIM(shop데이터!E374)</f>
        <v>126.887742203228</v>
      </c>
      <c r="F374" t="str">
        <f>TRIM(shop데이터!F374)</f>
        <v>37.5094205180267</v>
      </c>
    </row>
    <row r="375" spans="1:6" x14ac:dyDescent="0.4">
      <c r="A375" t="str">
        <f>TRIM(shop데이터!A375)</f>
        <v>츄리츄리</v>
      </c>
      <c r="B375" t="str">
        <f>TRIM(shop데이터!B375)</f>
        <v>음식점 &gt; 양식 &gt; 이탈리안</v>
      </c>
      <c r="C375" t="str">
        <f>TRIM(shop데이터!C375)</f>
        <v>서울 마포구 상수동 314-3</v>
      </c>
      <c r="D375" t="str">
        <f>TRIM(shop데이터!D375)</f>
        <v>02-749-9996</v>
      </c>
      <c r="E375" t="str">
        <f>TRIM(shop데이터!E375)</f>
        <v>126.92131567806</v>
      </c>
      <c r="F375" t="str">
        <f>TRIM(shop데이터!F375)</f>
        <v>37.5484357893723</v>
      </c>
    </row>
    <row r="376" spans="1:6" x14ac:dyDescent="0.4">
      <c r="A376" t="str">
        <f>TRIM(shop데이터!A376)</f>
        <v>치킨마루 구로역점</v>
      </c>
      <c r="B376" t="str">
        <f>TRIM(shop데이터!B376)</f>
        <v>음식점 &gt; 치킨 &gt; 치킨마루</v>
      </c>
      <c r="C376" t="str">
        <f>TRIM(shop데이터!C376)</f>
        <v>서울 구로구 구로동 570-102</v>
      </c>
      <c r="D376" t="str">
        <f>TRIM(shop데이터!D376)</f>
        <v>02-855-9282</v>
      </c>
      <c r="E376" t="str">
        <f>TRIM(shop데이터!E376)</f>
        <v>126.883842522738</v>
      </c>
      <c r="F376" t="str">
        <f>TRIM(shop데이터!F376)</f>
        <v>37.502032112519</v>
      </c>
    </row>
    <row r="377" spans="1:6" x14ac:dyDescent="0.4">
      <c r="A377" t="str">
        <f>TRIM(shop데이터!A377)</f>
        <v>치킨마루 신도림중학교점</v>
      </c>
      <c r="B377" t="str">
        <f>TRIM(shop데이터!B377)</f>
        <v>음식점 &gt; 치킨 &gt; 치킨마루</v>
      </c>
      <c r="C377" t="str">
        <f>TRIM(shop데이터!C377)</f>
        <v>서울 구로구 신도림동 375-1</v>
      </c>
      <c r="D377" t="str">
        <f>TRIM(shop데이터!D377)</f>
        <v>02-2068-8787</v>
      </c>
      <c r="E377" t="str">
        <f>TRIM(shop데이터!E377)</f>
        <v>126.885249223164</v>
      </c>
      <c r="F377" t="str">
        <f>TRIM(shop데이터!F377)</f>
        <v>37.5095334510499</v>
      </c>
    </row>
    <row r="378" spans="1:6" x14ac:dyDescent="0.4">
      <c r="A378" t="str">
        <f>TRIM(shop데이터!A378)</f>
        <v>치킨매니아플러스 신도림역점</v>
      </c>
      <c r="B378" t="str">
        <f>TRIM(shop데이터!B378)</f>
        <v>음식점 &gt; 치킨 &gt; 치킨매니아</v>
      </c>
      <c r="C378" t="str">
        <f>TRIM(shop데이터!C378)</f>
        <v>서울 구로구 신도림동 644</v>
      </c>
      <c r="D378" t="str">
        <f>TRIM(shop데이터!D378)</f>
        <v>02-3667-9982</v>
      </c>
      <c r="E378" t="str">
        <f>TRIM(shop데이터!E378)</f>
        <v>126.886793719454</v>
      </c>
      <c r="F378" t="str">
        <f>TRIM(shop데이터!F378)</f>
        <v>37.5083690418043</v>
      </c>
    </row>
    <row r="379" spans="1:6" x14ac:dyDescent="0.4">
      <c r="A379" t="str">
        <f>TRIM(shop데이터!A379)</f>
        <v>치킨앤카레군 홍대점</v>
      </c>
      <c r="B379" t="str">
        <f>TRIM(shop데이터!B379)</f>
        <v>음식점 &gt; 치킨</v>
      </c>
      <c r="C379" t="str">
        <f>TRIM(shop데이터!C379)</f>
        <v>서울 마포구 동교동 164-11</v>
      </c>
      <c r="D379" t="str">
        <f>TRIM(shop데이터!D379)</f>
        <v>02-3667-9982</v>
      </c>
      <c r="E379" t="str">
        <f>TRIM(shop데이터!E379)</f>
        <v>126.923897323932</v>
      </c>
      <c r="F379" t="str">
        <f>TRIM(shop데이터!F379)</f>
        <v>37.555829268615</v>
      </c>
    </row>
    <row r="380" spans="1:6" x14ac:dyDescent="0.4">
      <c r="A380" t="str">
        <f>TRIM(shop데이터!A380)</f>
        <v>치킨의민족 홍대점</v>
      </c>
      <c r="B380" t="str">
        <f>TRIM(shop데이터!B380)</f>
        <v>음식점 &gt; 치킨</v>
      </c>
      <c r="C380" t="str">
        <f>TRIM(shop데이터!C380)</f>
        <v>서울 마포구 서교동 407-24</v>
      </c>
      <c r="D380" t="str">
        <f>TRIM(shop데이터!D380)</f>
        <v>02-332-9047</v>
      </c>
      <c r="E380" t="str">
        <f>TRIM(shop데이터!E380)</f>
        <v>126.921811334957</v>
      </c>
      <c r="F380" t="str">
        <f>TRIM(shop데이터!F380)</f>
        <v>37.550598514623</v>
      </c>
    </row>
    <row r="381" spans="1:6" x14ac:dyDescent="0.4">
      <c r="A381" t="str">
        <f>TRIM(shop데이터!A381)</f>
        <v>치킨인더키친 홍대본점</v>
      </c>
      <c r="B381" t="str">
        <f>TRIM(shop데이터!B381)</f>
        <v>음식점 &gt; 치킨</v>
      </c>
      <c r="C381" t="str">
        <f>TRIM(shop데이터!C381)</f>
        <v>서울 마포구 서교동 327-22</v>
      </c>
      <c r="D381" t="str">
        <f>TRIM(shop데이터!D381)</f>
        <v>070-7526-2487</v>
      </c>
      <c r="E381" t="str">
        <f>TRIM(shop데이터!E381)</f>
        <v>126.929253269082</v>
      </c>
      <c r="F381" t="str">
        <f>TRIM(shop데이터!F381)</f>
        <v>37.5552415449526</v>
      </c>
    </row>
    <row r="382" spans="1:6" x14ac:dyDescent="0.4">
      <c r="A382" t="str">
        <f>TRIM(shop데이터!A382)</f>
        <v>치킨플러스 구로점</v>
      </c>
      <c r="B382" t="str">
        <f>TRIM(shop데이터!B382)</f>
        <v>음식점 &gt; 치킨 &gt; 치킨플러스</v>
      </c>
      <c r="C382" t="str">
        <f>TRIM(shop데이터!C382)</f>
        <v>서울 구로구 구로동 460-3</v>
      </c>
      <c r="D382" t="str">
        <f>TRIM(shop데이터!D382)</f>
        <v>02-851-0515</v>
      </c>
      <c r="E382" t="str">
        <f>TRIM(shop데이터!E382)</f>
        <v>126.88291345591</v>
      </c>
      <c r="F382" t="str">
        <f>TRIM(shop데이터!F382)</f>
        <v>37.4958827317819</v>
      </c>
    </row>
    <row r="383" spans="1:6" x14ac:dyDescent="0.4">
      <c r="A383" t="str">
        <f>TRIM(shop데이터!A383)</f>
        <v>치킨하우스</v>
      </c>
      <c r="B383" t="str">
        <f>TRIM(shop데이터!B383)</f>
        <v>음식점 &gt; 치킨</v>
      </c>
      <c r="C383" t="str">
        <f>TRIM(shop데이터!C383)</f>
        <v>서울 구로구 구로동 30-4</v>
      </c>
      <c r="D383" t="str">
        <f>TRIM(shop데이터!D383)</f>
        <v>02-866-9453</v>
      </c>
      <c r="E383" t="str">
        <f>TRIM(shop데이터!E383)</f>
        <v>126.891033108001</v>
      </c>
      <c r="F383" t="str">
        <f>TRIM(shop데이터!F383)</f>
        <v>37.5050375093349</v>
      </c>
    </row>
    <row r="384" spans="1:6" x14ac:dyDescent="0.4">
      <c r="A384" t="str">
        <f>TRIM(shop데이터!A384)</f>
        <v>카미야</v>
      </c>
      <c r="B384" t="str">
        <f>TRIM(shop데이터!B384)</f>
        <v>음식점 &gt; 일식 &gt; 돈까스,우동</v>
      </c>
      <c r="C384" t="str">
        <f>TRIM(shop데이터!C384)</f>
        <v>서울 마포구 서교동 358-39</v>
      </c>
      <c r="D384" t="str">
        <f>TRIM(shop데이터!D384)</f>
        <v>02-2210-9554</v>
      </c>
      <c r="E384" t="str">
        <f>TRIM(shop데이터!E384)</f>
        <v>126.922375097591</v>
      </c>
      <c r="F384" t="str">
        <f>TRIM(shop데이터!F384)</f>
        <v>37.5525918942093</v>
      </c>
    </row>
    <row r="385" spans="1:6" x14ac:dyDescent="0.4">
      <c r="A385" t="str">
        <f>TRIM(shop데이터!A385)</f>
        <v>카밀로라자네리아</v>
      </c>
      <c r="B385" t="str">
        <f>TRIM(shop데이터!B385)</f>
        <v>음식점 &gt; 양식 &gt; 이탈리안</v>
      </c>
      <c r="C385" t="str">
        <f>TRIM(shop데이터!C385)</f>
        <v>서울 마포구 서교동 382-13</v>
      </c>
      <c r="D385" t="str">
        <f>TRIM(shop데이터!D385)</f>
        <v>02-332-8622</v>
      </c>
      <c r="E385" t="str">
        <f>TRIM(shop데이터!E385)</f>
        <v>126.912900637659</v>
      </c>
      <c r="F385" t="str">
        <f>TRIM(shop데이터!F385)</f>
        <v>37.5525492455046</v>
      </c>
    </row>
    <row r="386" spans="1:6" x14ac:dyDescent="0.4">
      <c r="A386" t="str">
        <f>TRIM(shop데이터!A386)</f>
        <v>카시라</v>
      </c>
      <c r="B386" t="str">
        <f>TRIM(shop데이터!B386)</f>
        <v>음식점 &gt; 일식 &gt; 초밥,롤</v>
      </c>
      <c r="C386" t="str">
        <f>TRIM(shop데이터!C386)</f>
        <v>서울 마포구 합정동 392-7</v>
      </c>
      <c r="D386" t="str">
        <f>TRIM(shop데이터!D386)</f>
        <v>02-332-2283</v>
      </c>
      <c r="E386" t="str">
        <f>TRIM(shop데이터!E386)</f>
        <v>126.910169324717</v>
      </c>
      <c r="F386" t="str">
        <f>TRIM(shop데이터!F386)</f>
        <v>37.5501757724496</v>
      </c>
    </row>
    <row r="387" spans="1:6" x14ac:dyDescent="0.4">
      <c r="A387" t="str">
        <f>TRIM(shop데이터!A387)</f>
        <v>카츠곳간 본점</v>
      </c>
      <c r="B387" t="str">
        <f>TRIM(shop데이터!B387)</f>
        <v>음식점 &gt; 일식 &gt; 돈까스,우동</v>
      </c>
      <c r="C387" t="str">
        <f>TRIM(shop데이터!C387)</f>
        <v>서울 구로구 구로동 33-1</v>
      </c>
      <c r="D387" t="str">
        <f>TRIM(shop데이터!D387)</f>
        <v>02-3281-0777</v>
      </c>
      <c r="E387" t="str">
        <f>TRIM(shop데이터!E387)</f>
        <v>126.890085148446</v>
      </c>
      <c r="F387" t="str">
        <f>TRIM(shop데이터!F387)</f>
        <v>37.5036346672559</v>
      </c>
    </row>
    <row r="388" spans="1:6" x14ac:dyDescent="0.4">
      <c r="A388" t="str">
        <f>TRIM(shop데이터!A388)</f>
        <v>카페디원피스</v>
      </c>
      <c r="B388" t="str">
        <f>TRIM(shop데이터!B388)</f>
        <v>음식점 &gt; 카페 &gt; 테마카페</v>
      </c>
      <c r="C388" t="str">
        <f>TRIM(shop데이터!C388)</f>
        <v>서울 마포구 서교동 343-10</v>
      </c>
      <c r="D388" t="str">
        <f>TRIM(shop데이터!D388)</f>
        <v>02-322-2176</v>
      </c>
      <c r="E388" t="str">
        <f>TRIM(shop데이터!E388)</f>
        <v>126.924873133427</v>
      </c>
      <c r="F388" t="str">
        <f>TRIM(shop데이터!F388)</f>
        <v>37.5533251202703</v>
      </c>
    </row>
    <row r="389" spans="1:6" x14ac:dyDescent="0.4">
      <c r="A389" t="str">
        <f>TRIM(shop데이터!A389)</f>
        <v>카페레드빅</v>
      </c>
      <c r="B389" t="str">
        <f>TRIM(shop데이터!B389)</f>
        <v>음식점 &gt; 카페 &gt; 테마카페 &gt; 디저트카페</v>
      </c>
      <c r="C389" t="str">
        <f>TRIM(shop데이터!C389)</f>
        <v>서울 마포구 서교동 372-9</v>
      </c>
      <c r="D389" t="str">
        <f>TRIM(shop데이터!D389)</f>
        <v>02-322-8542</v>
      </c>
      <c r="E389" t="str">
        <f>TRIM(shop데이터!E389)</f>
        <v>126.919455831729</v>
      </c>
      <c r="F389" t="str">
        <f>TRIM(shop데이터!F389)</f>
        <v>37.5521322320198</v>
      </c>
    </row>
    <row r="390" spans="1:6" x14ac:dyDescent="0.4">
      <c r="A390" t="str">
        <f>TRIM(shop데이터!A390)</f>
        <v>카페민트</v>
      </c>
      <c r="B390" t="str">
        <f>TRIM(shop데이터!B390)</f>
        <v>음식점 &gt; 카페</v>
      </c>
      <c r="C390" t="str">
        <f>TRIM(shop데이터!C390)</f>
        <v>서울 구로구 구로동 603-9</v>
      </c>
      <c r="D390" t="str">
        <f>TRIM(shop데이터!D390)</f>
        <v>070-8811-5079</v>
      </c>
      <c r="E390" t="str">
        <f>TRIM(shop데이터!E390)</f>
        <v>126.881038039135</v>
      </c>
      <c r="F390" t="str">
        <f>TRIM(shop데이터!F390)</f>
        <v>37.5033231650643</v>
      </c>
    </row>
    <row r="391" spans="1:6" x14ac:dyDescent="0.4">
      <c r="A391" t="str">
        <f>TRIM(shop데이터!A391)</f>
        <v>카페와디즈</v>
      </c>
      <c r="B391" t="str">
        <f>TRIM(shop데이터!B391)</f>
        <v>음식점 &gt; 카페</v>
      </c>
      <c r="C391" t="str">
        <f>TRIM(shop데이터!C391)</f>
        <v>서울 마포구 합정동 366-12</v>
      </c>
      <c r="D391" t="str">
        <f>TRIM(shop데이터!D391)</f>
        <v>070-8811-5079</v>
      </c>
      <c r="E391" t="str">
        <f>TRIM(shop데이터!E391)</f>
        <v>126.914586236602</v>
      </c>
      <c r="F391" t="str">
        <f>TRIM(shop데이터!F391)</f>
        <v>37.5471408834221</v>
      </c>
    </row>
    <row r="392" spans="1:6" x14ac:dyDescent="0.4">
      <c r="A392" t="str">
        <f>TRIM(shop데이터!A392)</f>
        <v>카페큐브</v>
      </c>
      <c r="B392" t="str">
        <f>TRIM(shop데이터!B392)</f>
        <v>음식점 &gt; 카페 &gt; 테마카페 &gt; 북카페</v>
      </c>
      <c r="C392" t="str">
        <f>TRIM(shop데이터!C392)</f>
        <v>서울 구로구 신도림동 692</v>
      </c>
      <c r="D392" t="str">
        <f>TRIM(shop데이터!D392)</f>
        <v>02-2211-6603</v>
      </c>
      <c r="E392" t="str">
        <f>TRIM(shop데이터!E392)</f>
        <v>126.889290402859</v>
      </c>
      <c r="F392" t="str">
        <f>TRIM(shop데이터!F392)</f>
        <v>37.5087840681743</v>
      </c>
    </row>
    <row r="393" spans="1:6" x14ac:dyDescent="0.4">
      <c r="A393" t="str">
        <f>TRIM(shop데이터!A393)</f>
        <v>칸다소바 홍대점</v>
      </c>
      <c r="B393" t="str">
        <f>TRIM(shop데이터!B393)</f>
        <v>음식점 &gt; 일식 &gt; 일본식라면</v>
      </c>
      <c r="C393" t="str">
        <f>TRIM(shop데이터!C393)</f>
        <v>서울 마포구 상수동 91-3</v>
      </c>
      <c r="D393" t="str">
        <f>TRIM(shop데이터!D393)</f>
        <v>02-332-2280</v>
      </c>
      <c r="E393" t="str">
        <f>TRIM(shop데이터!E393)</f>
        <v>126.922681800638</v>
      </c>
      <c r="F393" t="str">
        <f>TRIM(shop데이터!F393)</f>
        <v>37.5492908383254</v>
      </c>
    </row>
    <row r="394" spans="1:6" x14ac:dyDescent="0.4">
      <c r="A394" t="str">
        <f>TRIM(shop데이터!A394)</f>
        <v>켄비멘리키</v>
      </c>
      <c r="B394" t="str">
        <f>TRIM(shop데이터!B394)</f>
        <v>음식점 &gt; 일식 &gt; 일본식라면</v>
      </c>
      <c r="C394" t="str">
        <f>TRIM(shop데이터!C394)</f>
        <v>서울 구로구 신도림동 692</v>
      </c>
      <c r="D394" t="str">
        <f>TRIM(shop데이터!D394)</f>
        <v>02-2210-9702</v>
      </c>
      <c r="E394" t="str">
        <f>TRIM(shop데이터!E394)</f>
        <v>126.889229196945</v>
      </c>
      <c r="F394" t="str">
        <f>TRIM(shop데이터!F394)</f>
        <v>37.5088723092188</v>
      </c>
    </row>
    <row r="395" spans="1:6" x14ac:dyDescent="0.4">
      <c r="A395" t="str">
        <f>TRIM(shop데이터!A395)</f>
        <v>코레일유통 고구마명가</v>
      </c>
      <c r="B395" t="str">
        <f>TRIM(shop데이터!B395)</f>
        <v>음식점 &gt; 패스트푸드</v>
      </c>
      <c r="C395" t="str">
        <f>TRIM(shop데이터!C395)</f>
        <v>서울 구로구 구로동 585-5</v>
      </c>
      <c r="D395" t="str">
        <f>TRIM(shop데이터!D395)</f>
        <v>02-2210-9553</v>
      </c>
      <c r="E395" t="str">
        <f>TRIM(shop데이터!E395)</f>
        <v>126.882021252305</v>
      </c>
      <c r="F395" t="str">
        <f>TRIM(shop데이터!F395)</f>
        <v>37.5023366494262</v>
      </c>
    </row>
    <row r="396" spans="1:6" x14ac:dyDescent="0.4">
      <c r="A396" t="str">
        <f>TRIM(shop데이터!A396)</f>
        <v>콘하스 합정점</v>
      </c>
      <c r="B396" t="str">
        <f>TRIM(shop데이터!B396)</f>
        <v>음식점 &gt; 카페</v>
      </c>
      <c r="C396" t="str">
        <f>TRIM(shop데이터!C396)</f>
        <v>서울 마포구 합정동 369-21</v>
      </c>
      <c r="D396" t="str">
        <f>TRIM(shop데이터!D396)</f>
        <v>02-6084-0794</v>
      </c>
      <c r="E396" t="str">
        <f>TRIM(shop데이터!E396)</f>
        <v>126.912917544707</v>
      </c>
      <c r="F396" t="str">
        <f>TRIM(shop데이터!F396)</f>
        <v>37.5457989784519</v>
      </c>
    </row>
    <row r="397" spans="1:6" x14ac:dyDescent="0.4">
      <c r="A397" t="str">
        <f>TRIM(shop데이터!A397)</f>
        <v>콜린</v>
      </c>
      <c r="B397" t="str">
        <f>TRIM(shop데이터!B397)</f>
        <v>음식점 &gt; 카페 &gt; 테마카페</v>
      </c>
      <c r="C397" t="str">
        <f>TRIM(shop데이터!C397)</f>
        <v>서울 마포구 서교동 403-13</v>
      </c>
      <c r="D397" t="str">
        <f>TRIM(shop데이터!D397)</f>
        <v>02-6084-0794</v>
      </c>
      <c r="E397" t="str">
        <f>TRIM(shop데이터!E397)</f>
        <v>126.920411814342</v>
      </c>
      <c r="F397" t="str">
        <f>TRIM(shop데이터!F397)</f>
        <v>37.5492118442596</v>
      </c>
    </row>
    <row r="398" spans="1:6" x14ac:dyDescent="0.4">
      <c r="A398" t="str">
        <f>TRIM(shop데이터!A398)</f>
        <v>쿠이신보</v>
      </c>
      <c r="B398" t="str">
        <f>TRIM(shop데이터!B398)</f>
        <v>음식점 &gt; 일식</v>
      </c>
      <c r="C398" t="str">
        <f>TRIM(shop데이터!C398)</f>
        <v>서울 마포구 합정동 413-16</v>
      </c>
      <c r="D398" t="str">
        <f>TRIM(shop데이터!D398)</f>
        <v>02-851-3160</v>
      </c>
      <c r="E398" t="str">
        <f>TRIM(shop데이터!E398)</f>
        <v>126.916268205019</v>
      </c>
      <c r="F398" t="str">
        <f>TRIM(shop데이터!F398)</f>
        <v>37.5488071333876</v>
      </c>
    </row>
    <row r="399" spans="1:6" x14ac:dyDescent="0.4">
      <c r="A399" t="str">
        <f>TRIM(shop데이터!A399)</f>
        <v>쿠켄치킨비어</v>
      </c>
      <c r="B399" t="str">
        <f>TRIM(shop데이터!B399)</f>
        <v>음식점 &gt; 치킨</v>
      </c>
      <c r="C399" t="str">
        <f>TRIM(shop데이터!C399)</f>
        <v>서울 구로구 구로동 103-11</v>
      </c>
      <c r="D399" t="str">
        <f>TRIM(shop데이터!D399)</f>
        <v>02-6487-7515</v>
      </c>
      <c r="E399" t="str">
        <f>TRIM(shop데이터!E399)</f>
        <v>126.889670909951</v>
      </c>
      <c r="F399" t="str">
        <f>TRIM(shop데이터!F399)</f>
        <v>37.4961595377673</v>
      </c>
    </row>
    <row r="400" spans="1:6" x14ac:dyDescent="0.4">
      <c r="A400" t="str">
        <f>TRIM(shop데이터!A400)</f>
        <v>크래핏</v>
      </c>
      <c r="B400" t="str">
        <f>TRIM(shop데이터!B400)</f>
        <v>음식점 &gt; 양식 &gt; 피자</v>
      </c>
      <c r="C400" t="str">
        <f>TRIM(shop데이터!C400)</f>
        <v>서울 마포구 서교동 411-7</v>
      </c>
      <c r="D400" t="str">
        <f>TRIM(shop데이터!D400)</f>
        <v>02-337-1400</v>
      </c>
      <c r="E400" t="str">
        <f>TRIM(shop데이터!E400)</f>
        <v>126.921659006035</v>
      </c>
      <c r="F400" t="str">
        <f>TRIM(shop데이터!F400)</f>
        <v>37.5490919445255</v>
      </c>
    </row>
    <row r="401" spans="1:6" x14ac:dyDescent="0.4">
      <c r="A401" t="str">
        <f>TRIM(shop데이터!A401)</f>
        <v>크레이지카츠</v>
      </c>
      <c r="B401" t="str">
        <f>TRIM(shop데이터!B401)</f>
        <v>음식점 &gt; 일식 &gt; 돈까스,우동</v>
      </c>
      <c r="C401" t="str">
        <f>TRIM(shop데이터!C401)</f>
        <v>서울 마포구 합정동 391-5</v>
      </c>
      <c r="D401" t="str">
        <f>TRIM(shop데이터!D401)</f>
        <v>02-2210-9555</v>
      </c>
      <c r="E401" t="str">
        <f>TRIM(shop데이터!E401)</f>
        <v>126.909711802371</v>
      </c>
      <c r="F401" t="str">
        <f>TRIM(shop데이터!F401)</f>
        <v>37.5504529309197</v>
      </c>
    </row>
    <row r="402" spans="1:6" x14ac:dyDescent="0.4">
      <c r="A402" t="str">
        <f>TRIM(shop데이터!A402)</f>
        <v>크리스피프레시 합정점</v>
      </c>
      <c r="B402" t="str">
        <f>TRIM(shop데이터!B402)</f>
        <v>음식점 &gt; 패스트푸드</v>
      </c>
      <c r="C402" t="str">
        <f>TRIM(shop데이터!C402)</f>
        <v>서울 마포구 합정동 473</v>
      </c>
      <c r="D402" t="str">
        <f>TRIM(shop데이터!D402)</f>
        <v>02-333-1281</v>
      </c>
      <c r="E402" t="str">
        <f>TRIM(shop데이터!E402)</f>
        <v>126.912350128414</v>
      </c>
      <c r="F402" t="str">
        <f>TRIM(shop데이터!F402)</f>
        <v>37.551050478577</v>
      </c>
    </row>
    <row r="403" spans="1:6" x14ac:dyDescent="0.4">
      <c r="A403" t="str">
        <f>TRIM(shop데이터!A403)</f>
        <v>키다리</v>
      </c>
      <c r="B403" t="str">
        <f>TRIM(shop데이터!B403)</f>
        <v>음식점 &gt; 양식 &gt; 햄버거</v>
      </c>
      <c r="C403" t="str">
        <f>TRIM(shop데이터!C403)</f>
        <v>서울 구로구 고척동 76-153</v>
      </c>
      <c r="D403" t="str">
        <f>TRIM(shop데이터!D403)</f>
        <v>02-2210-9553</v>
      </c>
      <c r="E403" t="str">
        <f>TRIM(shop데이터!E403)</f>
        <v>126.866603859503</v>
      </c>
      <c r="F403" t="str">
        <f>TRIM(shop데이터!F403)</f>
        <v>37.5001001686404</v>
      </c>
    </row>
    <row r="404" spans="1:6" x14ac:dyDescent="0.4">
      <c r="A404" t="str">
        <f>TRIM(shop데이터!A404)</f>
        <v>키즈고고</v>
      </c>
      <c r="B404" t="str">
        <f>TRIM(shop데이터!B404)</f>
        <v>음식점 &gt; 카페 &gt; 테마카페 &gt; 키즈카페</v>
      </c>
      <c r="C404" t="str">
        <f>TRIM(shop데이터!C404)</f>
        <v>서울 구로구 구로동 552-8</v>
      </c>
      <c r="D404" t="str">
        <f>TRIM(shop데이터!D404)</f>
        <v>02-852-7942</v>
      </c>
      <c r="E404" t="str">
        <f>TRIM(shop데이터!E404)</f>
        <v>126.887186471183</v>
      </c>
      <c r="F404" t="str">
        <f>TRIM(shop데이터!F404)</f>
        <v>37.50442031399</v>
      </c>
    </row>
    <row r="405" spans="1:6" x14ac:dyDescent="0.4">
      <c r="A405" t="str">
        <f>TRIM(shop데이터!A405)</f>
        <v>키친브로망스</v>
      </c>
      <c r="B405" t="str">
        <f>TRIM(shop데이터!B405)</f>
        <v>음식점 &gt; 양식</v>
      </c>
      <c r="C405" t="str">
        <f>TRIM(shop데이터!C405)</f>
        <v>서울 구로구 구로동 31-3</v>
      </c>
      <c r="D405" t="str">
        <f>TRIM(shop데이터!D405)</f>
        <v>070-7785-7339</v>
      </c>
      <c r="E405" t="str">
        <f>TRIM(shop데이터!E405)</f>
        <v>126.890395525365</v>
      </c>
      <c r="F405" t="str">
        <f>TRIM(shop데이터!F405)</f>
        <v>37.5048423024065</v>
      </c>
    </row>
    <row r="406" spans="1:6" x14ac:dyDescent="0.4">
      <c r="A406" t="str">
        <f>TRIM(shop데이터!A406)</f>
        <v>킹스타피자 신정교점</v>
      </c>
      <c r="B406" t="str">
        <f>TRIM(shop데이터!B406)</f>
        <v>음식점 &gt; 양식 &gt; 피자</v>
      </c>
      <c r="C406" t="str">
        <f>TRIM(shop데이터!C406)</f>
        <v>서울 양천구 신정동 114-8</v>
      </c>
      <c r="D406" t="str">
        <f>TRIM(shop데이터!D406)</f>
        <v>02-2651-0393</v>
      </c>
      <c r="E406" t="str">
        <f>TRIM(shop데이터!E406)</f>
        <v>126.873362387722</v>
      </c>
      <c r="F406" t="str">
        <f>TRIM(shop데이터!F406)</f>
        <v>37.5186754998924</v>
      </c>
    </row>
    <row r="407" spans="1:6" x14ac:dyDescent="0.4">
      <c r="A407" t="str">
        <f>TRIM(shop데이터!A407)</f>
        <v>타르타르 홍대점</v>
      </c>
      <c r="B407" t="str">
        <f>TRIM(shop데이터!B407)</f>
        <v>음식점 &gt; 카페</v>
      </c>
      <c r="C407" t="str">
        <f>TRIM(shop데이터!C407)</f>
        <v>서울 마포구 합정동 412-26</v>
      </c>
      <c r="D407" t="str">
        <f>TRIM(shop데이터!D407)</f>
        <v>1800-2533</v>
      </c>
      <c r="E407" t="str">
        <f>TRIM(shop데이터!E407)</f>
        <v>126.916929210088</v>
      </c>
      <c r="F407" t="str">
        <f>TRIM(shop데이터!F407)</f>
        <v>37.5486886684727</v>
      </c>
    </row>
    <row r="408" spans="1:6" x14ac:dyDescent="0.4">
      <c r="A408" t="str">
        <f>TRIM(shop데이터!A408)</f>
        <v>타베루 신도림점</v>
      </c>
      <c r="B408" t="str">
        <f>TRIM(shop데이터!B408)</f>
        <v>음식점 &gt; 일식 &gt; 일식집</v>
      </c>
      <c r="C408" t="str">
        <f>TRIM(shop데이터!C408)</f>
        <v>서울 구로구 신도림동 648</v>
      </c>
      <c r="D408" t="str">
        <f>TRIM(shop데이터!D408)</f>
        <v>02-851-3159</v>
      </c>
      <c r="E408" t="str">
        <f>TRIM(shop데이터!E408)</f>
        <v>126.882803145446</v>
      </c>
      <c r="F408" t="str">
        <f>TRIM(shop데이터!F408)</f>
        <v>37.5056855623837</v>
      </c>
    </row>
    <row r="409" spans="1:6" x14ac:dyDescent="0.4">
      <c r="A409" t="str">
        <f>TRIM(shop데이터!A409)</f>
        <v>타오마라탕</v>
      </c>
      <c r="B409" t="str">
        <f>TRIM(shop데이터!B409)</f>
        <v>음식점 &gt; 중식 &gt; 중화요리</v>
      </c>
      <c r="C409" t="str">
        <f>TRIM(shop데이터!C409)</f>
        <v>서울 마포구 서교동 394-93</v>
      </c>
      <c r="D409" t="str">
        <f>TRIM(shop데이터!D409)</f>
        <v>02-2210-9553</v>
      </c>
      <c r="E409" t="str">
        <f>TRIM(shop데이터!E409)</f>
        <v>126.915285442711</v>
      </c>
      <c r="F409" t="str">
        <f>TRIM(shop데이터!F409)</f>
        <v>37.5492533276006</v>
      </c>
    </row>
    <row r="410" spans="1:6" x14ac:dyDescent="0.4">
      <c r="A410" t="str">
        <f>TRIM(shop데이터!A410)</f>
        <v>타이거슈가 홍대본점</v>
      </c>
      <c r="B410" t="str">
        <f>TRIM(shop데이터!B410)</f>
        <v>음식점 &gt; 카페</v>
      </c>
      <c r="C410" t="str">
        <f>TRIM(shop데이터!C410)</f>
        <v>서울 마포구 서교동 346-43</v>
      </c>
      <c r="D410" t="str">
        <f>TRIM(shop데이터!D410)</f>
        <v>02-2068-2228</v>
      </c>
      <c r="E410" t="str">
        <f>TRIM(shop데이터!E410)</f>
        <v>126.924010823471</v>
      </c>
      <c r="F410" t="str">
        <f>TRIM(shop데이터!F410)</f>
        <v>37.5555085866395</v>
      </c>
    </row>
    <row r="411" spans="1:6" x14ac:dyDescent="0.4">
      <c r="A411" t="str">
        <f>TRIM(shop데이터!A411)</f>
        <v>탐라식당</v>
      </c>
      <c r="B411" t="str">
        <f>TRIM(shop데이터!B411)</f>
        <v>음식점 &gt; 한식</v>
      </c>
      <c r="C411" t="str">
        <f>TRIM(shop데이터!C411)</f>
        <v>서울 마포구 상수동 337-1</v>
      </c>
      <c r="D411" t="str">
        <f>TRIM(shop데이터!D411)</f>
        <v>02-337-4877</v>
      </c>
      <c r="E411" t="str">
        <f>TRIM(shop데이터!E411)</f>
        <v>126.921884120191</v>
      </c>
      <c r="F411" t="str">
        <f>TRIM(shop데이터!F411)</f>
        <v>37.545916974448</v>
      </c>
    </row>
    <row r="412" spans="1:6" x14ac:dyDescent="0.4">
      <c r="A412" t="str">
        <f>TRIM(shop데이터!A412)</f>
        <v>탐앤탐스 신도림점</v>
      </c>
      <c r="B412" t="str">
        <f>TRIM(shop데이터!B412)</f>
        <v>음식점 &gt; 카페 &gt; 커피전문점 &gt; 탐앤탐스</v>
      </c>
      <c r="C412" t="str">
        <f>TRIM(shop데이터!C412)</f>
        <v>서울 구로구 신도림동 337</v>
      </c>
      <c r="D412" t="str">
        <f>TRIM(shop데이터!D412)</f>
        <v>02-3439-7887</v>
      </c>
      <c r="E412" t="str">
        <f>TRIM(shop데이터!E412)</f>
        <v>126.888075813153</v>
      </c>
      <c r="F412" t="str">
        <f>TRIM(shop데이터!F412)</f>
        <v>37.5094514687463</v>
      </c>
    </row>
    <row r="413" spans="1:6" x14ac:dyDescent="0.4">
      <c r="A413" t="str">
        <f>TRIM(shop데이터!A413)</f>
        <v>테이스티버거</v>
      </c>
      <c r="B413" t="str">
        <f>TRIM(shop데이터!B413)</f>
        <v>음식점 &gt; 양식 &gt; 햄버거</v>
      </c>
      <c r="C413" t="str">
        <f>TRIM(shop데이터!C413)</f>
        <v>서울 마포구 상수동 317-2</v>
      </c>
      <c r="D413" t="str">
        <f>TRIM(shop데이터!D413)</f>
        <v>02-336-3034</v>
      </c>
      <c r="E413" t="str">
        <f>TRIM(shop데이터!E413)</f>
        <v>126.920704821186</v>
      </c>
      <c r="F413" t="str">
        <f>TRIM(shop데이터!F413)</f>
        <v>37.5482263490848</v>
      </c>
    </row>
    <row r="414" spans="1:6" x14ac:dyDescent="0.4">
      <c r="A414" t="str">
        <f>TRIM(shop데이터!A414)</f>
        <v>테일러커피 서교2호점</v>
      </c>
      <c r="B414" t="str">
        <f>TRIM(shop데이터!B414)</f>
        <v>음식점 &gt; 카페 &gt; 커피전문점</v>
      </c>
      <c r="C414" t="str">
        <f>TRIM(shop데이터!C414)</f>
        <v>서울 마포구 서교동 338-1</v>
      </c>
      <c r="D414" t="str">
        <f>TRIM(shop데이터!D414)</f>
        <v>02-334-0355</v>
      </c>
      <c r="E414" t="str">
        <f>TRIM(shop데이터!E414)</f>
        <v>126.927602272249</v>
      </c>
      <c r="F414" t="str">
        <f>TRIM(shop데이터!F414)</f>
        <v>37.5538674238312</v>
      </c>
    </row>
    <row r="415" spans="1:6" x14ac:dyDescent="0.4">
      <c r="A415" t="str">
        <f>TRIM(shop데이터!A415)</f>
        <v>텐노쿠시</v>
      </c>
      <c r="B415" t="str">
        <f>TRIM(shop데이터!B415)</f>
        <v>음식점 &gt; 패스트푸드</v>
      </c>
      <c r="C415" t="str">
        <f>TRIM(shop데이터!C415)</f>
        <v>서울 구로구 신도림동 692</v>
      </c>
      <c r="D415" t="str">
        <f>TRIM(shop데이터!D415)</f>
        <v>02-332-2281</v>
      </c>
      <c r="E415" t="str">
        <f>TRIM(shop데이터!E415)</f>
        <v>126.889344585734</v>
      </c>
      <c r="F415" t="str">
        <f>TRIM(shop데이터!F415)</f>
        <v>37.5088561992913</v>
      </c>
    </row>
    <row r="416" spans="1:6" x14ac:dyDescent="0.4">
      <c r="A416" t="str">
        <f>TRIM(shop데이터!A416)</f>
        <v>투고샐러드 홍익대점</v>
      </c>
      <c r="B416" t="str">
        <f>TRIM(shop데이터!B416)</f>
        <v>음식점 &gt; 패스트푸드</v>
      </c>
      <c r="C416" t="str">
        <f>TRIM(shop데이터!C416)</f>
        <v>서울 마포구 서교동 486</v>
      </c>
      <c r="D416" t="str">
        <f>TRIM(shop데이터!D416)</f>
        <v>02-3144-4700</v>
      </c>
      <c r="E416" t="str">
        <f>TRIM(shop데이터!E416)</f>
        <v>126.923695720297</v>
      </c>
      <c r="F416" t="str">
        <f>TRIM(shop데이터!F416)</f>
        <v>37.5537604481538</v>
      </c>
    </row>
    <row r="417" spans="1:6" x14ac:dyDescent="0.4">
      <c r="A417" t="str">
        <f>TRIM(shop데이터!A417)</f>
        <v>투소유</v>
      </c>
      <c r="B417" t="str">
        <f>TRIM(shop데이터!B417)</f>
        <v>음식점 &gt; 카페</v>
      </c>
      <c r="C417" t="str">
        <f>TRIM(shop데이터!C417)</f>
        <v>서울 마포구 상수동 93-107</v>
      </c>
      <c r="D417" t="str">
        <f>TRIM(shop데이터!D417)</f>
        <v>02-6052-9991</v>
      </c>
      <c r="E417" t="str">
        <f>TRIM(shop데이터!E417)</f>
        <v>126.922290988592</v>
      </c>
      <c r="F417" t="str">
        <f>TRIM(shop데이터!F417)</f>
        <v>37.5485823970121</v>
      </c>
    </row>
    <row r="418" spans="1:6" x14ac:dyDescent="0.4">
      <c r="A418" t="str">
        <f>TRIM(shop데이터!A418)</f>
        <v>투썸플레이스 신도림디큐브시티점</v>
      </c>
      <c r="B418" t="str">
        <f>TRIM(shop데이터!B418)</f>
        <v>음식점 &gt; 카페 &gt; 커피전문점 &gt; 투썸플레이스</v>
      </c>
      <c r="C418" t="str">
        <f>TRIM(shop데이터!C418)</f>
        <v>서울 구로구 신도림동 692</v>
      </c>
      <c r="D418" t="str">
        <f>TRIM(shop데이터!D418)</f>
        <v>02-2210-9233</v>
      </c>
      <c r="E418" t="str">
        <f>TRIM(shop데이터!E418)</f>
        <v>126.889434919109</v>
      </c>
      <c r="F418" t="str">
        <f>TRIM(shop데이터!F418)</f>
        <v>37.5089571963638</v>
      </c>
    </row>
    <row r="419" spans="1:6" x14ac:dyDescent="0.4">
      <c r="A419" t="str">
        <f>TRIM(shop데이터!A419)</f>
        <v>트라토리아챠오</v>
      </c>
      <c r="B419" t="str">
        <f>TRIM(shop데이터!B419)</f>
        <v>음식점 &gt; 양식 &gt; 이탈리안</v>
      </c>
      <c r="C419" t="str">
        <f>TRIM(shop데이터!C419)</f>
        <v>서울 마포구 상수동 327-1</v>
      </c>
      <c r="D419" t="str">
        <f>TRIM(shop데이터!D419)</f>
        <v>02-3144-4700</v>
      </c>
      <c r="E419" t="str">
        <f>TRIM(shop데이터!E419)</f>
        <v>126.922566421609</v>
      </c>
      <c r="F419" t="str">
        <f>TRIM(shop데이터!F419)</f>
        <v>37.547056286329</v>
      </c>
    </row>
    <row r="420" spans="1:6" x14ac:dyDescent="0.4">
      <c r="A420" t="str">
        <f>TRIM(shop데이터!A420)</f>
        <v>파스타 스토리</v>
      </c>
      <c r="B420" t="str">
        <f>TRIM(shop데이터!B420)</f>
        <v>음식점 &gt; 패스트푸드</v>
      </c>
      <c r="C420" t="str">
        <f>TRIM(shop데이터!C420)</f>
        <v>서울 마포구 서교동 457-1</v>
      </c>
      <c r="D420" t="str">
        <f>TRIM(shop데이터!D420)</f>
        <v>02-3144-4700</v>
      </c>
      <c r="E420" t="str">
        <f>TRIM(shop데이터!E420)</f>
        <v>126.913555299383</v>
      </c>
      <c r="F420" t="str">
        <f>TRIM(shop데이터!F420)</f>
        <v>37.5579557110593</v>
      </c>
    </row>
    <row r="421" spans="1:6" x14ac:dyDescent="0.4">
      <c r="A421" t="str">
        <f>TRIM(shop데이터!A421)</f>
        <v>파티오</v>
      </c>
      <c r="B421" t="str">
        <f>TRIM(shop데이터!B421)</f>
        <v>음식점 &gt; 양식 &gt; 이탈리안</v>
      </c>
      <c r="C421" t="str">
        <f>TRIM(shop데이터!C421)</f>
        <v>서울 구로구 구로동 544</v>
      </c>
      <c r="D421" t="str">
        <f>TRIM(shop데이터!D421)</f>
        <v>02-857-2820</v>
      </c>
      <c r="E421" t="str">
        <f>TRIM(shop데이터!E421)</f>
        <v>126.887542753737</v>
      </c>
      <c r="F421" t="str">
        <f>TRIM(shop데이터!F421)</f>
        <v>37.5036466903643</v>
      </c>
    </row>
    <row r="422" spans="1:6" x14ac:dyDescent="0.4">
      <c r="A422" t="str">
        <f>TRIM(shop데이터!A422)</f>
        <v>파파이스 고척스카이돔점</v>
      </c>
      <c r="B422" t="str">
        <f>TRIM(shop데이터!B422)</f>
        <v>음식점 &gt; 패스트푸드 &gt; 파파이스</v>
      </c>
      <c r="C422" t="str">
        <f>TRIM(shop데이터!C422)</f>
        <v>서울 구로구 고척동 63-9</v>
      </c>
      <c r="D422" t="str">
        <f>TRIM(shop데이터!D422)</f>
        <v>02-3666-8824</v>
      </c>
      <c r="E422" t="str">
        <f>TRIM(shop데이터!E422)</f>
        <v>126.867111087917</v>
      </c>
      <c r="F422" t="str">
        <f>TRIM(shop데이터!F422)</f>
        <v>37.4997691702931</v>
      </c>
    </row>
    <row r="423" spans="1:6" x14ac:dyDescent="0.4">
      <c r="A423" t="str">
        <f>TRIM(shop데이터!A423)</f>
        <v>파파이스 신도림테크노마트점</v>
      </c>
      <c r="B423" t="str">
        <f>TRIM(shop데이터!B423)</f>
        <v>음식점 &gt; 패스트푸드 &gt; 파파이스</v>
      </c>
      <c r="C423" t="str">
        <f>TRIM(shop데이터!C423)</f>
        <v>서울 구로구 구로동 3-25</v>
      </c>
      <c r="D423" t="str">
        <f>TRIM(shop데이터!D423)</f>
        <v>02-851-3158</v>
      </c>
      <c r="E423" t="str">
        <f>TRIM(shop데이터!E423)</f>
        <v>126.890270210667</v>
      </c>
      <c r="F423" t="str">
        <f>TRIM(shop데이터!F423)</f>
        <v>37.5070082015773</v>
      </c>
    </row>
    <row r="424" spans="1:6" x14ac:dyDescent="0.4">
      <c r="A424" t="str">
        <f>TRIM(shop데이터!A424)</f>
        <v>파파존스 구로점</v>
      </c>
      <c r="B424" t="str">
        <f>TRIM(shop데이터!B424)</f>
        <v>음식점 &gt; 양식 &gt; 피자 &gt; 파파존스</v>
      </c>
      <c r="C424" t="str">
        <f>TRIM(shop데이터!C424)</f>
        <v>서울 구로구 구로동 530-22</v>
      </c>
      <c r="D424" t="str">
        <f>TRIM(shop데이터!D424)</f>
        <v>02-867-5551</v>
      </c>
      <c r="E424" t="str">
        <f>TRIM(shop데이터!E424)</f>
        <v>126.886988870096</v>
      </c>
      <c r="F424" t="str">
        <f>TRIM(shop데이터!F424)</f>
        <v>37.4989573293159</v>
      </c>
    </row>
    <row r="425" spans="1:6" x14ac:dyDescent="0.4">
      <c r="A425" t="str">
        <f>TRIM(shop데이터!A425)</f>
        <v>파파존스 홍대점</v>
      </c>
      <c r="B425" t="str">
        <f>TRIM(shop데이터!B425)</f>
        <v>음식점 &gt; 양식 &gt; 피자 &gt; 파파존스</v>
      </c>
      <c r="C425" t="str">
        <f>TRIM(shop데이터!C425)</f>
        <v>서울 마포구 상수동 309-3</v>
      </c>
      <c r="D425" t="str">
        <f>TRIM(shop데이터!D425)</f>
        <v>02-324-9130</v>
      </c>
      <c r="E425" t="str">
        <f>TRIM(shop데이터!E425)</f>
        <v>126.923828453775</v>
      </c>
      <c r="F425" t="str">
        <f>TRIM(shop데이터!F425)</f>
        <v>37.5478824219511</v>
      </c>
    </row>
    <row r="426" spans="1:6" x14ac:dyDescent="0.4">
      <c r="A426" t="str">
        <f>TRIM(shop데이터!A426)</f>
        <v>팔로피자</v>
      </c>
      <c r="B426" t="str">
        <f>TRIM(shop데이터!B426)</f>
        <v>음식점 &gt; 양식 &gt; 피자</v>
      </c>
      <c r="C426" t="str">
        <f>TRIM(shop데이터!C426)</f>
        <v>서울 마포구 서교동 394-65</v>
      </c>
      <c r="D426" t="str">
        <f>TRIM(shop데이터!D426)</f>
        <v>02-324-9130</v>
      </c>
      <c r="E426" t="str">
        <f>TRIM(shop데이터!E426)</f>
        <v>126.915664954589</v>
      </c>
      <c r="F426" t="str">
        <f>TRIM(shop데이터!F426)</f>
        <v>37.5498915060569</v>
      </c>
    </row>
    <row r="427" spans="1:6" x14ac:dyDescent="0.4">
      <c r="A427" t="str">
        <f>TRIM(shop데이터!A427)</f>
        <v>팬차이나 디큐브점</v>
      </c>
      <c r="B427" t="str">
        <f>TRIM(shop데이터!B427)</f>
        <v>음식점 &gt; 중식 &gt; 중화요리</v>
      </c>
      <c r="C427" t="str">
        <f>TRIM(shop데이터!C427)</f>
        <v>서울 구로구 신도림동 692</v>
      </c>
      <c r="D427" t="str">
        <f>TRIM(shop데이터!D427)</f>
        <v>02-324-9130</v>
      </c>
      <c r="E427" t="str">
        <f>TRIM(shop데이터!E427)</f>
        <v>126.889583965462</v>
      </c>
      <c r="F427" t="str">
        <f>TRIM(shop데이터!F427)</f>
        <v>37.5091267245894</v>
      </c>
    </row>
    <row r="428" spans="1:6" x14ac:dyDescent="0.4">
      <c r="A428" t="str">
        <f>TRIM(shop데이터!A428)</f>
        <v>페리카나 대림역점</v>
      </c>
      <c r="B428" t="str">
        <f>TRIM(shop데이터!B428)</f>
        <v>음식점 &gt; 치킨 &gt; 페리카나</v>
      </c>
      <c r="C428" t="str">
        <f>TRIM(shop데이터!C428)</f>
        <v>서울 구로구 구로동 130-69</v>
      </c>
      <c r="D428" t="str">
        <f>TRIM(shop데이터!D428)</f>
        <v>02-867-8292</v>
      </c>
      <c r="E428" t="str">
        <f>TRIM(shop데이터!E428)</f>
        <v>126.892771636265</v>
      </c>
      <c r="F428" t="str">
        <f>TRIM(shop데이터!F428)</f>
        <v>37.492226345537</v>
      </c>
    </row>
    <row r="429" spans="1:6" x14ac:dyDescent="0.4">
      <c r="A429" t="str">
        <f>TRIM(shop데이터!A429)</f>
        <v>페리카나 신도림점</v>
      </c>
      <c r="B429" t="str">
        <f>TRIM(shop데이터!B429)</f>
        <v>음식점 &gt; 치킨 &gt; 페리카나</v>
      </c>
      <c r="C429" t="str">
        <f>TRIM(shop데이터!C429)</f>
        <v>서울 구로구 신도림동 291-124</v>
      </c>
      <c r="D429" t="str">
        <f>TRIM(shop데이터!D429)</f>
        <v>02-2068-4547</v>
      </c>
      <c r="E429" t="str">
        <f>TRIM(shop데이터!E429)</f>
        <v>126.877845145025</v>
      </c>
      <c r="F429" t="str">
        <f>TRIM(shop데이터!F429)</f>
        <v>37.5083258886215</v>
      </c>
    </row>
    <row r="430" spans="1:6" x14ac:dyDescent="0.4">
      <c r="A430" t="str">
        <f>TRIM(shop데이터!A430)</f>
        <v>페리카나 홍익대점</v>
      </c>
      <c r="B430" t="str">
        <f>TRIM(shop데이터!B430)</f>
        <v>음식점 &gt; 치킨 &gt; 페리카나</v>
      </c>
      <c r="C430" t="str">
        <f>TRIM(shop데이터!C430)</f>
        <v>서울 마포구 창전동 382-1</v>
      </c>
      <c r="D430" t="str">
        <f>TRIM(shop데이터!D430)</f>
        <v>02-334-4161</v>
      </c>
      <c r="E430" t="str">
        <f>TRIM(shop데이터!E430)</f>
        <v>126.928708894543</v>
      </c>
      <c r="F430" t="str">
        <f>TRIM(shop데이터!F430)</f>
        <v>37.5469376187457</v>
      </c>
    </row>
    <row r="431" spans="1:6" x14ac:dyDescent="0.4">
      <c r="A431" t="str">
        <f>TRIM(shop데이터!A431)</f>
        <v>평양술집</v>
      </c>
      <c r="B431" t="str">
        <f>TRIM(shop데이터!B431)</f>
        <v>음식점 &gt; 한식</v>
      </c>
      <c r="C431" t="str">
        <f>TRIM(shop데이터!C431)</f>
        <v>서울 마포구 서교동 362-9</v>
      </c>
      <c r="D431" t="str">
        <f>TRIM(shop데이터!D431)</f>
        <v>02-334-4161</v>
      </c>
      <c r="E431" t="str">
        <f>TRIM(shop데이터!E431)</f>
        <v>126.922764552936</v>
      </c>
      <c r="F431" t="str">
        <f>TRIM(shop데이터!F431)</f>
        <v>37.5513460694163</v>
      </c>
    </row>
    <row r="432" spans="1:6" x14ac:dyDescent="0.4">
      <c r="A432" t="str">
        <f>TRIM(shop데이터!A432)</f>
        <v>평이담백뼈칼국수</v>
      </c>
      <c r="B432" t="str">
        <f>TRIM(shop데이터!B432)</f>
        <v>음식점 &gt; 한식 &gt; 국수</v>
      </c>
      <c r="C432" t="str">
        <f>TRIM(shop데이터!C432)</f>
        <v>서울 마포구 서교동 481-5</v>
      </c>
      <c r="D432" t="str">
        <f>TRIM(shop데이터!D432)</f>
        <v>02-336-3454</v>
      </c>
      <c r="E432" t="str">
        <f>TRIM(shop데이터!E432)</f>
        <v>126.913889940044</v>
      </c>
      <c r="F432" t="str">
        <f>TRIM(shop데이터!F432)</f>
        <v>37.554337550539</v>
      </c>
    </row>
    <row r="433" spans="1:6" x14ac:dyDescent="0.4">
      <c r="A433" t="str">
        <f>TRIM(shop데이터!A433)</f>
        <v>포비 합정점</v>
      </c>
      <c r="B433" t="str">
        <f>TRIM(shop데이터!B433)</f>
        <v>음식점 &gt; 카페</v>
      </c>
      <c r="C433" t="str">
        <f>TRIM(shop데이터!C433)</f>
        <v>서울 마포구 합정동 426-18</v>
      </c>
      <c r="D433" t="str">
        <f>TRIM(shop데이터!D433)</f>
        <v>02-566-3861</v>
      </c>
      <c r="E433" t="str">
        <f>TRIM(shop데이터!E433)</f>
        <v>126.911058964149</v>
      </c>
      <c r="F433" t="str">
        <f>TRIM(shop데이터!F433)</f>
        <v>37.5519460060514</v>
      </c>
    </row>
    <row r="434" spans="1:6" x14ac:dyDescent="0.4">
      <c r="A434" t="str">
        <f>TRIM(shop데이터!A434)</f>
        <v>푸라닭치킨 망원러빙핸즈점</v>
      </c>
      <c r="B434" t="str">
        <f>TRIM(shop데이터!B434)</f>
        <v>음식점 &gt; 치킨 &gt; 푸라닭치킨</v>
      </c>
      <c r="C434" t="str">
        <f>TRIM(shop데이터!C434)</f>
        <v>서울 마포구 망원동 423-17</v>
      </c>
      <c r="D434" t="str">
        <f>TRIM(shop데이터!D434)</f>
        <v>02-332-9209</v>
      </c>
      <c r="E434" t="str">
        <f>TRIM(shop데이터!E434)</f>
        <v>126.905348154215</v>
      </c>
      <c r="F434" t="str">
        <f>TRIM(shop데이터!F434)</f>
        <v>37.5575926221574</v>
      </c>
    </row>
    <row r="435" spans="1:6" x14ac:dyDescent="0.4">
      <c r="A435" t="str">
        <f>TRIM(shop데이터!A435)</f>
        <v>품격사시미</v>
      </c>
      <c r="B435" t="str">
        <f>TRIM(shop데이터!B435)</f>
        <v>음식점 &gt; 일식</v>
      </c>
      <c r="C435" t="str">
        <f>TRIM(shop데이터!C435)</f>
        <v>서울 구로구 구로동 1124-83</v>
      </c>
      <c r="D435" t="str">
        <f>TRIM(shop데이터!D435)</f>
        <v>02-862-7776</v>
      </c>
      <c r="E435" t="str">
        <f>TRIM(shop데이터!E435)</f>
        <v>126.90049747926</v>
      </c>
      <c r="F435" t="str">
        <f>TRIM(shop데이터!F435)</f>
        <v>37.484279460836</v>
      </c>
    </row>
    <row r="436" spans="1:6" x14ac:dyDescent="0.4">
      <c r="A436" t="str">
        <f>TRIM(shop데이터!A436)</f>
        <v>풍천참숯불즉석장어구이</v>
      </c>
      <c r="B436" t="str">
        <f>TRIM(shop데이터!B436)</f>
        <v>음식점 &gt; 한식 &gt; 해물,생선 &gt; 장어</v>
      </c>
      <c r="C436" t="str">
        <f>TRIM(shop데이터!C436)</f>
        <v>서울 구로구 구로2동 420-4</v>
      </c>
      <c r="D436" t="str">
        <f>TRIM(shop데이터!D436)</f>
        <v>02-868-9514</v>
      </c>
      <c r="E436" t="str">
        <f>TRIM(shop데이터!E436)</f>
        <v>126.882964652284</v>
      </c>
      <c r="F436" t="str">
        <f>TRIM(shop데이터!F436)</f>
        <v>37.4949601520257</v>
      </c>
    </row>
    <row r="437" spans="1:6" x14ac:dyDescent="0.4">
      <c r="A437" t="str">
        <f>TRIM(shop데이터!A437)</f>
        <v>프리마떼</v>
      </c>
      <c r="B437" t="str">
        <f>TRIM(shop데이터!B437)</f>
        <v>음식점 &gt; 카페</v>
      </c>
      <c r="C437" t="str">
        <f>TRIM(shop데이터!C437)</f>
        <v>서울 마포구 합정동 426-2</v>
      </c>
      <c r="D437" t="str">
        <f>TRIM(shop데이터!D437)</f>
        <v>02-304-7444</v>
      </c>
      <c r="E437" t="str">
        <f>TRIM(shop데이터!E437)</f>
        <v>126.912027041966</v>
      </c>
      <c r="F437" t="str">
        <f>TRIM(shop데이터!F437)</f>
        <v>37.552490933998</v>
      </c>
    </row>
    <row r="438" spans="1:6" x14ac:dyDescent="0.4">
      <c r="A438" t="str">
        <f>TRIM(shop데이터!A438)</f>
        <v>플라이버거</v>
      </c>
      <c r="B438" t="str">
        <f>TRIM(shop데이터!B438)</f>
        <v>음식점 &gt; 양식 &gt; 햄버거</v>
      </c>
      <c r="C438" t="str">
        <f>TRIM(shop데이터!C438)</f>
        <v>서울 구로구 구로동 563-8</v>
      </c>
      <c r="D438" t="str">
        <f>TRIM(shop데이터!D438)</f>
        <v>02-851-3157</v>
      </c>
      <c r="E438" t="str">
        <f>TRIM(shop데이터!E438)</f>
        <v>126.882164283693</v>
      </c>
      <c r="F438" t="str">
        <f>TRIM(shop데이터!F438)</f>
        <v>37.5034360185152</v>
      </c>
    </row>
    <row r="439" spans="1:6" x14ac:dyDescent="0.4">
      <c r="A439" t="str">
        <f>TRIM(shop데이터!A439)</f>
        <v>플레이트946</v>
      </c>
      <c r="B439" t="str">
        <f>TRIM(shop데이터!B439)</f>
        <v>음식점 &gt; 양식 &gt; 이탈리안</v>
      </c>
      <c r="C439" t="str">
        <f>TRIM(shop데이터!C439)</f>
        <v>서울 마포구 상수동 94-6</v>
      </c>
      <c r="D439" t="str">
        <f>TRIM(shop데이터!D439)</f>
        <v>010-5577-6432</v>
      </c>
      <c r="E439" t="str">
        <f>TRIM(shop데이터!E439)</f>
        <v>126.925099693068</v>
      </c>
      <c r="F439" t="str">
        <f>TRIM(shop데이터!F439)</f>
        <v>37.548582410034</v>
      </c>
    </row>
    <row r="440" spans="1:6" x14ac:dyDescent="0.4">
      <c r="A440" t="str">
        <f>TRIM(shop데이터!A440)</f>
        <v>플로리다반점</v>
      </c>
      <c r="B440" t="str">
        <f>TRIM(shop데이터!B440)</f>
        <v>음식점 &gt; 중식 &gt; 중화요리</v>
      </c>
      <c r="C440" t="str">
        <f>TRIM(shop데이터!C440)</f>
        <v>서울 마포구 합정동 391-19</v>
      </c>
      <c r="D440" t="str">
        <f>TRIM(shop데이터!D440)</f>
        <v>02-2210-9557</v>
      </c>
      <c r="E440" t="str">
        <f>TRIM(shop데이터!E440)</f>
        <v>126.909639902795</v>
      </c>
      <c r="F440" t="str">
        <f>TRIM(shop데이터!F440)</f>
        <v>37.5500167928144</v>
      </c>
    </row>
    <row r="441" spans="1:6" x14ac:dyDescent="0.4">
      <c r="A441" t="str">
        <f>TRIM(shop데이터!A441)</f>
        <v>피닉스피자</v>
      </c>
      <c r="B441" t="str">
        <f>TRIM(shop데이터!B441)</f>
        <v>음식점 &gt; 양식 &gt; 피자</v>
      </c>
      <c r="C441" t="str">
        <f>TRIM(shop데이터!C441)</f>
        <v>서울 마포구 서교동 407-7</v>
      </c>
      <c r="D441" t="str">
        <f>TRIM(shop데이터!D441)</f>
        <v>02-336-1040</v>
      </c>
      <c r="E441" t="str">
        <f>TRIM(shop데이터!E441)</f>
        <v>126.92264434044</v>
      </c>
      <c r="F441" t="str">
        <f>TRIM(shop데이터!F441)</f>
        <v>37.5504981514877</v>
      </c>
    </row>
    <row r="442" spans="1:6" x14ac:dyDescent="0.4">
      <c r="A442" t="str">
        <f>TRIM(shop데이터!A442)</f>
        <v>피슈마라홍탕 합정푸르지오점</v>
      </c>
      <c r="B442" t="str">
        <f>TRIM(shop데이터!B442)</f>
        <v>음식점 &gt; 중식</v>
      </c>
      <c r="C442" t="str">
        <f>TRIM(shop데이터!C442)</f>
        <v>서울 마포구 합정동 472</v>
      </c>
      <c r="D442" t="str">
        <f>TRIM(shop데이터!D442)</f>
        <v>02-332-2282</v>
      </c>
      <c r="E442" t="str">
        <f>TRIM(shop데이터!E442)</f>
        <v>126.911986183227</v>
      </c>
      <c r="F442" t="str">
        <f>TRIM(shop데이터!F442)</f>
        <v>37.5497041166276</v>
      </c>
    </row>
    <row r="443" spans="1:6" x14ac:dyDescent="0.4">
      <c r="A443" t="str">
        <f>TRIM(shop데이터!A443)</f>
        <v>피오니 홍대점</v>
      </c>
      <c r="B443" t="str">
        <f>TRIM(shop데이터!B443)</f>
        <v>음식점 &gt; 카페</v>
      </c>
      <c r="C443" t="str">
        <f>TRIM(shop데이터!C443)</f>
        <v>서울 마포구 서교동 408-8</v>
      </c>
      <c r="D443" t="str">
        <f>TRIM(shop데이터!D443)</f>
        <v>02-851-1001</v>
      </c>
      <c r="E443" t="str">
        <f>TRIM(shop데이터!E443)</f>
        <v>126.921266558552</v>
      </c>
      <c r="F443" t="str">
        <f>TRIM(shop데이터!F443)</f>
        <v>37.5499485329128</v>
      </c>
    </row>
    <row r="444" spans="1:6" x14ac:dyDescent="0.4">
      <c r="A444" t="str">
        <f>TRIM(shop데이터!A444)</f>
        <v>피자네버슬립스 합정점</v>
      </c>
      <c r="B444" t="str">
        <f>TRIM(shop데이터!B444)</f>
        <v>음식점 &gt; 양식 &gt; 피자</v>
      </c>
      <c r="C444" t="str">
        <f>TRIM(shop데이터!C444)</f>
        <v>서울 마포구 서교동 400-13</v>
      </c>
      <c r="D444" t="str">
        <f>TRIM(shop데이터!D444)</f>
        <v>070-8822-5877</v>
      </c>
      <c r="E444" t="str">
        <f>TRIM(shop데이터!E444)</f>
        <v>126.918300840332</v>
      </c>
      <c r="F444" t="str">
        <f>TRIM(shop데이터!F444)</f>
        <v>37.5486031296165</v>
      </c>
    </row>
    <row r="445" spans="1:6" x14ac:dyDescent="0.4">
      <c r="A445" t="str">
        <f>TRIM(shop데이터!A445)</f>
        <v>피자마루 신도림점</v>
      </c>
      <c r="B445" t="str">
        <f>TRIM(shop데이터!B445)</f>
        <v>음식점 &gt; 양식 &gt; 피자 &gt; 피자마루</v>
      </c>
      <c r="C445" t="str">
        <f>TRIM(shop데이터!C445)</f>
        <v>서울 구로구 신도림동 642</v>
      </c>
      <c r="D445" t="str">
        <f>TRIM(shop데이터!D445)</f>
        <v>02-2672-1082</v>
      </c>
      <c r="E445" t="str">
        <f>TRIM(shop데이터!E445)</f>
        <v>126.882917652652</v>
      </c>
      <c r="F445" t="str">
        <f>TRIM(shop데이터!F445)</f>
        <v>37.5062316847965</v>
      </c>
    </row>
    <row r="446" spans="1:6" x14ac:dyDescent="0.4">
      <c r="A446" t="str">
        <f>TRIM(shop데이터!A446)</f>
        <v>피자몰 홍대점</v>
      </c>
      <c r="B446" t="str">
        <f>TRIM(shop데이터!B446)</f>
        <v>음식점 &gt; 양식 &gt; 피자 &gt; 피자몰</v>
      </c>
      <c r="C446" t="str">
        <f>TRIM(shop데이터!C446)</f>
        <v>서울 마포구 동교동 159-12</v>
      </c>
      <c r="D446" t="str">
        <f>TRIM(shop데이터!D446)</f>
        <v>02-335-4296</v>
      </c>
      <c r="E446" t="str">
        <f>TRIM(shop데이터!E446)</f>
        <v>126.922534069283</v>
      </c>
      <c r="F446" t="str">
        <f>TRIM(shop데이터!F446)</f>
        <v>37.556448268227</v>
      </c>
    </row>
    <row r="447" spans="1:6" x14ac:dyDescent="0.4">
      <c r="A447" t="str">
        <f>TRIM(shop데이터!A447)</f>
        <v>피자빈</v>
      </c>
      <c r="B447" t="str">
        <f>TRIM(shop데이터!B447)</f>
        <v>음식점 &gt; 양식 &gt; 피자</v>
      </c>
      <c r="C447" t="str">
        <f>TRIM(shop데이터!C447)</f>
        <v>서울 구로구 구로동 110-1</v>
      </c>
      <c r="D447" t="str">
        <f>TRIM(shop데이터!D447)</f>
        <v>02-335-4296</v>
      </c>
      <c r="E447" t="str">
        <f>TRIM(shop데이터!E447)</f>
        <v>126.888843535734</v>
      </c>
      <c r="F447" t="str">
        <f>TRIM(shop데이터!F447)</f>
        <v>37.5019936758918</v>
      </c>
    </row>
    <row r="448" spans="1:6" x14ac:dyDescent="0.4">
      <c r="A448" t="str">
        <f>TRIM(shop데이터!A448)</f>
        <v>피자스쿨 구로1점</v>
      </c>
      <c r="B448" t="str">
        <f>TRIM(shop데이터!B448)</f>
        <v>음식점 &gt; 양식 &gt; 피자 &gt; 피자스쿨</v>
      </c>
      <c r="C448" t="str">
        <f>TRIM(shop데이터!C448)</f>
        <v>서울 구로구 구로동 766-2</v>
      </c>
      <c r="D448" t="str">
        <f>TRIM(shop데이터!D448)</f>
        <v>02-869-7078</v>
      </c>
      <c r="E448" t="str">
        <f>TRIM(shop데이터!E448)</f>
        <v>126.890911119898</v>
      </c>
      <c r="F448" t="str">
        <f>TRIM(shop데이터!F448)</f>
        <v>37.4893815143097</v>
      </c>
    </row>
    <row r="449" spans="1:6" x14ac:dyDescent="0.4">
      <c r="A449" t="str">
        <f>TRIM(shop데이터!A449)</f>
        <v>피자스쿨 구로5동점</v>
      </c>
      <c r="B449" t="str">
        <f>TRIM(shop데이터!B449)</f>
        <v>음식점 &gt; 양식 &gt; 피자 &gt; 피자스쿨</v>
      </c>
      <c r="C449" t="str">
        <f>TRIM(shop데이터!C449)</f>
        <v>서울 구로구 구로동 108-2</v>
      </c>
      <c r="D449" t="str">
        <f>TRIM(shop데이터!D449)</f>
        <v>02-868-1090</v>
      </c>
      <c r="E449" t="str">
        <f>TRIM(shop데이터!E449)</f>
        <v>126.890537129565</v>
      </c>
      <c r="F449" t="str">
        <f>TRIM(shop데이터!F449)</f>
        <v>37.5000346693048</v>
      </c>
    </row>
    <row r="450" spans="1:6" x14ac:dyDescent="0.4">
      <c r="A450" t="str">
        <f>TRIM(shop데이터!A450)</f>
        <v>피자스쿨 망원점</v>
      </c>
      <c r="B450" t="str">
        <f>TRIM(shop데이터!B450)</f>
        <v>음식점 &gt; 양식 &gt; 피자 &gt; 피자스쿨</v>
      </c>
      <c r="C450" t="str">
        <f>TRIM(shop데이터!C450)</f>
        <v>서울 마포구 망원동 412-11</v>
      </c>
      <c r="D450" t="str">
        <f>TRIM(shop데이터!D450)</f>
        <v>02-338-7797</v>
      </c>
      <c r="E450" t="str">
        <f>TRIM(shop데이터!E450)</f>
        <v>126.907053125835</v>
      </c>
      <c r="F450" t="str">
        <f>TRIM(shop데이터!F450)</f>
        <v>37.5553414836976</v>
      </c>
    </row>
    <row r="451" spans="1:6" x14ac:dyDescent="0.4">
      <c r="A451" t="str">
        <f>TRIM(shop데이터!A451)</f>
        <v>피자스쿨 상수역점</v>
      </c>
      <c r="B451" t="str">
        <f>TRIM(shop데이터!B451)</f>
        <v>음식점 &gt; 양식 &gt; 피자 &gt; 피자스쿨</v>
      </c>
      <c r="C451" t="str">
        <f>TRIM(shop데이터!C451)</f>
        <v>서울 마포구 상수동 330-1</v>
      </c>
      <c r="D451" t="str">
        <f>TRIM(shop데이터!D451)</f>
        <v>02-336-0071</v>
      </c>
      <c r="E451" t="str">
        <f>TRIM(shop데이터!E451)</f>
        <v>126.923932892255</v>
      </c>
      <c r="F451" t="str">
        <f>TRIM(shop데이터!F451)</f>
        <v>37.5475581297725</v>
      </c>
    </row>
    <row r="452" spans="1:6" x14ac:dyDescent="0.4">
      <c r="A452" t="str">
        <f>TRIM(shop데이터!A452)</f>
        <v>피자스쿨 신도림점</v>
      </c>
      <c r="B452" t="str">
        <f>TRIM(shop데이터!B452)</f>
        <v>음식점 &gt; 양식 &gt; 피자 &gt; 피자스쿨</v>
      </c>
      <c r="C452" t="str">
        <f>TRIM(shop데이터!C452)</f>
        <v>서울 구로구 신도림동 375-1</v>
      </c>
      <c r="D452" t="str">
        <f>TRIM(shop데이터!D452)</f>
        <v>02-2633-0888</v>
      </c>
      <c r="E452" t="str">
        <f>TRIM(shop데이터!E452)</f>
        <v>126.885118061449</v>
      </c>
      <c r="F452" t="str">
        <f>TRIM(shop데이터!F452)</f>
        <v>37.5095080954415</v>
      </c>
    </row>
    <row r="453" spans="1:6" x14ac:dyDescent="0.4">
      <c r="A453" t="str">
        <f>TRIM(shop데이터!A453)</f>
        <v>피자스쿨 신정점</v>
      </c>
      <c r="B453" t="str">
        <f>TRIM(shop데이터!B453)</f>
        <v>음식점 &gt; 양식 &gt; 피자 &gt; 피자스쿨</v>
      </c>
      <c r="C453" t="str">
        <f>TRIM(shop데이터!C453)</f>
        <v>서울 양천구 신정동 337</v>
      </c>
      <c r="D453" t="str">
        <f>TRIM(shop데이터!D453)</f>
        <v>02-2653-8287</v>
      </c>
      <c r="E453" t="str">
        <f>TRIM(shop데이터!E453)</f>
        <v>126.866778039172</v>
      </c>
      <c r="F453" t="str">
        <f>TRIM(shop데이터!F453)</f>
        <v>37.5089986885394</v>
      </c>
    </row>
    <row r="454" spans="1:6" x14ac:dyDescent="0.4">
      <c r="A454" t="str">
        <f>TRIM(shop데이터!A454)</f>
        <v>피자알볼로 구로점</v>
      </c>
      <c r="B454" t="str">
        <f>TRIM(shop데이터!B454)</f>
        <v>음식점 &gt; 양식 &gt; 피자 &gt; 피자알볼로</v>
      </c>
      <c r="C454" t="str">
        <f>TRIM(shop데이터!C454)</f>
        <v>서울 구로구 구로동 413-43</v>
      </c>
      <c r="D454" t="str">
        <f>TRIM(shop데이터!D454)</f>
        <v>02-865-8495</v>
      </c>
      <c r="E454" t="str">
        <f>TRIM(shop데이터!E454)</f>
        <v>126.88348443718</v>
      </c>
      <c r="F454" t="str">
        <f>TRIM(shop데이터!F454)</f>
        <v>37.492300894296</v>
      </c>
    </row>
    <row r="455" spans="1:6" x14ac:dyDescent="0.4">
      <c r="A455" t="str">
        <f>TRIM(shop데이터!A455)</f>
        <v>피자에땅 구로점</v>
      </c>
      <c r="B455" t="str">
        <f>TRIM(shop데이터!B455)</f>
        <v>음식점 &gt; 양식 &gt; 피자 &gt; 피자에땅</v>
      </c>
      <c r="C455" t="str">
        <f>TRIM(shop데이터!C455)</f>
        <v>서울 구로구 구로동 442-76</v>
      </c>
      <c r="D455" t="str">
        <f>TRIM(shop데이터!D455)</f>
        <v>02-868-2000</v>
      </c>
      <c r="E455" t="str">
        <f>TRIM(shop데이터!E455)</f>
        <v>126.887806057294</v>
      </c>
      <c r="F455" t="str">
        <f>TRIM(shop데이터!F455)</f>
        <v>37.4969831031231</v>
      </c>
    </row>
    <row r="456" spans="1:6" x14ac:dyDescent="0.4">
      <c r="A456" t="str">
        <f>TRIM(shop데이터!A456)</f>
        <v>피자캣</v>
      </c>
      <c r="B456" t="str">
        <f>TRIM(shop데이터!B456)</f>
        <v>음식점 &gt; 패스트푸드</v>
      </c>
      <c r="C456" t="str">
        <f>TRIM(shop데이터!C456)</f>
        <v>서울 마포구 창전동 302</v>
      </c>
      <c r="D456" t="str">
        <f>TRIM(shop데이터!D456)</f>
        <v>02-868-2000</v>
      </c>
      <c r="E456" t="str">
        <f>TRIM(shop데이터!E456)</f>
        <v>126.930210844918</v>
      </c>
      <c r="F456" t="str">
        <f>TRIM(shop데이터!F456)</f>
        <v>37.5478178907241</v>
      </c>
    </row>
    <row r="457" spans="1:6" x14ac:dyDescent="0.4">
      <c r="A457" t="str">
        <f>TRIM(shop데이터!A457)</f>
        <v>피자컴퍼니 성산점</v>
      </c>
      <c r="B457" t="str">
        <f>TRIM(shop데이터!B457)</f>
        <v>음식점 &gt; 양식 &gt; 피자</v>
      </c>
      <c r="C457" t="str">
        <f>TRIM(shop데이터!C457)</f>
        <v>서울 마포구 성산동 240-5</v>
      </c>
      <c r="D457" t="str">
        <f>TRIM(shop데이터!D457)</f>
        <v>02-333-3254</v>
      </c>
      <c r="E457" t="str">
        <f>TRIM(shop데이터!E457)</f>
        <v>126.914598507338</v>
      </c>
      <c r="F457" t="str">
        <f>TRIM(shop데이터!F457)</f>
        <v>37.5591971429757</v>
      </c>
    </row>
    <row r="458" spans="1:6" x14ac:dyDescent="0.4">
      <c r="A458" t="str">
        <f>TRIM(shop데이터!A458)</f>
        <v>피자컴퍼니 홍대점</v>
      </c>
      <c r="B458" t="str">
        <f>TRIM(shop데이터!B458)</f>
        <v>음식점 &gt; 양식 &gt; 피자</v>
      </c>
      <c r="C458" t="str">
        <f>TRIM(shop데이터!C458)</f>
        <v>서울 마포구 서교동 404-18</v>
      </c>
      <c r="D458" t="str">
        <f>TRIM(shop데이터!D458)</f>
        <v>02-332-9983</v>
      </c>
      <c r="E458" t="str">
        <f>TRIM(shop데이터!E458)</f>
        <v>126.920019907465</v>
      </c>
      <c r="F458" t="str">
        <f>TRIM(shop데이터!F458)</f>
        <v>37.5495485528359</v>
      </c>
    </row>
    <row r="459" spans="1:6" x14ac:dyDescent="0.4">
      <c r="A459" t="str">
        <f>TRIM(shop데이터!A459)</f>
        <v>피자헛 마포서교점</v>
      </c>
      <c r="B459" t="str">
        <f>TRIM(shop데이터!B459)</f>
        <v>음식점 &gt; 양식 &gt; 피자 &gt; 피자헛</v>
      </c>
      <c r="C459" t="str">
        <f>TRIM(shop데이터!C459)</f>
        <v>서울 마포구 서교동 481-2</v>
      </c>
      <c r="D459" t="str">
        <f>TRIM(shop데이터!D459)</f>
        <v>1588-5588</v>
      </c>
      <c r="E459" t="str">
        <f>TRIM(shop데이터!E459)</f>
        <v>126.914622999798</v>
      </c>
      <c r="F459" t="str">
        <f>TRIM(shop데이터!F459)</f>
        <v>37.5545939661775</v>
      </c>
    </row>
    <row r="460" spans="1:6" x14ac:dyDescent="0.4">
      <c r="A460" t="str">
        <f>TRIM(shop데이터!A460)</f>
        <v>피자헛 신구로점</v>
      </c>
      <c r="B460" t="str">
        <f>TRIM(shop데이터!B460)</f>
        <v>음식점 &gt; 양식 &gt; 피자 &gt; 피자헛</v>
      </c>
      <c r="C460" t="str">
        <f>TRIM(shop데이터!C460)</f>
        <v>서울 구로구 구로동 97-3</v>
      </c>
      <c r="D460" t="str">
        <f>TRIM(shop데이터!D460)</f>
        <v>02-836-3492</v>
      </c>
      <c r="E460" t="str">
        <f>TRIM(shop데이터!E460)</f>
        <v>126.891516069773</v>
      </c>
      <c r="F460" t="str">
        <f>TRIM(shop데이터!F460)</f>
        <v>37.4964135283253</v>
      </c>
    </row>
    <row r="461" spans="1:6" x14ac:dyDescent="0.4">
      <c r="A461" t="str">
        <f>TRIM(shop데이터!A461)</f>
        <v>피자헛 테크노마트신도림점</v>
      </c>
      <c r="B461" t="str">
        <f>TRIM(shop데이터!B461)</f>
        <v>음식점 &gt; 양식 &gt; 피자 &gt; 피자헛</v>
      </c>
      <c r="C461" t="str">
        <f>TRIM(shop데이터!C461)</f>
        <v>서울 구로구 구로동 3-25</v>
      </c>
      <c r="D461" t="str">
        <f>TRIM(shop데이터!D461)</f>
        <v>070-8787-3350</v>
      </c>
      <c r="E461" t="str">
        <f>TRIM(shop데이터!E461)</f>
        <v>126.890532323713</v>
      </c>
      <c r="F461" t="str">
        <f>TRIM(shop데이터!F461)</f>
        <v>37.5071994577483</v>
      </c>
    </row>
    <row r="462" spans="1:6" x14ac:dyDescent="0.4">
      <c r="A462" t="str">
        <f>TRIM(shop데이터!A462)</f>
        <v>피자헛 홍대서교점</v>
      </c>
      <c r="B462" t="str">
        <f>TRIM(shop데이터!B462)</f>
        <v>음식점 &gt; 양식 &gt; 피자 &gt; 피자헛</v>
      </c>
      <c r="C462" t="str">
        <f>TRIM(shop데이터!C462)</f>
        <v>서울 마포구 서교동 481-2</v>
      </c>
      <c r="D462" t="str">
        <f>TRIM(shop데이터!D462)</f>
        <v>02-3141-4053</v>
      </c>
      <c r="E462" t="str">
        <f>TRIM(shop데이터!E462)</f>
        <v>126.914623004937</v>
      </c>
      <c r="F462" t="str">
        <f>TRIM(shop데이터!F462)</f>
        <v>37.5545894611936</v>
      </c>
    </row>
    <row r="463" spans="1:6" x14ac:dyDescent="0.4">
      <c r="A463" t="str">
        <f>TRIM(shop데이터!A463)</f>
        <v>픽싸</v>
      </c>
      <c r="B463" t="str">
        <f>TRIM(shop데이터!B463)</f>
        <v>음식점 &gt; 양식 &gt; 피자</v>
      </c>
      <c r="C463" t="str">
        <f>TRIM(shop데이터!C463)</f>
        <v>서울 마포구 서교동 347-9</v>
      </c>
      <c r="D463" t="str">
        <f>TRIM(shop데이터!D463)</f>
        <v>02-6053-6696</v>
      </c>
      <c r="E463" t="str">
        <f>TRIM(shop데이터!E463)</f>
        <v>126.925472836574</v>
      </c>
      <c r="F463" t="str">
        <f>TRIM(shop데이터!F463)</f>
        <v>37.5556969259762</v>
      </c>
    </row>
    <row r="464" spans="1:6" x14ac:dyDescent="0.4">
      <c r="A464" t="str">
        <f>TRIM(shop데이터!A464)</f>
        <v>필참치</v>
      </c>
      <c r="B464" t="str">
        <f>TRIM(shop데이터!B464)</f>
        <v>음식점 &gt; 일식 &gt; 일식집</v>
      </c>
      <c r="C464" t="str">
        <f>TRIM(shop데이터!C464)</f>
        <v>서울 마포구 합정동 412-24</v>
      </c>
      <c r="D464" t="str">
        <f>TRIM(shop데이터!D464)</f>
        <v>02-2210-9554</v>
      </c>
      <c r="E464" t="str">
        <f>TRIM(shop데이터!E464)</f>
        <v>126.917191843983</v>
      </c>
      <c r="F464" t="str">
        <f>TRIM(shop데이터!F464)</f>
        <v>37.5486023570969</v>
      </c>
    </row>
    <row r="465" spans="1:6" x14ac:dyDescent="0.4">
      <c r="A465" t="str">
        <f>TRIM(shop데이터!A465)</f>
        <v>핏짜피자 구로점</v>
      </c>
      <c r="B465" t="str">
        <f>TRIM(shop데이터!B465)</f>
        <v>음식점 &gt; 양식 &gt; 피자</v>
      </c>
      <c r="C465" t="str">
        <f>TRIM(shop데이터!C465)</f>
        <v>서울 구로구 구로동 1278-1</v>
      </c>
      <c r="D465" t="str">
        <f>TRIM(shop데이터!D465)</f>
        <v>02-6929-1513</v>
      </c>
      <c r="E465" t="str">
        <f>TRIM(shop데이터!E465)</f>
        <v>126.891281859911</v>
      </c>
      <c r="F465" t="str">
        <f>TRIM(shop데이터!F465)</f>
        <v>37.486358074695</v>
      </c>
    </row>
    <row r="466" spans="1:6" x14ac:dyDescent="0.4">
      <c r="A466" t="str">
        <f>TRIM(shop데이터!A466)</f>
        <v>하나미 오류점</v>
      </c>
      <c r="B466" t="str">
        <f>TRIM(shop데이터!B466)</f>
        <v>음식점 &gt; 일식 &gt; 돈까스,우동</v>
      </c>
      <c r="C466" t="str">
        <f>TRIM(shop데이터!C466)</f>
        <v>서울 구로구 오류동 64-25</v>
      </c>
      <c r="D466" t="str">
        <f>TRIM(shop데이터!D466)</f>
        <v>02-2685-5557</v>
      </c>
      <c r="E466" t="str">
        <f>TRIM(shop데이터!E466)</f>
        <v>126.847016543789</v>
      </c>
      <c r="F466" t="str">
        <f>TRIM(shop데이터!F466)</f>
        <v>37.4957552037362</v>
      </c>
    </row>
    <row r="467" spans="1:6" x14ac:dyDescent="0.4">
      <c r="A467" t="str">
        <f>TRIM(shop데이터!A467)</f>
        <v>하오커 메세나폴리스점</v>
      </c>
      <c r="B467" t="str">
        <f>TRIM(shop데이터!B467)</f>
        <v>음식점 &gt; 중식 &gt; 중화요리</v>
      </c>
      <c r="C467" t="str">
        <f>TRIM(shop데이터!C467)</f>
        <v>서울 마포구 서교동 490</v>
      </c>
      <c r="D467" t="str">
        <f>TRIM(shop데이터!D467)</f>
        <v>02-2210-9553</v>
      </c>
      <c r="E467" t="str">
        <f>TRIM(shop데이터!E467)</f>
        <v>126.914287429888</v>
      </c>
      <c r="F467" t="str">
        <f>TRIM(shop데이터!F467)</f>
        <v>37.5511483075535</v>
      </c>
    </row>
    <row r="468" spans="1:6" x14ac:dyDescent="0.4">
      <c r="A468" t="str">
        <f>TRIM(shop데이터!A468)</f>
        <v>하우마라탕</v>
      </c>
      <c r="B468" t="str">
        <f>TRIM(shop데이터!B468)</f>
        <v>음식점 &gt; 중식 &gt; 중화요리</v>
      </c>
      <c r="C468" t="str">
        <f>TRIM(shop데이터!C468)</f>
        <v>서울 구로구 구로동 3-25</v>
      </c>
      <c r="D468" t="str">
        <f>TRIM(shop데이터!D468)</f>
        <v>02-2685-5557</v>
      </c>
      <c r="E468" t="str">
        <f>TRIM(shop데이터!E468)</f>
        <v>126.890238416029</v>
      </c>
      <c r="F468" t="str">
        <f>TRIM(shop데이터!F468)</f>
        <v>37.5070946684812</v>
      </c>
    </row>
    <row r="469" spans="1:6" x14ac:dyDescent="0.4">
      <c r="A469" t="str">
        <f>TRIM(shop데이터!A469)</f>
        <v>하이디라오 홍대지점</v>
      </c>
      <c r="B469" t="str">
        <f>TRIM(shop데이터!B469)</f>
        <v>음식점 &gt; 중식 &gt; 중화요리</v>
      </c>
      <c r="C469" t="str">
        <f>TRIM(shop데이터!C469)</f>
        <v>서울 마포구 동교동 166-14</v>
      </c>
      <c r="D469" t="str">
        <f>TRIM(shop데이터!D469)</f>
        <v>02-332-2280</v>
      </c>
      <c r="E469" t="str">
        <f>TRIM(shop데이터!E469)</f>
        <v>126.924760602353</v>
      </c>
      <c r="F469" t="str">
        <f>TRIM(shop데이터!F469)</f>
        <v>37.5571921297692</v>
      </c>
    </row>
    <row r="470" spans="1:6" x14ac:dyDescent="0.4">
      <c r="A470" t="str">
        <f>TRIM(shop데이터!A470)</f>
        <v>하카타분코</v>
      </c>
      <c r="B470" t="str">
        <f>TRIM(shop데이터!B470)</f>
        <v>음식점 &gt; 일식 &gt; 일본식라면</v>
      </c>
      <c r="C470" t="str">
        <f>TRIM(shop데이터!C470)</f>
        <v>서울 마포구 상수동 93-28</v>
      </c>
      <c r="D470" t="str">
        <f>TRIM(shop데이터!D470)</f>
        <v>02-332-2284</v>
      </c>
      <c r="E470" t="str">
        <f>TRIM(shop데이터!E470)</f>
        <v>126.92379574116</v>
      </c>
      <c r="F470" t="str">
        <f>TRIM(shop데이터!F470)</f>
        <v>37.5488915191848</v>
      </c>
    </row>
    <row r="471" spans="1:6" x14ac:dyDescent="0.4">
      <c r="A471" t="str">
        <f>TRIM(shop데이터!A471)</f>
        <v>하하&amp;김종국의 401정육식당 홍대본점</v>
      </c>
      <c r="B471" t="str">
        <f>TRIM(shop데이터!B471)</f>
        <v>음식점 &gt; 한식 &gt; 육류,고기</v>
      </c>
      <c r="C471" t="str">
        <f>TRIM(shop데이터!C471)</f>
        <v>서울 마포구 서교동 395-17</v>
      </c>
      <c r="D471" t="str">
        <f>TRIM(shop데이터!D471)</f>
        <v>02-2685-5557</v>
      </c>
      <c r="E471" t="str">
        <f>TRIM(shop데이터!E471)</f>
        <v>126.920240442232</v>
      </c>
      <c r="F471" t="str">
        <f>TRIM(shop데이터!F471)</f>
        <v>37.5507380196716</v>
      </c>
    </row>
    <row r="472" spans="1:6" x14ac:dyDescent="0.4">
      <c r="A472" t="str">
        <f>TRIM(shop데이터!A472)</f>
        <v>한강껍데기</v>
      </c>
      <c r="B472" t="str">
        <f>TRIM(shop데이터!B472)</f>
        <v>음식점 &gt; 한식 &gt; 육류,고기</v>
      </c>
      <c r="C472" t="str">
        <f>TRIM(shop데이터!C472)</f>
        <v>서울 마포구 망원동 416-33</v>
      </c>
      <c r="D472" t="str">
        <f>TRIM(shop데이터!D472)</f>
        <v>02-6083-3733</v>
      </c>
      <c r="E472" t="str">
        <f>TRIM(shop데이터!E472)</f>
        <v>126.902279999837</v>
      </c>
      <c r="F472" t="str">
        <f>TRIM(shop데이터!F472)</f>
        <v>37.5566783136707</v>
      </c>
    </row>
    <row r="473" spans="1:6" x14ac:dyDescent="0.4">
      <c r="A473" t="str">
        <f>TRIM(shop데이터!A473)</f>
        <v>한앤둘치킨호프 상수역점</v>
      </c>
      <c r="B473" t="str">
        <f>TRIM(shop데이터!B473)</f>
        <v>음식점 &gt; 치킨</v>
      </c>
      <c r="C473" t="str">
        <f>TRIM(shop데이터!C473)</f>
        <v>서울 마포구 상수동 334-13</v>
      </c>
      <c r="D473" t="str">
        <f>TRIM(shop데이터!D473)</f>
        <v>02-703-1129</v>
      </c>
      <c r="E473" t="str">
        <f>TRIM(shop데이터!E473)</f>
        <v>126.921951848293</v>
      </c>
      <c r="F473" t="str">
        <f>TRIM(shop데이터!F473)</f>
        <v>37.5460773970326</v>
      </c>
    </row>
    <row r="474" spans="1:6" x14ac:dyDescent="0.4">
      <c r="A474" t="str">
        <f>TRIM(shop데이터!A474)</f>
        <v>한우동</v>
      </c>
      <c r="B474" t="str">
        <f>TRIM(shop데이터!B474)</f>
        <v>음식점 &gt; 일식 &gt; 돈까스,우동</v>
      </c>
      <c r="C474" t="str">
        <f>TRIM(shop데이터!C474)</f>
        <v>서울 구로구 구로동 611-26</v>
      </c>
      <c r="D474" t="str">
        <f>TRIM(shop데이터!D474)</f>
        <v>02-2679-3690</v>
      </c>
      <c r="E474" t="str">
        <f>TRIM(shop데이터!E474)</f>
        <v>126.876964547917</v>
      </c>
      <c r="F474" t="str">
        <f>TRIM(shop데이터!F474)</f>
        <v>37.5045948156645</v>
      </c>
    </row>
    <row r="475" spans="1:6" x14ac:dyDescent="0.4">
      <c r="A475" t="str">
        <f>TRIM(shop데이터!A475)</f>
        <v>한판참숯소갈비 구로디지털점</v>
      </c>
      <c r="B475" t="str">
        <f>TRIM(shop데이터!B475)</f>
        <v>음식점 &gt; 한식 &gt; 육류,고기 &gt; 갈비</v>
      </c>
      <c r="C475" t="str">
        <f>TRIM(shop데이터!C475)</f>
        <v>서울 구로구 구로동 1127-10</v>
      </c>
      <c r="D475" t="str">
        <f>TRIM(shop데이터!D475)</f>
        <v>02-867-7048</v>
      </c>
      <c r="E475" t="str">
        <f>TRIM(shop데이터!E475)</f>
        <v>126.89947403884</v>
      </c>
      <c r="F475" t="str">
        <f>TRIM(shop데이터!F475)</f>
        <v>37.4818927243834</v>
      </c>
    </row>
    <row r="476" spans="1:6" x14ac:dyDescent="0.4">
      <c r="A476" t="str">
        <f>TRIM(shop데이터!A476)</f>
        <v>할리스커피 구로역점</v>
      </c>
      <c r="B476" t="str">
        <f>TRIM(shop데이터!B476)</f>
        <v>음식점 &gt; 카페 &gt; 커피전문점 &gt; 할리스커피</v>
      </c>
      <c r="C476" t="str">
        <f>TRIM(shop데이터!C476)</f>
        <v>서울 구로구 구로동 570-116</v>
      </c>
      <c r="D476" t="str">
        <f>TRIM(shop데이터!D476)</f>
        <v>02-862-3216</v>
      </c>
      <c r="E476" t="str">
        <f>TRIM(shop데이터!E476)</f>
        <v>126.883189157174</v>
      </c>
      <c r="F476" t="str">
        <f>TRIM(shop데이터!F476)</f>
        <v>37.5018332470838</v>
      </c>
    </row>
    <row r="477" spans="1:6" x14ac:dyDescent="0.4">
      <c r="A477" t="str">
        <f>TRIM(shop데이터!A477)</f>
        <v>합정동 원조황소곱창구이전문</v>
      </c>
      <c r="B477" t="str">
        <f>TRIM(shop데이터!B477)</f>
        <v>음식점 &gt; 한식 &gt; 육류,고기 &gt; 곱창,막창</v>
      </c>
      <c r="C477" t="str">
        <f>TRIM(shop데이터!C477)</f>
        <v>서울 마포구 망원동 373-3</v>
      </c>
      <c r="D477" t="str">
        <f>TRIM(shop데이터!D477)</f>
        <v>02-337-6560</v>
      </c>
      <c r="E477" t="str">
        <f>TRIM(shop데이터!E477)</f>
        <v>126.908948073281</v>
      </c>
      <c r="F477" t="str">
        <f>TRIM(shop데이터!F477)</f>
        <v>37.5568494276001</v>
      </c>
    </row>
    <row r="478" spans="1:6" x14ac:dyDescent="0.4">
      <c r="A478" t="str">
        <f>TRIM(shop데이터!A478)</f>
        <v>행운각</v>
      </c>
      <c r="B478" t="str">
        <f>TRIM(shop데이터!B478)</f>
        <v>음식점 &gt; 중식 &gt; 중화요리</v>
      </c>
      <c r="C478" t="str">
        <f>TRIM(shop데이터!C478)</f>
        <v>서울 구로구 신도림동 293-10</v>
      </c>
      <c r="D478" t="str">
        <f>TRIM(shop데이터!D478)</f>
        <v>02-337-6560</v>
      </c>
      <c r="E478" t="str">
        <f>TRIM(shop데이터!E478)</f>
        <v>126.879546998372</v>
      </c>
      <c r="F478" t="str">
        <f>TRIM(shop데이터!F478)</f>
        <v>37.5106450189833</v>
      </c>
    </row>
    <row r="479" spans="1:6" x14ac:dyDescent="0.4">
      <c r="A479" t="str">
        <f>TRIM(shop데이터!A479)</f>
        <v>행운의집</v>
      </c>
      <c r="B479" t="str">
        <f>TRIM(shop데이터!B479)</f>
        <v>음식점 &gt; 일식 &gt; 돈까스,우동</v>
      </c>
      <c r="C479" t="str">
        <f>TRIM(shop데이터!C479)</f>
        <v>서울 구로구 고척동 273-5</v>
      </c>
      <c r="D479" t="str">
        <f>TRIM(shop데이터!D479)</f>
        <v>02-337-6560</v>
      </c>
      <c r="E479" t="str">
        <f>TRIM(shop데이터!E479)</f>
        <v>126.851058860328</v>
      </c>
      <c r="F479" t="str">
        <f>TRIM(shop데이터!F479)</f>
        <v>37.5010835101485</v>
      </c>
    </row>
    <row r="480" spans="1:6" x14ac:dyDescent="0.4">
      <c r="A480" t="str">
        <f>TRIM(shop데이터!A480)</f>
        <v>행진</v>
      </c>
      <c r="B480" t="str">
        <f>TRIM(shop데이터!B480)</f>
        <v>음식점 &gt; 한식 &gt; 육류,고기 &gt; 삼겹살</v>
      </c>
      <c r="C480" t="str">
        <f>TRIM(shop데이터!C480)</f>
        <v>서울 마포구 합정동 427-5</v>
      </c>
      <c r="D480" t="str">
        <f>TRIM(shop데이터!D480)</f>
        <v>02-336-4275</v>
      </c>
      <c r="E480" t="str">
        <f>TRIM(shop데이터!E480)</f>
        <v>126.91164086835</v>
      </c>
      <c r="F480" t="str">
        <f>TRIM(shop데이터!F480)</f>
        <v>37.5536763586566</v>
      </c>
    </row>
    <row r="481" spans="1:6" x14ac:dyDescent="0.4">
      <c r="A481" t="str">
        <f>TRIM(shop데이터!A481)</f>
        <v>허수아비돈까스</v>
      </c>
      <c r="B481" t="str">
        <f>TRIM(shop데이터!B481)</f>
        <v>음식점 &gt; 일식 &gt; 돈까스,우동</v>
      </c>
      <c r="C481" t="str">
        <f>TRIM(shop데이터!C481)</f>
        <v>서울 구로구 신도림동 642</v>
      </c>
      <c r="D481" t="str">
        <f>TRIM(shop데이터!D481)</f>
        <v>02-332-2284</v>
      </c>
      <c r="E481" t="str">
        <f>TRIM(shop데이터!E481)</f>
        <v>126.882797905981</v>
      </c>
      <c r="F481" t="str">
        <f>TRIM(shop데이터!F481)</f>
        <v>37.5061432675876</v>
      </c>
    </row>
    <row r="482" spans="1:6" x14ac:dyDescent="0.4">
      <c r="A482" t="str">
        <f>TRIM(shop데이터!A482)</f>
        <v>헬로방방 신도림점</v>
      </c>
      <c r="B482" t="str">
        <f>TRIM(shop데이터!B482)</f>
        <v>음식점 &gt; 카페 &gt; 테마카페 &gt; 키즈카페</v>
      </c>
      <c r="C482" t="str">
        <f>TRIM(shop데이터!C482)</f>
        <v>서울 구로구 신도림동 437-1</v>
      </c>
      <c r="D482" t="str">
        <f>TRIM(shop데이터!D482)</f>
        <v>02-2677-0045</v>
      </c>
      <c r="E482" t="str">
        <f>TRIM(shop데이터!E482)</f>
        <v>126.883385688216</v>
      </c>
      <c r="F482" t="str">
        <f>TRIM(shop데이터!F482)</f>
        <v>37.5063564864156</v>
      </c>
    </row>
    <row r="483" spans="1:6" x14ac:dyDescent="0.4">
      <c r="A483" t="str">
        <f>TRIM(shop데이터!A483)</f>
        <v>호우양꼬치 구로점</v>
      </c>
      <c r="B483" t="str">
        <f>TRIM(shop데이터!B483)</f>
        <v>음식점 &gt; 중식 &gt; 양꼬치</v>
      </c>
      <c r="C483" t="str">
        <f>TRIM(shop데이터!C483)</f>
        <v>서울 구로구 구로동 28-22</v>
      </c>
      <c r="D483" t="str">
        <f>TRIM(shop데이터!D483)</f>
        <v>02-2677-0045</v>
      </c>
      <c r="E483" t="str">
        <f>TRIM(shop데이터!E483)</f>
        <v>126.892178225144</v>
      </c>
      <c r="F483" t="str">
        <f>TRIM(shop데이터!F483)</f>
        <v>37.5046385138963</v>
      </c>
    </row>
    <row r="484" spans="1:6" x14ac:dyDescent="0.4">
      <c r="A484" t="str">
        <f>TRIM(shop데이터!A484)</f>
        <v>혼가츠</v>
      </c>
      <c r="B484" t="str">
        <f>TRIM(shop데이터!B484)</f>
        <v>음식점 &gt; 일식 &gt; 돈까스,우동</v>
      </c>
      <c r="C484" t="str">
        <f>TRIM(shop데이터!C484)</f>
        <v>서울 마포구 서교동 358-49</v>
      </c>
      <c r="D484" t="str">
        <f>TRIM(shop데이터!D484)</f>
        <v>02-2210-9555</v>
      </c>
      <c r="E484" t="str">
        <f>TRIM(shop데이터!E484)</f>
        <v>126.922053645264</v>
      </c>
      <c r="F484" t="str">
        <f>TRIM(shop데이터!F484)</f>
        <v>37.5526421383237</v>
      </c>
    </row>
    <row r="485" spans="1:6" x14ac:dyDescent="0.4">
      <c r="A485" t="str">
        <f>TRIM(shop데이터!A485)</f>
        <v>홍대화덕피자</v>
      </c>
      <c r="B485" t="str">
        <f>TRIM(shop데이터!B485)</f>
        <v>음식점 &gt; 양식 &gt; 피자</v>
      </c>
      <c r="C485" t="str">
        <f>TRIM(shop데이터!C485)</f>
        <v>서울 마포구 합정동 411-16</v>
      </c>
      <c r="D485" t="str">
        <f>TRIM(shop데이터!D485)</f>
        <v>02-2677-0045</v>
      </c>
      <c r="E485" t="str">
        <f>TRIM(shop데이터!E485)</f>
        <v>126.918468749292</v>
      </c>
      <c r="F485" t="str">
        <f>TRIM(shop데이터!F485)</f>
        <v>37.5482104103333</v>
      </c>
    </row>
    <row r="486" spans="1:6" x14ac:dyDescent="0.4">
      <c r="A486" t="str">
        <f>TRIM(shop데이터!A486)</f>
        <v>홍주식당</v>
      </c>
      <c r="B486" t="str">
        <f>TRIM(shop데이터!B486)</f>
        <v>음식점 &gt; 일식 &gt; 돈까스,우동</v>
      </c>
      <c r="C486" t="str">
        <f>TRIM(shop데이터!C486)</f>
        <v>서울 구로구 구로동 826</v>
      </c>
      <c r="D486" t="str">
        <f>TRIM(shop데이터!D486)</f>
        <v>02-851-3156</v>
      </c>
      <c r="E486" t="str">
        <f>TRIM(shop데이터!E486)</f>
        <v>126.897737139029</v>
      </c>
      <c r="F486" t="str">
        <f>TRIM(shop데이터!F486)</f>
        <v>37.4820858516722</v>
      </c>
    </row>
    <row r="487" spans="1:6" x14ac:dyDescent="0.4">
      <c r="A487" t="str">
        <f>TRIM(shop데이터!A487)</f>
        <v>홍중샤브샤브 신도림2호점</v>
      </c>
      <c r="B487" t="str">
        <f>TRIM(shop데이터!B487)</f>
        <v>음식점 &gt; 중식</v>
      </c>
      <c r="C487" t="str">
        <f>TRIM(shop데이터!C487)</f>
        <v>서울 구로구 구로동 30-32</v>
      </c>
      <c r="D487" t="str">
        <f>TRIM(shop데이터!D487)</f>
        <v>02-851-3156</v>
      </c>
      <c r="E487" t="str">
        <f>TRIM(shop데이터!E487)</f>
        <v>126.891165367822</v>
      </c>
      <c r="F487" t="str">
        <f>TRIM(shop데이터!F487)</f>
        <v>37.5043024111951</v>
      </c>
    </row>
    <row r="488" spans="1:6" x14ac:dyDescent="0.4">
      <c r="A488" t="str">
        <f>TRIM(shop데이터!A488)</f>
        <v>홍콩반점</v>
      </c>
      <c r="B488" t="str">
        <f>TRIM(shop데이터!B488)</f>
        <v>음식점 &gt; 중식 &gt; 중화요리</v>
      </c>
      <c r="C488" t="str">
        <f>TRIM(shop데이터!C488)</f>
        <v>서울 마포구 합정동 387-22</v>
      </c>
      <c r="D488" t="str">
        <f>TRIM(shop데이터!D488)</f>
        <v>02-332-2287</v>
      </c>
      <c r="E488" t="str">
        <f>TRIM(shop데이터!E488)</f>
        <v>126.911365079545</v>
      </c>
      <c r="F488" t="str">
        <f>TRIM(shop데이터!F488)</f>
        <v>37.5495603933115</v>
      </c>
    </row>
    <row r="489" spans="1:6" x14ac:dyDescent="0.4">
      <c r="A489" t="str">
        <f>TRIM(shop데이터!A489)</f>
        <v>홍탕 구로점</v>
      </c>
      <c r="B489" t="str">
        <f>TRIM(shop데이터!B489)</f>
        <v>음식점 &gt; 중식 &gt; 중화요리 &gt; 홍탕</v>
      </c>
      <c r="C489" t="str">
        <f>TRIM(shop데이터!C489)</f>
        <v>서울 구로구 신도림동 639</v>
      </c>
      <c r="D489" t="str">
        <f>TRIM(shop데이터!D489)</f>
        <v>02-851-3156</v>
      </c>
      <c r="E489" t="str">
        <f>TRIM(shop데이터!E489)</f>
        <v>126.884988227756</v>
      </c>
      <c r="F489" t="str">
        <f>TRIM(shop데이터!F489)</f>
        <v>37.5115658623267</v>
      </c>
    </row>
    <row r="490" spans="1:6" x14ac:dyDescent="0.4">
      <c r="A490" t="str">
        <f>TRIM(shop데이터!A490)</f>
        <v>황궁쟁반옛날손짜장</v>
      </c>
      <c r="B490" t="str">
        <f>TRIM(shop데이터!B490)</f>
        <v>음식점 &gt; 중식 &gt; 중화요리</v>
      </c>
      <c r="C490" t="str">
        <f>TRIM(shop데이터!C490)</f>
        <v>서울 구로구 구로동 497-3</v>
      </c>
      <c r="D490" t="str">
        <f>TRIM(shop데이터!D490)</f>
        <v>02-851-3156</v>
      </c>
      <c r="E490" t="str">
        <f>TRIM(shop데이터!E490)</f>
        <v>126.882287186672</v>
      </c>
      <c r="F490" t="str">
        <f>TRIM(shop데이터!F490)</f>
        <v>37.5000699850217</v>
      </c>
    </row>
    <row r="491" spans="1:6" x14ac:dyDescent="0.4">
      <c r="A491" t="str">
        <f>TRIM(shop데이터!A491)</f>
        <v>황제해물보쌈 구로본점</v>
      </c>
      <c r="B491" t="str">
        <f>TRIM(shop데이터!B491)</f>
        <v>음식점 &gt; 한식 &gt; 육류,고기 &gt; 족발,보쌈</v>
      </c>
      <c r="C491" t="str">
        <f>TRIM(shop데이터!C491)</f>
        <v>서울 구로구 구로동 1272</v>
      </c>
      <c r="D491" t="str">
        <f>TRIM(shop데이터!D491)</f>
        <v>02-851-3156</v>
      </c>
      <c r="E491" t="str">
        <f>TRIM(shop데이터!E491)</f>
        <v>126.900056292235</v>
      </c>
      <c r="F491" t="str">
        <f>TRIM(shop데이터!F491)</f>
        <v>37.4827545824355</v>
      </c>
    </row>
    <row r="492" spans="1:6" x14ac:dyDescent="0.4">
      <c r="A492" t="str">
        <f>TRIM(shop데이터!A492)</f>
        <v>효정루</v>
      </c>
      <c r="B492" t="str">
        <f>TRIM(shop데이터!B492)</f>
        <v>음식점 &gt; 중식 &gt; 중화요리</v>
      </c>
      <c r="C492" t="str">
        <f>TRIM(shop데이터!C492)</f>
        <v>서울 구로구 구로2동 497-3</v>
      </c>
      <c r="D492" t="str">
        <f>TRIM(shop데이터!D492)</f>
        <v>02-851-3156</v>
      </c>
      <c r="E492" t="str">
        <f>TRIM(shop데이터!E492)</f>
        <v>126.882318744263</v>
      </c>
      <c r="F492" t="str">
        <f>TRIM(shop데이터!F492)</f>
        <v>37.5001384928895</v>
      </c>
    </row>
    <row r="493" spans="1:6" x14ac:dyDescent="0.4">
      <c r="A493" t="str">
        <f>TRIM(shop데이터!A493)</f>
        <v>후라이드참잘하는집 마포점</v>
      </c>
      <c r="B493" t="str">
        <f>TRIM(shop데이터!B493)</f>
        <v>음식점 &gt; 치킨</v>
      </c>
      <c r="C493" t="str">
        <f>TRIM(shop데이터!C493)</f>
        <v>서울 마포구 망원동 425-33</v>
      </c>
      <c r="D493" t="str">
        <f>TRIM(shop데이터!D493)</f>
        <v>02-332-2279</v>
      </c>
      <c r="E493" t="str">
        <f>TRIM(shop데이터!E493)</f>
        <v>126.904504737048</v>
      </c>
      <c r="F493" t="str">
        <f>TRIM(shop데이터!F493)</f>
        <v>37.5586767432918</v>
      </c>
    </row>
    <row r="494" spans="1:6" x14ac:dyDescent="0.4">
      <c r="A494" t="str">
        <f>TRIM(shop데이터!A494)</f>
        <v>후와후와 현대백화점 디큐브시티점</v>
      </c>
      <c r="B494" t="str">
        <f>TRIM(shop데이터!B494)</f>
        <v>음식점 &gt; 일식</v>
      </c>
      <c r="C494" t="str">
        <f>TRIM(shop데이터!C494)</f>
        <v>서울 구로구 신도림동 692</v>
      </c>
      <c r="D494" t="str">
        <f>TRIM(shop데이터!D494)</f>
        <v>02-332-2282</v>
      </c>
      <c r="E494" t="str">
        <f>TRIM(shop데이터!E494)</f>
        <v>126.889536889652</v>
      </c>
      <c r="F494" t="str">
        <f>TRIM(shop데이터!F494)</f>
        <v>37.5088365571861</v>
      </c>
    </row>
    <row r="495" spans="1:6" x14ac:dyDescent="0.4">
      <c r="A495" t="str">
        <f>TRIM(shop데이터!A495)</f>
        <v>후통</v>
      </c>
      <c r="B495" t="str">
        <f>TRIM(shop데이터!B495)</f>
        <v>음식점 &gt; 중식</v>
      </c>
      <c r="C495" t="str">
        <f>TRIM(shop데이터!C495)</f>
        <v>서울 마포구 합정동 391-1</v>
      </c>
      <c r="D495" t="str">
        <f>TRIM(shop데이터!D495)</f>
        <v>02-851-3162</v>
      </c>
      <c r="E495" t="str">
        <f>TRIM(shop데이터!E495)</f>
        <v>126.909170334742</v>
      </c>
      <c r="F495" t="str">
        <f>TRIM(shop데이터!F495)</f>
        <v>37.550894004705</v>
      </c>
    </row>
    <row r="496" spans="1:6" x14ac:dyDescent="0.4">
      <c r="A496" t="str">
        <f>TRIM(shop데이터!A496)</f>
        <v>훠궈나라 홍대점</v>
      </c>
      <c r="B496" t="str">
        <f>TRIM(shop데이터!B496)</f>
        <v>음식점 &gt; 중식 &gt; 중화요리</v>
      </c>
      <c r="C496" t="str">
        <f>TRIM(shop데이터!C496)</f>
        <v>서울 마포구 동교동 164-33</v>
      </c>
      <c r="D496" t="str">
        <f>TRIM(shop데이터!D496)</f>
        <v>02-851-3159</v>
      </c>
      <c r="E496" t="str">
        <f>TRIM(shop데이터!E496)</f>
        <v>126.924648370003</v>
      </c>
      <c r="F496" t="str">
        <f>TRIM(shop데이터!F496)</f>
        <v>37.556255021059</v>
      </c>
    </row>
    <row r="497" spans="1:6" x14ac:dyDescent="0.4">
      <c r="A497" t="str">
        <f>TRIM(shop데이터!A497)</f>
        <v>히메시야</v>
      </c>
      <c r="B497" t="str">
        <f>TRIM(shop데이터!B497)</f>
        <v>음식점 &gt; 한식 &gt; 해물,생선</v>
      </c>
      <c r="C497" t="str">
        <f>TRIM(shop데이터!C497)</f>
        <v>서울 마포구 상수동 313-1</v>
      </c>
      <c r="D497" t="str">
        <f>TRIM(shop데이터!D497)</f>
        <v>02-851-3157</v>
      </c>
      <c r="E497" t="str">
        <f>TRIM(shop데이터!E497)</f>
        <v>126.921288265113</v>
      </c>
      <c r="F497" t="str">
        <f>TRIM(shop데이터!F497)</f>
        <v>37.5486772386944</v>
      </c>
    </row>
    <row r="498" spans="1:6" x14ac:dyDescent="0.4">
      <c r="A498" t="str">
        <f>TRIM(shop데이터!A498)</f>
        <v>히어로스터 신도림점</v>
      </c>
      <c r="B498" t="str">
        <f>TRIM(shop데이터!B498)</f>
        <v>음식점 &gt; 카페</v>
      </c>
      <c r="C498" t="str">
        <f>TRIM(shop데이터!C498)</f>
        <v>서울 구로구 신도림동 382-2</v>
      </c>
      <c r="D498" t="str">
        <f>TRIM(shop데이터!D498)</f>
        <v>02-332-2280</v>
      </c>
      <c r="E498" t="str">
        <f>TRIM(shop데이터!E498)</f>
        <v>126.88461300991</v>
      </c>
      <c r="F498" t="str">
        <f>TRIM(shop데이터!F498)</f>
        <v>37.5084336060668</v>
      </c>
    </row>
    <row r="499" spans="1:6" x14ac:dyDescent="0.4">
      <c r="A499" t="str">
        <f>TRIM(shop데이터!A499)</f>
        <v>히카리</v>
      </c>
      <c r="B499" t="str">
        <f>TRIM(shop데이터!B499)</f>
        <v>음식점 &gt; 일식</v>
      </c>
      <c r="C499" t="str">
        <f>TRIM(shop데이터!C499)</f>
        <v>서울 구로구 구로동 570-106</v>
      </c>
      <c r="D499" t="str">
        <f>TRIM(shop데이터!D499)</f>
        <v>02-332-2282</v>
      </c>
      <c r="E499" t="str">
        <f>TRIM(shop데이터!E499)</f>
        <v>126.883411288518</v>
      </c>
      <c r="F499" t="str">
        <f>TRIM(shop데이터!F499)</f>
        <v>37.5015307287165</v>
      </c>
    </row>
    <row r="500" spans="1:6" x14ac:dyDescent="0.4">
      <c r="A500" t="str">
        <f>TRIM(shop데이터!A500)</f>
        <v/>
      </c>
      <c r="B500" t="str">
        <f>TRIM(shop데이터!B500)</f>
        <v/>
      </c>
      <c r="C500" t="str">
        <f>TRIM(shop데이터!C500)</f>
        <v/>
      </c>
      <c r="D500" t="str">
        <f>TRIM(shop데이터!D500)</f>
        <v/>
      </c>
      <c r="E500" t="str">
        <f>TRIM(shop데이터!E500)</f>
        <v/>
      </c>
      <c r="F500" t="str">
        <f>TRIM(shop데이터!F500)</f>
        <v/>
      </c>
    </row>
    <row r="501" spans="1:6" x14ac:dyDescent="0.4">
      <c r="A501" t="str">
        <f>TRIM(shop데이터!A501)</f>
        <v/>
      </c>
      <c r="B501" t="str">
        <f>TRIM(shop데이터!B501)</f>
        <v/>
      </c>
      <c r="C501" t="str">
        <f>TRIM(shop데이터!C501)</f>
        <v/>
      </c>
      <c r="D501" t="str">
        <f>TRIM(shop데이터!D501)</f>
        <v/>
      </c>
      <c r="E501" t="str">
        <f>TRIM(shop데이터!E501)</f>
        <v/>
      </c>
      <c r="F501" t="str">
        <f>TRIM(shop데이터!F501)</f>
        <v/>
      </c>
    </row>
    <row r="502" spans="1:6" x14ac:dyDescent="0.4">
      <c r="A502" t="str">
        <f>TRIM(shop데이터!A502)</f>
        <v/>
      </c>
      <c r="B502" t="str">
        <f>TRIM(shop데이터!B502)</f>
        <v/>
      </c>
      <c r="C502" t="str">
        <f>TRIM(shop데이터!C502)</f>
        <v/>
      </c>
      <c r="D502" t="str">
        <f>TRIM(shop데이터!D502)</f>
        <v/>
      </c>
      <c r="E502" t="str">
        <f>TRIM(shop데이터!E502)</f>
        <v/>
      </c>
      <c r="F502" t="str">
        <f>TRIM(shop데이터!F502)</f>
        <v/>
      </c>
    </row>
    <row r="503" spans="1:6" x14ac:dyDescent="0.4">
      <c r="A503" t="str">
        <f>TRIM(shop데이터!A503)</f>
        <v/>
      </c>
      <c r="B503" t="str">
        <f>TRIM(shop데이터!B503)</f>
        <v/>
      </c>
      <c r="C503" t="str">
        <f>TRIM(shop데이터!C503)</f>
        <v/>
      </c>
      <c r="D503" t="str">
        <f>TRIM(shop데이터!D503)</f>
        <v/>
      </c>
      <c r="E503" t="str">
        <f>TRIM(shop데이터!E503)</f>
        <v/>
      </c>
      <c r="F503" t="str">
        <f>TRIM(shop데이터!F503)</f>
        <v/>
      </c>
    </row>
    <row r="504" spans="1:6" x14ac:dyDescent="0.4">
      <c r="A504" t="str">
        <f>TRIM(shop데이터!A504)</f>
        <v/>
      </c>
      <c r="B504" t="str">
        <f>TRIM(shop데이터!B504)</f>
        <v/>
      </c>
      <c r="C504" t="str">
        <f>TRIM(shop데이터!C504)</f>
        <v/>
      </c>
      <c r="D504" t="str">
        <f>TRIM(shop데이터!D504)</f>
        <v/>
      </c>
      <c r="E504" t="str">
        <f>TRIM(shop데이터!E504)</f>
        <v/>
      </c>
      <c r="F504" t="str">
        <f>TRIM(shop데이터!F504)</f>
        <v/>
      </c>
    </row>
    <row r="505" spans="1:6" x14ac:dyDescent="0.4">
      <c r="A505" t="str">
        <f>TRIM(shop데이터!A505)</f>
        <v/>
      </c>
      <c r="B505" t="str">
        <f>TRIM(shop데이터!B505)</f>
        <v/>
      </c>
      <c r="C505" t="str">
        <f>TRIM(shop데이터!C505)</f>
        <v/>
      </c>
      <c r="D505" t="str">
        <f>TRIM(shop데이터!D505)</f>
        <v/>
      </c>
      <c r="E505" t="str">
        <f>TRIM(shop데이터!E505)</f>
        <v/>
      </c>
      <c r="F505" t="str">
        <f>TRIM(shop데이터!F505)</f>
        <v/>
      </c>
    </row>
    <row r="506" spans="1:6" x14ac:dyDescent="0.4">
      <c r="A506" t="str">
        <f>TRIM(shop데이터!A506)</f>
        <v/>
      </c>
      <c r="B506" t="str">
        <f>TRIM(shop데이터!B506)</f>
        <v/>
      </c>
      <c r="C506" t="str">
        <f>TRIM(shop데이터!C506)</f>
        <v/>
      </c>
      <c r="D506" t="str">
        <f>TRIM(shop데이터!D506)</f>
        <v/>
      </c>
      <c r="E506" t="str">
        <f>TRIM(shop데이터!E506)</f>
        <v/>
      </c>
      <c r="F506" t="str">
        <f>TRIM(shop데이터!F506)</f>
        <v/>
      </c>
    </row>
    <row r="507" spans="1:6" x14ac:dyDescent="0.4">
      <c r="A507" t="str">
        <f>TRIM(shop데이터!A507)</f>
        <v/>
      </c>
      <c r="B507" t="str">
        <f>TRIM(shop데이터!B507)</f>
        <v/>
      </c>
      <c r="C507" t="str">
        <f>TRIM(shop데이터!C507)</f>
        <v/>
      </c>
      <c r="D507" t="str">
        <f>TRIM(shop데이터!D507)</f>
        <v/>
      </c>
      <c r="E507" t="str">
        <f>TRIM(shop데이터!E507)</f>
        <v/>
      </c>
      <c r="F507" t="str">
        <f>TRIM(shop데이터!F507)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Q625"/>
  <sheetViews>
    <sheetView workbookViewId="0">
      <selection activeCell="I1" sqref="I1"/>
    </sheetView>
  </sheetViews>
  <sheetFormatPr defaultRowHeight="17.399999999999999" x14ac:dyDescent="0.4"/>
  <cols>
    <col min="1" max="1" width="41" bestFit="1" customWidth="1"/>
    <col min="2" max="2" width="4.5" customWidth="1"/>
    <col min="3" max="4" width="6.69921875" customWidth="1"/>
    <col min="5" max="5" width="7.19921875" customWidth="1"/>
    <col min="6" max="9" width="6.69921875" customWidth="1"/>
    <col min="10" max="10" width="7.59765625" bestFit="1" customWidth="1"/>
    <col min="11" max="13" width="11.19921875" customWidth="1"/>
    <col min="14" max="16" width="7.3984375" customWidth="1"/>
    <col min="17" max="19" width="52" customWidth="1"/>
  </cols>
  <sheetData>
    <row r="1" spans="1:17" x14ac:dyDescent="0.4">
      <c r="A1" t="s">
        <v>1398</v>
      </c>
      <c r="C1" t="s">
        <v>1400</v>
      </c>
      <c r="D1" t="s">
        <v>1401</v>
      </c>
      <c r="E1" t="s">
        <v>1610</v>
      </c>
      <c r="F1" t="s">
        <v>1402</v>
      </c>
      <c r="G1" t="s">
        <v>1403</v>
      </c>
      <c r="H1" t="s">
        <v>1404</v>
      </c>
      <c r="I1" t="s">
        <v>2362</v>
      </c>
      <c r="J1" t="s">
        <v>2361</v>
      </c>
      <c r="Q1" t="s">
        <v>1399</v>
      </c>
    </row>
    <row r="2" spans="1:17" x14ac:dyDescent="0.4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/>
      </c>
      <c r="F2" s="2" t="str">
        <f>IFERROR(  IF( FIND("일식",A2,1)&gt;0,"일식,",""  ),"")</f>
        <v>일식,</v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IF(   OR(  IFERROR((FIND("까페",A2,1)&gt;0),FALSE),   IFERROR((FIND("카페",A2,1)&gt;0),FALSE),   IFERROR((FIND("카페",A2,1)&gt;0),FALSE) ),"카페,","")</f>
        <v/>
      </c>
      <c r="J2" s="2" t="str">
        <f>IF(   OR(  IFERROR((FIND("패스트푸드",A2,1)&gt;0),FALSE),   IFERROR((FIND("햄버거",A2,1)&gt;0),FALSE),   IFERROR((FIND("버거",A2,1)&gt;0),FALSE) ),"햄버거,","")</f>
        <v/>
      </c>
      <c r="K2" s="2"/>
      <c r="L2" s="2"/>
      <c r="M2" s="2"/>
      <c r="N2" t="s">
        <v>1609</v>
      </c>
      <c r="Q2" t="str">
        <f>SUBSTITUTE(CONCATENATE(C2,D2,E2,F2,G2,H2,I2,J2,N2),",,","",1)</f>
        <v>일식</v>
      </c>
    </row>
    <row r="3" spans="1:17" x14ac:dyDescent="0.4">
      <c r="A3" t="str">
        <f>'trim()'!B3</f>
        <v>음식점 &gt; 패스트푸드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/>
      </c>
      <c r="H3" s="2" t="str">
        <f t="shared" ref="H3:H66" si="5">IFERROR(  IF( FIND("양식",A3,1)&gt;0,"양식,",""  ),"")</f>
        <v/>
      </c>
      <c r="I3" s="2" t="str">
        <f t="shared" ref="I3:I66" si="6">IF(   OR(  IFERROR((FIND("까페",A3,1)&gt;0),FALSE),   IFERROR((FIND("카페",A3,1)&gt;0),FALSE),   IFERROR((FIND("카페",A3,1)&gt;0),FALSE) ),"카페,","")</f>
        <v/>
      </c>
      <c r="J3" s="2" t="str">
        <f t="shared" ref="J3:J66" si="7">IF(   OR(  IFERROR((FIND("패스트푸드",A3,1)&gt;0),FALSE),   IFERROR((FIND("햄버거",A3,1)&gt;0),FALSE),   IFERROR((FIND("버거",A3,1)&gt;0),FALSE) ),"햄버거,","")</f>
        <v>햄버거,</v>
      </c>
      <c r="K3" s="2"/>
      <c r="L3" s="2"/>
      <c r="M3" s="2"/>
      <c r="N3" t="s">
        <v>1609</v>
      </c>
      <c r="Q3" t="str">
        <f t="shared" ref="Q3:Q66" si="8">SUBSTITUTE(CONCATENATE(C3,D3,E3,F3,G3,H3,I3,J3,N3),",,","",1)</f>
        <v>햄버거</v>
      </c>
    </row>
    <row r="4" spans="1:17" x14ac:dyDescent="0.4">
      <c r="A4" t="str">
        <f>'trim()'!B4</f>
        <v>음식점 &gt; 양식 &gt; 피자 &gt; 59쌀피자</v>
      </c>
      <c r="C4" s="2" t="str">
        <f t="shared" si="0"/>
        <v>피자,</v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>양식,</v>
      </c>
      <c r="I4" s="2" t="str">
        <f t="shared" si="6"/>
        <v/>
      </c>
      <c r="J4" s="2" t="str">
        <f t="shared" si="7"/>
        <v/>
      </c>
      <c r="K4" s="2"/>
      <c r="L4" s="2"/>
      <c r="M4" s="2"/>
      <c r="N4" t="s">
        <v>1609</v>
      </c>
      <c r="Q4" t="str">
        <f t="shared" si="8"/>
        <v>피자,양식</v>
      </c>
    </row>
    <row r="5" spans="1:17" x14ac:dyDescent="0.4">
      <c r="A5" t="str">
        <f>'trim()'!B5</f>
        <v>음식점 &gt; 카페</v>
      </c>
      <c r="C5" s="2" t="str">
        <f t="shared" si="0"/>
        <v/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카페,</v>
      </c>
      <c r="J5" s="2" t="str">
        <f t="shared" si="7"/>
        <v/>
      </c>
      <c r="K5" s="2"/>
      <c r="L5" s="2"/>
      <c r="M5" s="2"/>
      <c r="N5" t="s">
        <v>1609</v>
      </c>
      <c r="Q5" t="str">
        <f t="shared" si="8"/>
        <v>카페</v>
      </c>
    </row>
    <row r="6" spans="1:17" x14ac:dyDescent="0.4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/>
      <c r="L6" s="2"/>
      <c r="M6" s="2"/>
      <c r="N6" t="s">
        <v>1609</v>
      </c>
      <c r="Q6" t="str">
        <f t="shared" si="8"/>
        <v>치킨</v>
      </c>
    </row>
    <row r="7" spans="1:17" x14ac:dyDescent="0.4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/>
      <c r="L7" s="2"/>
      <c r="M7" s="2"/>
      <c r="N7" t="s">
        <v>1609</v>
      </c>
      <c r="Q7" t="str">
        <f t="shared" si="8"/>
        <v>치킨</v>
      </c>
    </row>
    <row r="8" spans="1:17" x14ac:dyDescent="0.4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/>
      <c r="L8" s="2"/>
      <c r="M8" s="2"/>
      <c r="N8" t="s">
        <v>1609</v>
      </c>
      <c r="Q8" t="str">
        <f t="shared" si="8"/>
        <v>치킨</v>
      </c>
    </row>
    <row r="9" spans="1:17" x14ac:dyDescent="0.4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/>
      <c r="L9" s="2"/>
      <c r="M9" s="2"/>
      <c r="N9" t="s">
        <v>1609</v>
      </c>
      <c r="Q9" t="str">
        <f t="shared" si="8"/>
        <v>치킨</v>
      </c>
    </row>
    <row r="10" spans="1:17" x14ac:dyDescent="0.4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/>
      <c r="L10" s="2"/>
      <c r="M10" s="2"/>
      <c r="N10" t="s">
        <v>1609</v>
      </c>
      <c r="Q10" t="str">
        <f t="shared" si="8"/>
        <v>치킨</v>
      </c>
    </row>
    <row r="11" spans="1:17" x14ac:dyDescent="0.4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>햄버거,</v>
      </c>
      <c r="K11" s="2"/>
      <c r="L11" s="2"/>
      <c r="M11" s="2"/>
      <c r="N11" t="s">
        <v>1609</v>
      </c>
      <c r="Q11" t="str">
        <f t="shared" si="8"/>
        <v>햄버거</v>
      </c>
    </row>
    <row r="12" spans="1:17" x14ac:dyDescent="0.4">
      <c r="A12" t="str">
        <f>'trim()'!B12</f>
        <v>음식점 &gt; 양식 &gt; 이탈리안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>양식,</v>
      </c>
      <c r="I12" s="2" t="str">
        <f t="shared" si="6"/>
        <v/>
      </c>
      <c r="J12" s="2" t="str">
        <f t="shared" si="7"/>
        <v/>
      </c>
      <c r="K12" s="2"/>
      <c r="L12" s="2"/>
      <c r="M12" s="2"/>
      <c r="N12" t="s">
        <v>1609</v>
      </c>
      <c r="Q12" t="str">
        <f t="shared" si="8"/>
        <v>양식</v>
      </c>
    </row>
    <row r="13" spans="1:17" x14ac:dyDescent="0.4">
      <c r="A13" t="str">
        <f>'trim()'!B13</f>
        <v>음식점 &gt; 치킨</v>
      </c>
      <c r="C13" s="2" t="str">
        <f t="shared" si="0"/>
        <v/>
      </c>
      <c r="D13" s="2" t="str">
        <f t="shared" si="1"/>
        <v>치킨,</v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/>
      </c>
      <c r="K13" s="2"/>
      <c r="L13" s="2"/>
      <c r="M13" s="2"/>
      <c r="N13" t="s">
        <v>1609</v>
      </c>
      <c r="O13" s="2"/>
      <c r="P13" s="2"/>
      <c r="Q13" t="str">
        <f t="shared" si="8"/>
        <v>치킨</v>
      </c>
    </row>
    <row r="14" spans="1:17" x14ac:dyDescent="0.4">
      <c r="A14" t="str">
        <f>'trim()'!B14</f>
        <v>음식점 &gt; 중식 &gt; 양꼬치</v>
      </c>
      <c r="C14" s="2" t="str">
        <f t="shared" si="0"/>
        <v/>
      </c>
      <c r="D14" s="2" t="str">
        <f t="shared" si="1"/>
        <v/>
      </c>
      <c r="E14" s="2" t="str">
        <f t="shared" si="2"/>
        <v>중식,</v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/>
      <c r="L14" s="2"/>
      <c r="M14" s="2"/>
      <c r="N14" t="s">
        <v>1609</v>
      </c>
      <c r="O14" s="2"/>
      <c r="P14" s="2"/>
      <c r="Q14" t="str">
        <f t="shared" si="8"/>
        <v>중식</v>
      </c>
    </row>
    <row r="15" spans="1:17" x14ac:dyDescent="0.4">
      <c r="A15" t="str">
        <f>'trim()'!B15</f>
        <v>음식점 &gt; 일식 &gt; 돈까스,우동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>일식,</v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/>
      <c r="L15" s="2"/>
      <c r="M15" s="2"/>
      <c r="N15" t="s">
        <v>1609</v>
      </c>
      <c r="O15" s="2"/>
      <c r="P15" s="2"/>
      <c r="Q15" t="str">
        <f t="shared" si="8"/>
        <v>일식</v>
      </c>
    </row>
    <row r="16" spans="1:17" x14ac:dyDescent="0.4">
      <c r="A16" t="str">
        <f>'trim()'!B16</f>
        <v>음식점 &gt; 일식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>일식,</v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/>
      <c r="L16" s="2"/>
      <c r="M16" s="2"/>
      <c r="N16" t="s">
        <v>1609</v>
      </c>
      <c r="O16" s="2"/>
      <c r="P16" s="2"/>
      <c r="Q16" t="str">
        <f t="shared" si="8"/>
        <v>일식</v>
      </c>
    </row>
    <row r="17" spans="1:17" x14ac:dyDescent="0.4">
      <c r="A17" t="str">
        <f>'trim()'!B17</f>
        <v>음식점 &gt; 한식 &gt; 육류,고기 &gt; 갈비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>한식,</v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/>
      <c r="L17" s="2"/>
      <c r="M17" s="2"/>
      <c r="N17" t="s">
        <v>1609</v>
      </c>
      <c r="O17" s="2"/>
      <c r="P17" s="2"/>
      <c r="Q17" t="str">
        <f t="shared" si="8"/>
        <v>한식</v>
      </c>
    </row>
    <row r="18" spans="1:17" x14ac:dyDescent="0.4">
      <c r="A18" t="str">
        <f>'trim()'!B18</f>
        <v>음식점 &gt; 양식 &gt; 멕시칸,브라질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/>
      </c>
      <c r="H18" s="2" t="str">
        <f t="shared" si="5"/>
        <v>양식,</v>
      </c>
      <c r="I18" s="2" t="str">
        <f t="shared" si="6"/>
        <v/>
      </c>
      <c r="J18" s="2" t="str">
        <f t="shared" si="7"/>
        <v/>
      </c>
      <c r="K18" s="2"/>
      <c r="L18" s="2"/>
      <c r="M18" s="2"/>
      <c r="N18" t="s">
        <v>1609</v>
      </c>
      <c r="O18" s="2"/>
      <c r="P18" s="2"/>
      <c r="Q18" t="str">
        <f t="shared" si="8"/>
        <v>양식</v>
      </c>
    </row>
    <row r="19" spans="1:17" x14ac:dyDescent="0.4">
      <c r="A19" t="str">
        <f>'trim()'!B19</f>
        <v>음식점 &gt; 일식 &gt; 초밥,롤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>일식,</v>
      </c>
      <c r="G19" s="2" t="str">
        <f t="shared" si="4"/>
        <v/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/>
      <c r="L19" s="2"/>
      <c r="M19" s="2"/>
      <c r="N19" t="s">
        <v>1609</v>
      </c>
      <c r="O19" s="2"/>
      <c r="P19" s="2"/>
      <c r="Q19" t="str">
        <f t="shared" si="8"/>
        <v>일식</v>
      </c>
    </row>
    <row r="20" spans="1:17" x14ac:dyDescent="0.4">
      <c r="A20" t="str">
        <f>'trim()'!B20</f>
        <v>음식점 &gt; 한식 &gt; 육류,고기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>한식,</v>
      </c>
      <c r="H20" s="2" t="str">
        <f t="shared" si="5"/>
        <v/>
      </c>
      <c r="I20" s="2" t="str">
        <f t="shared" si="6"/>
        <v/>
      </c>
      <c r="J20" s="2" t="str">
        <f t="shared" si="7"/>
        <v/>
      </c>
      <c r="K20" s="2"/>
      <c r="L20" s="2"/>
      <c r="M20" s="2"/>
      <c r="N20" t="s">
        <v>1609</v>
      </c>
      <c r="O20" s="2"/>
      <c r="P20" s="2"/>
      <c r="Q20" t="str">
        <f t="shared" si="8"/>
        <v>한식</v>
      </c>
    </row>
    <row r="21" spans="1:17" x14ac:dyDescent="0.4">
      <c r="A21" t="str">
        <f>'trim()'!B21</f>
        <v>음식점 &gt; 한식 &gt; 육류,고기 &gt; 닭요리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>한식,</v>
      </c>
      <c r="H21" s="2" t="str">
        <f t="shared" si="5"/>
        <v/>
      </c>
      <c r="I21" s="2" t="str">
        <f t="shared" si="6"/>
        <v/>
      </c>
      <c r="J21" s="2" t="str">
        <f t="shared" si="7"/>
        <v/>
      </c>
      <c r="K21" s="2"/>
      <c r="L21" s="2"/>
      <c r="M21" s="2"/>
      <c r="N21" t="s">
        <v>1609</v>
      </c>
      <c r="O21" s="2"/>
      <c r="P21" s="2"/>
      <c r="Q21" t="str">
        <f t="shared" si="8"/>
        <v>한식</v>
      </c>
    </row>
    <row r="22" spans="1:17" x14ac:dyDescent="0.4">
      <c r="A22" t="str">
        <f>'trim()'!B22</f>
        <v>음식점 &gt; 한식 &gt; 육류,고기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>한식,</v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/>
      <c r="L22" s="2"/>
      <c r="M22" s="2"/>
      <c r="N22" t="s">
        <v>1609</v>
      </c>
      <c r="O22" s="2"/>
      <c r="P22" s="2"/>
      <c r="Q22" t="str">
        <f t="shared" si="8"/>
        <v>한식</v>
      </c>
    </row>
    <row r="23" spans="1:17" x14ac:dyDescent="0.4">
      <c r="A23" t="str">
        <f>'trim()'!B23</f>
        <v>음식점 &gt; 한식 &gt; 냉면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/>
      <c r="L23" s="2"/>
      <c r="M23" s="2"/>
      <c r="N23" t="s">
        <v>1609</v>
      </c>
      <c r="O23" s="2"/>
      <c r="P23" s="2"/>
      <c r="Q23" t="str">
        <f t="shared" si="8"/>
        <v>한식</v>
      </c>
    </row>
    <row r="24" spans="1:17" x14ac:dyDescent="0.4">
      <c r="A24" t="str">
        <f>'trim()'!B24</f>
        <v>음식점 &gt; 일식 &gt; 돈까스,우동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>일식,</v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/>
      </c>
      <c r="K24" s="2"/>
      <c r="L24" s="2"/>
      <c r="M24" s="2"/>
      <c r="N24" t="s">
        <v>1609</v>
      </c>
      <c r="O24" s="2"/>
      <c r="P24" s="2"/>
      <c r="Q24" t="str">
        <f t="shared" si="8"/>
        <v>일식</v>
      </c>
    </row>
    <row r="25" spans="1:17" x14ac:dyDescent="0.4">
      <c r="A25" t="str">
        <f>'trim()'!B25</f>
        <v>음식점 &gt; 중식 &gt; 양꼬치 &gt; 경성양꼬치</v>
      </c>
      <c r="C25" s="2" t="str">
        <f t="shared" si="0"/>
        <v/>
      </c>
      <c r="D25" s="2" t="str">
        <f t="shared" si="1"/>
        <v/>
      </c>
      <c r="E25" s="2" t="str">
        <f t="shared" si="2"/>
        <v>중식,</v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/>
      <c r="L25" s="2"/>
      <c r="M25" s="2"/>
      <c r="N25" t="s">
        <v>1609</v>
      </c>
      <c r="O25" s="2"/>
      <c r="P25" s="2"/>
      <c r="Q25" t="str">
        <f t="shared" si="8"/>
        <v>중식</v>
      </c>
    </row>
    <row r="26" spans="1:17" x14ac:dyDescent="0.4">
      <c r="A26" t="str">
        <f>'trim()'!B26</f>
        <v>음식점 &gt; 한식 &gt; 육류,고기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>한식,</v>
      </c>
      <c r="H26" s="2" t="str">
        <f t="shared" si="5"/>
        <v/>
      </c>
      <c r="I26" s="2" t="str">
        <f t="shared" si="6"/>
        <v/>
      </c>
      <c r="J26" s="2" t="str">
        <f t="shared" si="7"/>
        <v/>
      </c>
      <c r="K26" s="2"/>
      <c r="L26" s="2"/>
      <c r="M26" s="2"/>
      <c r="N26" t="s">
        <v>1609</v>
      </c>
      <c r="O26" s="2"/>
      <c r="P26" s="2"/>
      <c r="Q26" t="str">
        <f t="shared" si="8"/>
        <v>한식</v>
      </c>
    </row>
    <row r="27" spans="1:17" x14ac:dyDescent="0.4">
      <c r="A27" t="str">
        <f>'trim()'!B27</f>
        <v>음식점 &gt; 치킨 &gt; 계림원</v>
      </c>
      <c r="C27" s="2" t="str">
        <f t="shared" si="0"/>
        <v/>
      </c>
      <c r="D27" s="2" t="str">
        <f t="shared" si="1"/>
        <v>치킨,</v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/>
      <c r="L27" s="2"/>
      <c r="M27" s="2"/>
      <c r="N27" t="s">
        <v>1609</v>
      </c>
      <c r="O27" s="2"/>
      <c r="P27" s="2"/>
      <c r="Q27" t="str">
        <f t="shared" si="8"/>
        <v>치킨</v>
      </c>
    </row>
    <row r="28" spans="1:17" x14ac:dyDescent="0.4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/>
      <c r="L28" s="2"/>
      <c r="M28" s="2"/>
      <c r="N28" t="s">
        <v>1609</v>
      </c>
      <c r="O28" s="2"/>
      <c r="P28" s="2"/>
      <c r="Q28" t="str">
        <f t="shared" si="8"/>
        <v>치킨</v>
      </c>
    </row>
    <row r="29" spans="1:17" x14ac:dyDescent="0.4">
      <c r="A29" t="str">
        <f>'trim()'!B29</f>
        <v>음식점 &gt; 한식 &gt; 육류,고기 &gt; 갈비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>한식,</v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/>
      <c r="L29" s="2"/>
      <c r="M29" s="2"/>
      <c r="N29" t="s">
        <v>1609</v>
      </c>
      <c r="O29" s="2"/>
      <c r="P29" s="2"/>
      <c r="Q29" t="str">
        <f t="shared" si="8"/>
        <v>한식</v>
      </c>
    </row>
    <row r="30" spans="1:17" x14ac:dyDescent="0.4">
      <c r="A30" t="str">
        <f>'trim()'!B30</f>
        <v>음식점 &gt; 한식 &gt; 육류,고기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>한식,</v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/>
      <c r="L30" s="2"/>
      <c r="M30" s="2"/>
      <c r="N30" t="s">
        <v>1609</v>
      </c>
      <c r="O30" s="2"/>
      <c r="P30" s="2"/>
      <c r="Q30" t="str">
        <f t="shared" si="8"/>
        <v>한식</v>
      </c>
    </row>
    <row r="31" spans="1:17" x14ac:dyDescent="0.4">
      <c r="A31" t="str">
        <f>'trim()'!B31</f>
        <v>음식점 &gt; 패스트푸드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>햄버거,</v>
      </c>
      <c r="K31" s="2"/>
      <c r="L31" s="2"/>
      <c r="M31" s="2"/>
      <c r="N31" t="s">
        <v>1609</v>
      </c>
      <c r="O31" s="2"/>
      <c r="P31" s="2"/>
      <c r="Q31" t="str">
        <f t="shared" si="8"/>
        <v>햄버거</v>
      </c>
    </row>
    <row r="32" spans="1:17" x14ac:dyDescent="0.4">
      <c r="A32" t="str">
        <f>'trim()'!B32</f>
        <v>음식점 &gt; 분식 &gt; 고봉민김밥인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/>
      <c r="L32" s="2"/>
      <c r="M32" s="2"/>
      <c r="N32" t="s">
        <v>1609</v>
      </c>
      <c r="O32" s="2"/>
      <c r="P32" s="2"/>
      <c r="Q32" t="str">
        <f t="shared" si="8"/>
        <v>,</v>
      </c>
    </row>
    <row r="33" spans="1:17" x14ac:dyDescent="0.4">
      <c r="A33" t="str">
        <f>'trim()'!B33</f>
        <v>음식점 &gt; 카페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>카페,</v>
      </c>
      <c r="J33" s="2" t="str">
        <f t="shared" si="7"/>
        <v/>
      </c>
      <c r="K33" s="2"/>
      <c r="L33" s="2"/>
      <c r="M33" s="2"/>
      <c r="N33" t="s">
        <v>1609</v>
      </c>
      <c r="O33" s="2"/>
      <c r="P33" s="2"/>
      <c r="Q33" t="str">
        <f t="shared" si="8"/>
        <v>카페</v>
      </c>
    </row>
    <row r="34" spans="1:17" x14ac:dyDescent="0.4">
      <c r="A34" t="str">
        <f>'trim()'!B34</f>
        <v>음식점 &gt; 양식 &gt; 피자</v>
      </c>
      <c r="C34" s="2" t="str">
        <f t="shared" si="0"/>
        <v>피자,</v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>양식,</v>
      </c>
      <c r="I34" s="2" t="str">
        <f t="shared" si="6"/>
        <v/>
      </c>
      <c r="J34" s="2" t="str">
        <f t="shared" si="7"/>
        <v/>
      </c>
      <c r="K34" s="2"/>
      <c r="L34" s="2"/>
      <c r="M34" s="2"/>
      <c r="N34" t="s">
        <v>1609</v>
      </c>
      <c r="O34" s="2"/>
      <c r="P34" s="2"/>
      <c r="Q34" t="str">
        <f t="shared" si="8"/>
        <v>피자,양식</v>
      </c>
    </row>
    <row r="35" spans="1:17" x14ac:dyDescent="0.4">
      <c r="A35" t="str">
        <f>'trim()'!B35</f>
        <v>음식점 &gt; 한식 &gt; 국수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>한식,</v>
      </c>
      <c r="H35" s="2" t="str">
        <f t="shared" si="5"/>
        <v/>
      </c>
      <c r="I35" s="2" t="str">
        <f t="shared" si="6"/>
        <v/>
      </c>
      <c r="J35" s="2" t="str">
        <f t="shared" si="7"/>
        <v/>
      </c>
      <c r="K35" s="2"/>
      <c r="L35" s="2"/>
      <c r="M35" s="2"/>
      <c r="N35" t="s">
        <v>1609</v>
      </c>
      <c r="O35" s="2"/>
      <c r="P35" s="2"/>
      <c r="Q35" t="str">
        <f t="shared" si="8"/>
        <v>한식</v>
      </c>
    </row>
    <row r="36" spans="1:17" x14ac:dyDescent="0.4">
      <c r="A36" t="str">
        <f>'trim()'!B36</f>
        <v>음식점 &gt; 한식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>한식,</v>
      </c>
      <c r="H36" s="2" t="str">
        <f t="shared" si="5"/>
        <v/>
      </c>
      <c r="I36" s="2" t="str">
        <f t="shared" si="6"/>
        <v/>
      </c>
      <c r="J36" s="2" t="str">
        <f t="shared" si="7"/>
        <v/>
      </c>
      <c r="K36" s="2"/>
      <c r="L36" s="2"/>
      <c r="M36" s="2"/>
      <c r="N36" t="s">
        <v>1609</v>
      </c>
      <c r="O36" s="2"/>
      <c r="P36" s="2"/>
      <c r="Q36" t="str">
        <f t="shared" si="8"/>
        <v>한식</v>
      </c>
    </row>
    <row r="37" spans="1:17" x14ac:dyDescent="0.4">
      <c r="A37" t="str">
        <f>'trim()'!B37</f>
        <v>음식점 &gt; 한식 &gt; 육류,고기 &gt; 곱창,막창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/>
      <c r="L37" s="2"/>
      <c r="M37" s="2"/>
      <c r="N37" t="s">
        <v>1609</v>
      </c>
      <c r="O37" s="2"/>
      <c r="P37" s="2"/>
      <c r="Q37" t="str">
        <f t="shared" si="8"/>
        <v>한식</v>
      </c>
    </row>
    <row r="38" spans="1:17" x14ac:dyDescent="0.4">
      <c r="A38" t="str">
        <f>'trim()'!B38</f>
        <v>음식점 &gt; 한식 &gt; 육류,고기 &gt; 곱창,막창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>한식,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/>
      <c r="L38" s="2"/>
      <c r="M38" s="2"/>
      <c r="N38" t="s">
        <v>1609</v>
      </c>
      <c r="O38" s="2"/>
      <c r="P38" s="2"/>
      <c r="Q38" t="str">
        <f t="shared" si="8"/>
        <v>한식</v>
      </c>
    </row>
    <row r="39" spans="1:17" x14ac:dyDescent="0.4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/>
      <c r="L39" s="2"/>
      <c r="M39" s="2"/>
      <c r="N39" t="s">
        <v>1609</v>
      </c>
      <c r="O39" s="2"/>
      <c r="P39" s="2"/>
      <c r="Q39" t="str">
        <f t="shared" si="8"/>
        <v>한식</v>
      </c>
    </row>
    <row r="40" spans="1:17" x14ac:dyDescent="0.4">
      <c r="A40" t="str">
        <f>'trim()'!B40</f>
        <v>음식점 &gt; 한식 &gt; 국수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한식,</v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/>
      <c r="L40" s="2"/>
      <c r="M40" s="2"/>
      <c r="N40" t="s">
        <v>1609</v>
      </c>
      <c r="O40" s="2"/>
      <c r="P40" s="2"/>
      <c r="Q40" t="str">
        <f t="shared" si="8"/>
        <v>한식</v>
      </c>
    </row>
    <row r="41" spans="1:17" x14ac:dyDescent="0.4">
      <c r="A41" t="str">
        <f>'trim()'!B41</f>
        <v>음식점 &gt; 양식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>양식,</v>
      </c>
      <c r="I41" s="2" t="str">
        <f t="shared" si="6"/>
        <v/>
      </c>
      <c r="J41" s="2" t="str">
        <f t="shared" si="7"/>
        <v/>
      </c>
      <c r="K41" s="2"/>
      <c r="L41" s="2"/>
      <c r="M41" s="2"/>
      <c r="N41" t="s">
        <v>1609</v>
      </c>
      <c r="O41" s="2"/>
      <c r="P41" s="2"/>
      <c r="Q41" t="str">
        <f t="shared" si="8"/>
        <v>양식</v>
      </c>
    </row>
    <row r="42" spans="1:17" x14ac:dyDescent="0.4">
      <c r="A42" t="str">
        <f>'trim()'!B42</f>
        <v>음식점 &gt; 일식 &gt; 돈까스,우동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>일식,</v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 t="shared" si="7"/>
        <v/>
      </c>
      <c r="K42" s="2"/>
      <c r="L42" s="2"/>
      <c r="M42" s="2"/>
      <c r="N42" t="s">
        <v>1609</v>
      </c>
      <c r="O42" s="2"/>
      <c r="P42" s="2"/>
      <c r="Q42" t="str">
        <f t="shared" si="8"/>
        <v>일식</v>
      </c>
    </row>
    <row r="43" spans="1:17" x14ac:dyDescent="0.4">
      <c r="A43" t="str">
        <f>'trim()'!B43</f>
        <v>음식점 &gt; 한식 &gt; 육류,고기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>한식,</v>
      </c>
      <c r="H43" s="2" t="str">
        <f t="shared" si="5"/>
        <v/>
      </c>
      <c r="I43" s="2" t="str">
        <f t="shared" si="6"/>
        <v/>
      </c>
      <c r="J43" s="2" t="str">
        <f t="shared" si="7"/>
        <v/>
      </c>
      <c r="K43" s="2"/>
      <c r="L43" s="2"/>
      <c r="M43" s="2"/>
      <c r="N43" t="s">
        <v>1609</v>
      </c>
      <c r="O43" s="2"/>
      <c r="P43" s="2"/>
      <c r="Q43" t="str">
        <f t="shared" si="8"/>
        <v>한식</v>
      </c>
    </row>
    <row r="44" spans="1:17" x14ac:dyDescent="0.4">
      <c r="A44" t="str">
        <f>'trim()'!B44</f>
        <v>음식점 &gt; 치킨 &gt; 교촌치킨</v>
      </c>
      <c r="C44" s="2" t="str">
        <f t="shared" si="0"/>
        <v/>
      </c>
      <c r="D44" s="2" t="str">
        <f t="shared" si="1"/>
        <v>치킨,</v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/>
      </c>
      <c r="K44" s="2"/>
      <c r="L44" s="2"/>
      <c r="M44" s="2"/>
      <c r="N44" t="s">
        <v>1609</v>
      </c>
      <c r="O44" s="2"/>
      <c r="P44" s="2"/>
      <c r="Q44" t="str">
        <f t="shared" si="8"/>
        <v>치킨</v>
      </c>
    </row>
    <row r="45" spans="1:17" x14ac:dyDescent="0.4">
      <c r="A45" t="str">
        <f>'trim()'!B45</f>
        <v>음식점 &gt; 치킨 &gt; 교촌치킨</v>
      </c>
      <c r="C45" s="2" t="str">
        <f t="shared" si="0"/>
        <v/>
      </c>
      <c r="D45" s="2" t="str">
        <f t="shared" si="1"/>
        <v>치킨,</v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/>
      <c r="L45" s="2"/>
      <c r="M45" s="2"/>
      <c r="N45" t="s">
        <v>1609</v>
      </c>
      <c r="O45" s="2"/>
      <c r="P45" s="2"/>
      <c r="Q45" t="str">
        <f t="shared" si="8"/>
        <v>치킨</v>
      </c>
    </row>
    <row r="46" spans="1:17" x14ac:dyDescent="0.4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/>
      <c r="L46" s="2"/>
      <c r="M46" s="2"/>
      <c r="N46" t="s">
        <v>1609</v>
      </c>
      <c r="O46" s="2"/>
      <c r="P46" s="2"/>
      <c r="Q46" t="str">
        <f t="shared" si="8"/>
        <v>치킨</v>
      </c>
    </row>
    <row r="47" spans="1:17" x14ac:dyDescent="0.4">
      <c r="A47" t="str">
        <f>'trim()'!B47</f>
        <v>음식점 &gt; 양식 &gt; 피자</v>
      </c>
      <c r="C47" s="2" t="str">
        <f t="shared" si="0"/>
        <v>피자,</v>
      </c>
      <c r="D47" s="2" t="str">
        <f t="shared" si="1"/>
        <v/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>양식,</v>
      </c>
      <c r="I47" s="2" t="str">
        <f t="shared" si="6"/>
        <v/>
      </c>
      <c r="J47" s="2" t="str">
        <f t="shared" si="7"/>
        <v/>
      </c>
      <c r="K47" s="2"/>
      <c r="L47" s="2"/>
      <c r="M47" s="2"/>
      <c r="N47" t="s">
        <v>1609</v>
      </c>
      <c r="O47" s="2"/>
      <c r="P47" s="2"/>
      <c r="Q47" t="str">
        <f t="shared" si="8"/>
        <v>피자,양식</v>
      </c>
    </row>
    <row r="48" spans="1:17" x14ac:dyDescent="0.4">
      <c r="A48" t="str">
        <f>'trim()'!B48</f>
        <v>음식점 &gt; 양식 &gt; 멕시칸,브라질</v>
      </c>
      <c r="C48" s="2" t="str">
        <f t="shared" si="0"/>
        <v/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>양식,</v>
      </c>
      <c r="I48" s="2" t="str">
        <f t="shared" si="6"/>
        <v/>
      </c>
      <c r="J48" s="2" t="str">
        <f t="shared" si="7"/>
        <v/>
      </c>
      <c r="K48" s="2"/>
      <c r="L48" s="2"/>
      <c r="M48" s="2"/>
      <c r="N48" t="s">
        <v>1609</v>
      </c>
      <c r="O48" s="2"/>
      <c r="P48" s="2"/>
      <c r="Q48" t="str">
        <f t="shared" si="8"/>
        <v>양식</v>
      </c>
    </row>
    <row r="49" spans="1:17" x14ac:dyDescent="0.4">
      <c r="A49" t="str">
        <f>'trim()'!B49</f>
        <v>음식점 &gt; 한식 &gt; 국수 &gt; 국수나무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>한식,</v>
      </c>
      <c r="H49" s="2" t="str">
        <f t="shared" si="5"/>
        <v/>
      </c>
      <c r="I49" s="2" t="str">
        <f t="shared" si="6"/>
        <v/>
      </c>
      <c r="J49" s="2" t="str">
        <f t="shared" si="7"/>
        <v/>
      </c>
      <c r="K49" s="2"/>
      <c r="L49" s="2"/>
      <c r="M49" s="2"/>
      <c r="N49" t="s">
        <v>1609</v>
      </c>
      <c r="O49" s="2"/>
      <c r="P49" s="2"/>
      <c r="Q49" t="str">
        <f t="shared" si="8"/>
        <v>한식</v>
      </c>
    </row>
    <row r="50" spans="1:17" x14ac:dyDescent="0.4">
      <c r="A50" t="str">
        <f>'trim()'!B50</f>
        <v>음식점 &gt; 한식 &gt; 육류,고기 &gt; 삼겹살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>한식,</v>
      </c>
      <c r="H50" s="2" t="str">
        <f t="shared" si="5"/>
        <v/>
      </c>
      <c r="I50" s="2" t="str">
        <f t="shared" si="6"/>
        <v/>
      </c>
      <c r="J50" s="2" t="str">
        <f t="shared" si="7"/>
        <v/>
      </c>
      <c r="K50" s="2"/>
      <c r="L50" s="2"/>
      <c r="M50" s="2"/>
      <c r="N50" t="s">
        <v>1609</v>
      </c>
      <c r="O50" s="2"/>
      <c r="P50" s="2"/>
      <c r="Q50" t="str">
        <f t="shared" si="8"/>
        <v>한식</v>
      </c>
    </row>
    <row r="51" spans="1:17" x14ac:dyDescent="0.4">
      <c r="A51" t="str">
        <f>'trim()'!B51</f>
        <v>음식점 &gt; 치킨 &gt; 굽네치킨</v>
      </c>
      <c r="C51" s="2" t="str">
        <f t="shared" si="0"/>
        <v/>
      </c>
      <c r="D51" s="2" t="str">
        <f t="shared" si="1"/>
        <v>치킨,</v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/>
      </c>
      <c r="K51" s="2"/>
      <c r="L51" s="2"/>
      <c r="M51" s="2"/>
      <c r="N51" t="s">
        <v>1609</v>
      </c>
      <c r="O51" s="2"/>
      <c r="P51" s="2"/>
      <c r="Q51" t="str">
        <f t="shared" si="8"/>
        <v>치킨</v>
      </c>
    </row>
    <row r="52" spans="1:17" x14ac:dyDescent="0.4">
      <c r="A52" t="str">
        <f>'trim()'!B52</f>
        <v>음식점 &gt; 치킨 &gt; 굽네치킨</v>
      </c>
      <c r="C52" s="2" t="str">
        <f t="shared" si="0"/>
        <v/>
      </c>
      <c r="D52" s="2" t="str">
        <f t="shared" si="1"/>
        <v>치킨,</v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/>
      </c>
      <c r="I52" s="2" t="str">
        <f t="shared" si="6"/>
        <v/>
      </c>
      <c r="J52" s="2" t="str">
        <f t="shared" si="7"/>
        <v/>
      </c>
      <c r="K52" s="2"/>
      <c r="L52" s="2"/>
      <c r="M52" s="2"/>
      <c r="N52" t="s">
        <v>1609</v>
      </c>
      <c r="O52" s="2"/>
      <c r="P52" s="2"/>
      <c r="Q52" t="str">
        <f t="shared" si="8"/>
        <v>치킨</v>
      </c>
    </row>
    <row r="53" spans="1:17" x14ac:dyDescent="0.4">
      <c r="A53" t="str">
        <f>'trim()'!B53</f>
        <v>음식점 &gt; 카페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>카페,</v>
      </c>
      <c r="J53" s="2" t="str">
        <f t="shared" si="7"/>
        <v/>
      </c>
      <c r="K53" s="2"/>
      <c r="L53" s="2"/>
      <c r="M53" s="2"/>
      <c r="N53" t="s">
        <v>1609</v>
      </c>
      <c r="O53" s="2"/>
      <c r="P53" s="2"/>
      <c r="Q53" t="str">
        <f t="shared" si="8"/>
        <v>카페</v>
      </c>
    </row>
    <row r="54" spans="1:17" x14ac:dyDescent="0.4">
      <c r="A54" t="str">
        <f>'trim()'!B54</f>
        <v>음식점 &gt; 양식 &gt; 스테이크, 립</v>
      </c>
      <c r="C54" s="2" t="str">
        <f t="shared" si="0"/>
        <v/>
      </c>
      <c r="D54" s="2" t="str">
        <f t="shared" si="1"/>
        <v/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>양식,</v>
      </c>
      <c r="I54" s="2" t="str">
        <f t="shared" si="6"/>
        <v/>
      </c>
      <c r="J54" s="2" t="str">
        <f t="shared" si="7"/>
        <v/>
      </c>
      <c r="K54" s="2"/>
      <c r="L54" s="2"/>
      <c r="M54" s="2"/>
      <c r="N54" t="s">
        <v>1609</v>
      </c>
      <c r="O54" s="2"/>
      <c r="P54" s="2"/>
      <c r="Q54" t="str">
        <f t="shared" si="8"/>
        <v>양식</v>
      </c>
    </row>
    <row r="55" spans="1:17" x14ac:dyDescent="0.4">
      <c r="A55" t="str">
        <f>'trim()'!B55</f>
        <v>음식점 &gt; 중식 &gt; 중화요리</v>
      </c>
      <c r="C55" s="2" t="str">
        <f t="shared" si="0"/>
        <v/>
      </c>
      <c r="D55" s="2" t="str">
        <f t="shared" si="1"/>
        <v/>
      </c>
      <c r="E55" s="2" t="str">
        <f t="shared" si="2"/>
        <v>중식,</v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/>
      <c r="L55" s="2"/>
      <c r="M55" s="2"/>
      <c r="N55" t="s">
        <v>1609</v>
      </c>
      <c r="O55" s="2"/>
      <c r="P55" s="2"/>
      <c r="Q55" t="str">
        <f t="shared" si="8"/>
        <v>중식</v>
      </c>
    </row>
    <row r="56" spans="1:17" x14ac:dyDescent="0.4">
      <c r="A56" t="str">
        <f>'trim()'!B56</f>
        <v>음식점 &gt; 중식 &gt; 중화요리</v>
      </c>
      <c r="C56" s="2" t="str">
        <f t="shared" si="0"/>
        <v/>
      </c>
      <c r="D56" s="2" t="str">
        <f t="shared" si="1"/>
        <v/>
      </c>
      <c r="E56" s="2" t="str">
        <f t="shared" si="2"/>
        <v>중식,</v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/>
      </c>
      <c r="K56" s="2"/>
      <c r="L56" s="2"/>
      <c r="M56" s="2"/>
      <c r="N56" t="s">
        <v>1609</v>
      </c>
      <c r="O56" s="2"/>
      <c r="P56" s="2"/>
      <c r="Q56" t="str">
        <f t="shared" si="8"/>
        <v>중식</v>
      </c>
    </row>
    <row r="57" spans="1:17" x14ac:dyDescent="0.4">
      <c r="A57" t="str">
        <f>'trim()'!B57</f>
        <v>음식점 &gt; 일식 &gt; 돈까스,우동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>일식,</v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/>
      <c r="L57" s="2"/>
      <c r="M57" s="2"/>
      <c r="N57" t="s">
        <v>1609</v>
      </c>
      <c r="O57" s="2"/>
      <c r="P57" s="2"/>
      <c r="Q57" t="str">
        <f t="shared" si="8"/>
        <v>일식</v>
      </c>
    </row>
    <row r="58" spans="1:17" x14ac:dyDescent="0.4">
      <c r="A58" t="str">
        <f>'trim()'!B58</f>
        <v>음식점 &gt; 한식 &gt; 육류,고기 &gt; 곱창,막창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>한식,</v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/>
      <c r="L58" s="2"/>
      <c r="M58" s="2"/>
      <c r="N58" t="s">
        <v>1609</v>
      </c>
      <c r="O58" s="2"/>
      <c r="P58" s="2"/>
      <c r="Q58" t="str">
        <f t="shared" si="8"/>
        <v>한식</v>
      </c>
    </row>
    <row r="59" spans="1:17" x14ac:dyDescent="0.4">
      <c r="A59" t="str">
        <f>'trim()'!B59</f>
        <v>음식점 &gt; 치킨</v>
      </c>
      <c r="C59" s="2" t="str">
        <f t="shared" si="0"/>
        <v/>
      </c>
      <c r="D59" s="2" t="str">
        <f t="shared" si="1"/>
        <v>치킨,</v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/>
      </c>
      <c r="K59" s="2"/>
      <c r="L59" s="2"/>
      <c r="M59" s="2"/>
      <c r="N59" t="s">
        <v>1609</v>
      </c>
      <c r="O59" s="2"/>
      <c r="P59" s="2"/>
      <c r="Q59" t="str">
        <f t="shared" si="8"/>
        <v>치킨</v>
      </c>
    </row>
    <row r="60" spans="1:17" x14ac:dyDescent="0.4">
      <c r="A60" t="str">
        <f>'trim()'!B60</f>
        <v>음식점 &gt; 치킨 &gt; 깐부치킨</v>
      </c>
      <c r="C60" s="2" t="str">
        <f t="shared" si="0"/>
        <v/>
      </c>
      <c r="D60" s="2" t="str">
        <f t="shared" si="1"/>
        <v>치킨,</v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/>
      </c>
      <c r="I60" s="2" t="str">
        <f t="shared" si="6"/>
        <v/>
      </c>
      <c r="J60" s="2" t="str">
        <f t="shared" si="7"/>
        <v/>
      </c>
      <c r="K60" s="2"/>
      <c r="L60" s="2"/>
      <c r="M60" s="2"/>
      <c r="N60" t="s">
        <v>1609</v>
      </c>
      <c r="O60" s="2"/>
      <c r="P60" s="2"/>
      <c r="Q60" t="str">
        <f t="shared" si="8"/>
        <v>치킨</v>
      </c>
    </row>
    <row r="61" spans="1:17" x14ac:dyDescent="0.4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/>
      <c r="L61" s="2"/>
      <c r="M61" s="2"/>
      <c r="N61" t="s">
        <v>1609</v>
      </c>
      <c r="O61" s="2"/>
      <c r="P61" s="2"/>
      <c r="Q61" t="str">
        <f t="shared" si="8"/>
        <v>치킨</v>
      </c>
    </row>
    <row r="62" spans="1:17" x14ac:dyDescent="0.4">
      <c r="A62" t="str">
        <f>'trim()'!B62</f>
        <v>음식점 &gt; 한식 &gt; 육류,고기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>한식,</v>
      </c>
      <c r="H62" s="2" t="str">
        <f t="shared" si="5"/>
        <v/>
      </c>
      <c r="I62" s="2" t="str">
        <f t="shared" si="6"/>
        <v/>
      </c>
      <c r="J62" s="2" t="str">
        <f t="shared" si="7"/>
        <v/>
      </c>
      <c r="K62" s="2"/>
      <c r="L62" s="2"/>
      <c r="M62" s="2"/>
      <c r="N62" t="s">
        <v>1609</v>
      </c>
      <c r="O62" s="2"/>
      <c r="P62" s="2"/>
      <c r="Q62" t="str">
        <f t="shared" si="8"/>
        <v>한식</v>
      </c>
    </row>
    <row r="63" spans="1:17" x14ac:dyDescent="0.4">
      <c r="A63" t="str">
        <f>'trim()'!B63</f>
        <v>음식점 &gt; 한식 &gt; 육류,고기</v>
      </c>
      <c r="C63" s="2" t="str">
        <f t="shared" si="0"/>
        <v/>
      </c>
      <c r="D63" s="2" t="str">
        <f t="shared" si="1"/>
        <v/>
      </c>
      <c r="E63" s="2" t="str">
        <f t="shared" si="2"/>
        <v/>
      </c>
      <c r="F63" s="2" t="str">
        <f t="shared" si="3"/>
        <v/>
      </c>
      <c r="G63" s="2" t="str">
        <f t="shared" si="4"/>
        <v>한식,</v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/>
      <c r="L63" s="2"/>
      <c r="M63" s="2"/>
      <c r="N63" t="s">
        <v>1609</v>
      </c>
      <c r="O63" s="2"/>
      <c r="P63" s="2"/>
      <c r="Q63" t="str">
        <f t="shared" si="8"/>
        <v>한식</v>
      </c>
    </row>
    <row r="64" spans="1:17" x14ac:dyDescent="0.4">
      <c r="A64" t="str">
        <f>'trim()'!B64</f>
        <v>음식점 &gt; 양식 &gt; 피자</v>
      </c>
      <c r="C64" s="2" t="str">
        <f t="shared" si="0"/>
        <v>피자,</v>
      </c>
      <c r="D64" s="2" t="str">
        <f t="shared" si="1"/>
        <v/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>양식,</v>
      </c>
      <c r="I64" s="2" t="str">
        <f t="shared" si="6"/>
        <v/>
      </c>
      <c r="J64" s="2" t="str">
        <f t="shared" si="7"/>
        <v/>
      </c>
      <c r="K64" s="2"/>
      <c r="L64" s="2"/>
      <c r="M64" s="2"/>
      <c r="N64" t="s">
        <v>1609</v>
      </c>
      <c r="O64" s="2"/>
      <c r="P64" s="2"/>
      <c r="Q64" t="str">
        <f t="shared" si="8"/>
        <v>피자,양식</v>
      </c>
    </row>
    <row r="65" spans="1:17" x14ac:dyDescent="0.4">
      <c r="A65" t="str">
        <f>'trim()'!B65</f>
        <v>음식점 &gt; 일식 &gt; 돈까스,우동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>일식,</v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/>
      </c>
      <c r="K65" s="2"/>
      <c r="L65" s="2"/>
      <c r="M65" s="2"/>
      <c r="N65" t="s">
        <v>1609</v>
      </c>
      <c r="O65" s="2"/>
      <c r="P65" s="2"/>
      <c r="Q65" t="str">
        <f t="shared" si="8"/>
        <v>일식</v>
      </c>
    </row>
    <row r="66" spans="1:17" x14ac:dyDescent="0.4">
      <c r="A66" t="str">
        <f>'trim()'!B66</f>
        <v>음식점 &gt; 중식 &gt; 중화요리</v>
      </c>
      <c r="C66" s="2" t="str">
        <f t="shared" si="0"/>
        <v/>
      </c>
      <c r="D66" s="2" t="str">
        <f t="shared" si="1"/>
        <v/>
      </c>
      <c r="E66" s="2" t="str">
        <f t="shared" si="2"/>
        <v>중식,</v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/>
      </c>
      <c r="K66" s="2"/>
      <c r="L66" s="2"/>
      <c r="M66" s="2"/>
      <c r="N66" t="s">
        <v>1609</v>
      </c>
      <c r="O66" s="2"/>
      <c r="P66" s="2"/>
      <c r="Q66" t="str">
        <f t="shared" si="8"/>
        <v>중식</v>
      </c>
    </row>
    <row r="67" spans="1:17" x14ac:dyDescent="0.4">
      <c r="A67" t="str">
        <f>'trim()'!B67</f>
        <v>음식점 &gt; 중식 &gt; 중화요리</v>
      </c>
      <c r="C67" s="2" t="str">
        <f t="shared" ref="C67:C130" si="9">IFERROR(  IF( FIND("피자",A67,1)&gt;0,"피자,",""  ),"")</f>
        <v/>
      </c>
      <c r="D67" s="2" t="str">
        <f t="shared" ref="D67:D130" si="10">IFERROR(  IF( FIND("치킨",A67,1)&gt;0,"치킨,",""  ),"")</f>
        <v/>
      </c>
      <c r="E67" s="2" t="str">
        <f t="shared" ref="E67:E130" si="11">IFERROR(  IF( FIND("중식",A67,1)&gt;0,"중식,",""  ),"")</f>
        <v>중식,</v>
      </c>
      <c r="F67" s="2" t="str">
        <f t="shared" ref="F67:F130" si="12">IFERROR(  IF( FIND("일식",A67,1)&gt;0,"일식,",""  ),"")</f>
        <v/>
      </c>
      <c r="G67" s="2" t="str">
        <f t="shared" ref="G67:G130" si="13">IFERROR(  IF( FIND("한식",A67,1)&gt;0,"한식,",""  ),"")</f>
        <v/>
      </c>
      <c r="H67" s="2" t="str">
        <f t="shared" ref="H67:H130" si="14">IFERROR(  IF( FIND("양식",A67,1)&gt;0,"양식,",""  ),"")</f>
        <v/>
      </c>
      <c r="I67" s="2" t="str">
        <f t="shared" ref="I67:I130" si="15">IF(   OR(  IFERROR((FIND("까페",A67,1)&gt;0),FALSE),   IFERROR((FIND("카페",A67,1)&gt;0),FALSE),   IFERROR((FIND("카페",A67,1)&gt;0),FALSE) ),"카페,","")</f>
        <v/>
      </c>
      <c r="J67" s="2" t="str">
        <f t="shared" ref="J67:J130" si="16">IF(   OR(  IFERROR((FIND("패스트푸드",A67,1)&gt;0),FALSE),   IFERROR((FIND("햄버거",A67,1)&gt;0),FALSE),   IFERROR((FIND("버거",A67,1)&gt;0),FALSE) ),"햄버거,","")</f>
        <v/>
      </c>
      <c r="K67" s="2"/>
      <c r="L67" s="2"/>
      <c r="M67" s="2"/>
      <c r="N67" t="s">
        <v>1609</v>
      </c>
      <c r="O67" s="2"/>
      <c r="P67" s="2"/>
      <c r="Q67" t="str">
        <f t="shared" ref="Q67:Q130" si="17">SUBSTITUTE(CONCATENATE(C67,D67,E67,F67,G67,H67,I67,J67,N67),",,","",1)</f>
        <v>중식</v>
      </c>
    </row>
    <row r="68" spans="1:17" x14ac:dyDescent="0.4">
      <c r="A68" t="str">
        <f>'trim()'!B68</f>
        <v>음식점 &gt; 한식 &gt; 육류,고기 &gt; 닭요리</v>
      </c>
      <c r="C68" s="2" t="str">
        <f t="shared" si="9"/>
        <v/>
      </c>
      <c r="D68" s="2" t="str">
        <f t="shared" si="10"/>
        <v/>
      </c>
      <c r="E68" s="2" t="str">
        <f t="shared" si="11"/>
        <v/>
      </c>
      <c r="F68" s="2" t="str">
        <f t="shared" si="12"/>
        <v/>
      </c>
      <c r="G68" s="2" t="str">
        <f t="shared" si="13"/>
        <v>한식,</v>
      </c>
      <c r="H68" s="2" t="str">
        <f t="shared" si="14"/>
        <v/>
      </c>
      <c r="I68" s="2" t="str">
        <f t="shared" si="15"/>
        <v/>
      </c>
      <c r="J68" s="2" t="str">
        <f t="shared" si="16"/>
        <v/>
      </c>
      <c r="K68" s="2"/>
      <c r="L68" s="2"/>
      <c r="M68" s="2"/>
      <c r="N68" t="s">
        <v>1609</v>
      </c>
      <c r="O68" s="2"/>
      <c r="P68" s="2"/>
      <c r="Q68" t="str">
        <f t="shared" si="17"/>
        <v>한식</v>
      </c>
    </row>
    <row r="69" spans="1:17" x14ac:dyDescent="0.4">
      <c r="A69" t="str">
        <f>'trim()'!B69</f>
        <v>음식점 &gt; 한식 &gt; 육류,고기</v>
      </c>
      <c r="C69" s="2" t="str">
        <f t="shared" si="9"/>
        <v/>
      </c>
      <c r="D69" s="2" t="str">
        <f t="shared" si="10"/>
        <v/>
      </c>
      <c r="E69" s="2" t="str">
        <f t="shared" si="11"/>
        <v/>
      </c>
      <c r="F69" s="2" t="str">
        <f t="shared" si="12"/>
        <v/>
      </c>
      <c r="G69" s="2" t="str">
        <f t="shared" si="13"/>
        <v>한식,</v>
      </c>
      <c r="H69" s="2" t="str">
        <f t="shared" si="14"/>
        <v/>
      </c>
      <c r="I69" s="2" t="str">
        <f t="shared" si="15"/>
        <v/>
      </c>
      <c r="J69" s="2" t="str">
        <f t="shared" si="16"/>
        <v/>
      </c>
      <c r="K69" s="2"/>
      <c r="L69" s="2"/>
      <c r="M69" s="2"/>
      <c r="N69" t="s">
        <v>1609</v>
      </c>
      <c r="O69" s="2"/>
      <c r="P69" s="2"/>
      <c r="Q69" t="str">
        <f t="shared" si="17"/>
        <v>한식</v>
      </c>
    </row>
    <row r="70" spans="1:17" x14ac:dyDescent="0.4">
      <c r="A70" t="str">
        <f>'trim()'!B70</f>
        <v>음식점 &gt; 치킨 &gt; 네네치킨</v>
      </c>
      <c r="C70" s="2" t="str">
        <f t="shared" si="9"/>
        <v/>
      </c>
      <c r="D70" s="2" t="str">
        <f t="shared" si="10"/>
        <v>치킨,</v>
      </c>
      <c r="E70" s="2" t="str">
        <f t="shared" si="11"/>
        <v/>
      </c>
      <c r="F70" s="2" t="str">
        <f t="shared" si="12"/>
        <v/>
      </c>
      <c r="G70" s="2" t="str">
        <f t="shared" si="13"/>
        <v/>
      </c>
      <c r="H70" s="2" t="str">
        <f t="shared" si="14"/>
        <v/>
      </c>
      <c r="I70" s="2" t="str">
        <f t="shared" si="15"/>
        <v/>
      </c>
      <c r="J70" s="2" t="str">
        <f t="shared" si="16"/>
        <v/>
      </c>
      <c r="K70" s="2"/>
      <c r="L70" s="2"/>
      <c r="M70" s="2"/>
      <c r="N70" t="s">
        <v>1609</v>
      </c>
      <c r="O70" s="2"/>
      <c r="P70" s="2"/>
      <c r="Q70" t="str">
        <f t="shared" si="17"/>
        <v>치킨</v>
      </c>
    </row>
    <row r="71" spans="1:17" x14ac:dyDescent="0.4">
      <c r="A71" t="str">
        <f>'trim()'!B71</f>
        <v>음식점 &gt; 치킨 &gt; 네네치킨</v>
      </c>
      <c r="C71" s="2" t="str">
        <f t="shared" si="9"/>
        <v/>
      </c>
      <c r="D71" s="2" t="str">
        <f t="shared" si="10"/>
        <v>치킨,</v>
      </c>
      <c r="E71" s="2" t="str">
        <f t="shared" si="11"/>
        <v/>
      </c>
      <c r="F71" s="2" t="str">
        <f t="shared" si="12"/>
        <v/>
      </c>
      <c r="G71" s="2" t="str">
        <f t="shared" si="13"/>
        <v/>
      </c>
      <c r="H71" s="2" t="str">
        <f t="shared" si="14"/>
        <v/>
      </c>
      <c r="I71" s="2" t="str">
        <f t="shared" si="15"/>
        <v/>
      </c>
      <c r="J71" s="2" t="str">
        <f t="shared" si="16"/>
        <v/>
      </c>
      <c r="K71" s="2"/>
      <c r="L71" s="2"/>
      <c r="M71" s="2"/>
      <c r="N71" t="s">
        <v>1609</v>
      </c>
      <c r="O71" s="2"/>
      <c r="P71" s="2"/>
      <c r="Q71" t="str">
        <f t="shared" si="17"/>
        <v>치킨</v>
      </c>
    </row>
    <row r="72" spans="1:17" x14ac:dyDescent="0.4">
      <c r="A72" t="str">
        <f>'trim()'!B72</f>
        <v>음식점 &gt; 치킨 &gt; 노랑통닭</v>
      </c>
      <c r="C72" s="2" t="str">
        <f t="shared" si="9"/>
        <v/>
      </c>
      <c r="D72" s="2" t="str">
        <f t="shared" si="10"/>
        <v>치킨,</v>
      </c>
      <c r="E72" s="2" t="str">
        <f t="shared" si="11"/>
        <v/>
      </c>
      <c r="F72" s="2" t="str">
        <f t="shared" si="12"/>
        <v/>
      </c>
      <c r="G72" s="2" t="str">
        <f t="shared" si="13"/>
        <v/>
      </c>
      <c r="H72" s="2" t="str">
        <f t="shared" si="14"/>
        <v/>
      </c>
      <c r="I72" s="2" t="str">
        <f t="shared" si="15"/>
        <v/>
      </c>
      <c r="J72" s="2" t="str">
        <f t="shared" si="16"/>
        <v/>
      </c>
      <c r="K72" s="2"/>
      <c r="L72" s="2"/>
      <c r="M72" s="2"/>
      <c r="N72" t="s">
        <v>1609</v>
      </c>
      <c r="O72" s="2"/>
      <c r="P72" s="2"/>
      <c r="Q72" t="str">
        <f t="shared" si="17"/>
        <v>치킨</v>
      </c>
    </row>
    <row r="73" spans="1:17" x14ac:dyDescent="0.4">
      <c r="A73" t="str">
        <f>'trim()'!B73</f>
        <v>음식점 &gt; 치킨 &gt; 노랑통닭</v>
      </c>
      <c r="C73" s="2" t="str">
        <f t="shared" si="9"/>
        <v/>
      </c>
      <c r="D73" s="2" t="str">
        <f t="shared" si="10"/>
        <v>치킨,</v>
      </c>
      <c r="E73" s="2" t="str">
        <f t="shared" si="11"/>
        <v/>
      </c>
      <c r="F73" s="2" t="str">
        <f t="shared" si="12"/>
        <v/>
      </c>
      <c r="G73" s="2" t="str">
        <f t="shared" si="13"/>
        <v/>
      </c>
      <c r="H73" s="2" t="str">
        <f t="shared" si="14"/>
        <v/>
      </c>
      <c r="I73" s="2" t="str">
        <f t="shared" si="15"/>
        <v/>
      </c>
      <c r="J73" s="2" t="str">
        <f t="shared" si="16"/>
        <v/>
      </c>
      <c r="K73" s="2"/>
      <c r="L73" s="2"/>
      <c r="M73" s="2"/>
      <c r="N73" t="s">
        <v>1609</v>
      </c>
      <c r="O73" s="2"/>
      <c r="P73" s="2"/>
      <c r="Q73" t="str">
        <f t="shared" si="17"/>
        <v>치킨</v>
      </c>
    </row>
    <row r="74" spans="1:17" x14ac:dyDescent="0.4">
      <c r="A74" t="str">
        <f>'trim()'!B74</f>
        <v>음식점 &gt; 치킨 &gt; 노랑통닭</v>
      </c>
      <c r="C74" s="2" t="str">
        <f t="shared" si="9"/>
        <v/>
      </c>
      <c r="D74" s="2" t="str">
        <f t="shared" si="10"/>
        <v>치킨,</v>
      </c>
      <c r="E74" s="2" t="str">
        <f t="shared" si="11"/>
        <v/>
      </c>
      <c r="F74" s="2" t="str">
        <f t="shared" si="12"/>
        <v/>
      </c>
      <c r="G74" s="2" t="str">
        <f t="shared" si="13"/>
        <v/>
      </c>
      <c r="H74" s="2" t="str">
        <f t="shared" si="14"/>
        <v/>
      </c>
      <c r="I74" s="2" t="str">
        <f t="shared" si="15"/>
        <v/>
      </c>
      <c r="J74" s="2" t="str">
        <f t="shared" si="16"/>
        <v/>
      </c>
      <c r="K74" s="2"/>
      <c r="L74" s="2"/>
      <c r="M74" s="2"/>
      <c r="N74" t="s">
        <v>1609</v>
      </c>
      <c r="O74" s="2"/>
      <c r="P74" s="2"/>
      <c r="Q74" t="str">
        <f t="shared" si="17"/>
        <v>치킨</v>
      </c>
    </row>
    <row r="75" spans="1:17" x14ac:dyDescent="0.4">
      <c r="A75" t="str">
        <f>'trim()'!B75</f>
        <v>음식점 &gt; 치킨 &gt; 누나홀닭</v>
      </c>
      <c r="C75" s="2" t="str">
        <f t="shared" si="9"/>
        <v/>
      </c>
      <c r="D75" s="2" t="str">
        <f t="shared" si="10"/>
        <v>치킨,</v>
      </c>
      <c r="E75" s="2" t="str">
        <f t="shared" si="11"/>
        <v/>
      </c>
      <c r="F75" s="2" t="str">
        <f t="shared" si="12"/>
        <v/>
      </c>
      <c r="G75" s="2" t="str">
        <f t="shared" si="13"/>
        <v/>
      </c>
      <c r="H75" s="2" t="str">
        <f t="shared" si="14"/>
        <v/>
      </c>
      <c r="I75" s="2" t="str">
        <f t="shared" si="15"/>
        <v/>
      </c>
      <c r="J75" s="2" t="str">
        <f t="shared" si="16"/>
        <v/>
      </c>
      <c r="K75" s="2"/>
      <c r="L75" s="2"/>
      <c r="M75" s="2"/>
      <c r="N75" t="s">
        <v>1609</v>
      </c>
      <c r="O75" s="2"/>
      <c r="P75" s="2"/>
      <c r="Q75" t="str">
        <f t="shared" si="17"/>
        <v>치킨</v>
      </c>
    </row>
    <row r="76" spans="1:17" x14ac:dyDescent="0.4">
      <c r="A76" t="str">
        <f>'trim()'!B76</f>
        <v>음식점 &gt; 한식 &gt; 육류,고기 &gt; 갈비</v>
      </c>
      <c r="C76" s="2" t="str">
        <f t="shared" si="9"/>
        <v/>
      </c>
      <c r="D76" s="2" t="str">
        <f t="shared" si="10"/>
        <v/>
      </c>
      <c r="E76" s="2" t="str">
        <f t="shared" si="11"/>
        <v/>
      </c>
      <c r="F76" s="2" t="str">
        <f t="shared" si="12"/>
        <v/>
      </c>
      <c r="G76" s="2" t="str">
        <f t="shared" si="13"/>
        <v>한식,</v>
      </c>
      <c r="H76" s="2" t="str">
        <f t="shared" si="14"/>
        <v/>
      </c>
      <c r="I76" s="2" t="str">
        <f t="shared" si="15"/>
        <v/>
      </c>
      <c r="J76" s="2" t="str">
        <f t="shared" si="16"/>
        <v/>
      </c>
      <c r="K76" s="2"/>
      <c r="L76" s="2"/>
      <c r="M76" s="2"/>
      <c r="N76" t="s">
        <v>1609</v>
      </c>
      <c r="O76" s="2"/>
      <c r="P76" s="2"/>
      <c r="Q76" t="str">
        <f t="shared" si="17"/>
        <v>한식</v>
      </c>
    </row>
    <row r="77" spans="1:17" x14ac:dyDescent="0.4">
      <c r="A77" t="str">
        <f>'trim()'!B77</f>
        <v>음식점 &gt; 양식 &gt; 햄버거 &gt; 뉴욕버거</v>
      </c>
      <c r="C77" s="2" t="str">
        <f t="shared" si="9"/>
        <v/>
      </c>
      <c r="D77" s="2" t="str">
        <f t="shared" si="10"/>
        <v/>
      </c>
      <c r="E77" s="2" t="str">
        <f t="shared" si="11"/>
        <v/>
      </c>
      <c r="F77" s="2" t="str">
        <f t="shared" si="12"/>
        <v/>
      </c>
      <c r="G77" s="2" t="str">
        <f t="shared" si="13"/>
        <v/>
      </c>
      <c r="H77" s="2" t="str">
        <f t="shared" si="14"/>
        <v>양식,</v>
      </c>
      <c r="I77" s="2" t="str">
        <f t="shared" si="15"/>
        <v/>
      </c>
      <c r="J77" s="2" t="str">
        <f t="shared" si="16"/>
        <v>햄버거,</v>
      </c>
      <c r="K77" s="2"/>
      <c r="L77" s="2"/>
      <c r="M77" s="2"/>
      <c r="N77" t="s">
        <v>1609</v>
      </c>
      <c r="O77" s="2"/>
      <c r="P77" s="2"/>
      <c r="Q77" t="str">
        <f t="shared" si="17"/>
        <v>양식,햄버거</v>
      </c>
    </row>
    <row r="78" spans="1:17" x14ac:dyDescent="0.4">
      <c r="A78" t="str">
        <f>'trim()'!B78</f>
        <v>음식점 &gt; 양식 &gt; 햄버거 &gt; 뉴욕버거</v>
      </c>
      <c r="C78" s="2" t="str">
        <f t="shared" si="9"/>
        <v/>
      </c>
      <c r="D78" s="2" t="str">
        <f t="shared" si="10"/>
        <v/>
      </c>
      <c r="E78" s="2" t="str">
        <f t="shared" si="11"/>
        <v/>
      </c>
      <c r="F78" s="2" t="str">
        <f t="shared" si="12"/>
        <v/>
      </c>
      <c r="G78" s="2" t="str">
        <f t="shared" si="13"/>
        <v/>
      </c>
      <c r="H78" s="2" t="str">
        <f t="shared" si="14"/>
        <v>양식,</v>
      </c>
      <c r="I78" s="2" t="str">
        <f t="shared" si="15"/>
        <v/>
      </c>
      <c r="J78" s="2" t="str">
        <f t="shared" si="16"/>
        <v>햄버거,</v>
      </c>
      <c r="K78" s="2"/>
      <c r="L78" s="2"/>
      <c r="M78" s="2"/>
      <c r="N78" t="s">
        <v>1609</v>
      </c>
      <c r="O78" s="2"/>
      <c r="P78" s="2"/>
      <c r="Q78" t="str">
        <f t="shared" si="17"/>
        <v>양식,햄버거</v>
      </c>
    </row>
    <row r="79" spans="1:17" x14ac:dyDescent="0.4">
      <c r="A79" t="str">
        <f>'trim()'!B79</f>
        <v>음식점 &gt; 패스트푸드</v>
      </c>
      <c r="C79" s="2" t="str">
        <f t="shared" si="9"/>
        <v/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" t="str">
        <f t="shared" si="13"/>
        <v/>
      </c>
      <c r="H79" s="2" t="str">
        <f t="shared" si="14"/>
        <v/>
      </c>
      <c r="I79" s="2" t="str">
        <f t="shared" si="15"/>
        <v/>
      </c>
      <c r="J79" s="2" t="str">
        <f t="shared" si="16"/>
        <v>햄버거,</v>
      </c>
      <c r="K79" s="2"/>
      <c r="L79" s="2"/>
      <c r="M79" s="2"/>
      <c r="N79" t="s">
        <v>1609</v>
      </c>
      <c r="O79" s="2"/>
      <c r="P79" s="2"/>
      <c r="Q79" t="str">
        <f t="shared" si="17"/>
        <v>햄버거</v>
      </c>
    </row>
    <row r="80" spans="1:17" x14ac:dyDescent="0.4">
      <c r="A80" t="str">
        <f>'trim()'!B80</f>
        <v>음식점 &gt; 패스트푸드 &gt; 뉴욕핫도그앤커피</v>
      </c>
      <c r="C80" s="2" t="str">
        <f t="shared" si="9"/>
        <v/>
      </c>
      <c r="D80" s="2" t="str">
        <f t="shared" si="10"/>
        <v/>
      </c>
      <c r="E80" s="2" t="str">
        <f t="shared" si="11"/>
        <v/>
      </c>
      <c r="F80" s="2" t="str">
        <f t="shared" si="12"/>
        <v/>
      </c>
      <c r="G80" s="2" t="str">
        <f t="shared" si="13"/>
        <v/>
      </c>
      <c r="H80" s="2" t="str">
        <f t="shared" si="14"/>
        <v/>
      </c>
      <c r="I80" s="2" t="str">
        <f t="shared" si="15"/>
        <v/>
      </c>
      <c r="J80" s="2" t="str">
        <f t="shared" si="16"/>
        <v>햄버거,</v>
      </c>
      <c r="K80" s="2"/>
      <c r="L80" s="2"/>
      <c r="M80" s="2"/>
      <c r="N80" t="s">
        <v>1609</v>
      </c>
      <c r="O80" s="2"/>
      <c r="P80" s="2"/>
      <c r="Q80" t="str">
        <f t="shared" si="17"/>
        <v>햄버거</v>
      </c>
    </row>
    <row r="81" spans="1:17" x14ac:dyDescent="0.4">
      <c r="A81" t="str">
        <f>'trim()'!B81</f>
        <v>음식점 &gt; 일식 &gt; 참치회</v>
      </c>
      <c r="C81" s="2" t="str">
        <f t="shared" si="9"/>
        <v/>
      </c>
      <c r="D81" s="2" t="str">
        <f t="shared" si="10"/>
        <v/>
      </c>
      <c r="E81" s="2" t="str">
        <f t="shared" si="11"/>
        <v/>
      </c>
      <c r="F81" s="2" t="str">
        <f t="shared" si="12"/>
        <v>일식,</v>
      </c>
      <c r="G81" s="2" t="str">
        <f t="shared" si="13"/>
        <v/>
      </c>
      <c r="H81" s="2" t="str">
        <f t="shared" si="14"/>
        <v/>
      </c>
      <c r="I81" s="2" t="str">
        <f t="shared" si="15"/>
        <v/>
      </c>
      <c r="J81" s="2" t="str">
        <f t="shared" si="16"/>
        <v/>
      </c>
      <c r="K81" s="2"/>
      <c r="L81" s="2"/>
      <c r="M81" s="2"/>
      <c r="N81" t="s">
        <v>1609</v>
      </c>
      <c r="O81" s="2"/>
      <c r="P81" s="2"/>
      <c r="Q81" t="str">
        <f t="shared" si="17"/>
        <v>일식</v>
      </c>
    </row>
    <row r="82" spans="1:17" x14ac:dyDescent="0.4">
      <c r="A82" t="str">
        <f>'trim()'!B82</f>
        <v>음식점 &gt; 치킨</v>
      </c>
      <c r="C82" s="2" t="str">
        <f t="shared" si="9"/>
        <v/>
      </c>
      <c r="D82" s="2" t="str">
        <f t="shared" si="10"/>
        <v>치킨,</v>
      </c>
      <c r="E82" s="2" t="str">
        <f t="shared" si="11"/>
        <v/>
      </c>
      <c r="F82" s="2" t="str">
        <f t="shared" si="12"/>
        <v/>
      </c>
      <c r="G82" s="2" t="str">
        <f t="shared" si="13"/>
        <v/>
      </c>
      <c r="H82" s="2" t="str">
        <f t="shared" si="14"/>
        <v/>
      </c>
      <c r="I82" s="2" t="str">
        <f t="shared" si="15"/>
        <v/>
      </c>
      <c r="J82" s="2" t="str">
        <f t="shared" si="16"/>
        <v/>
      </c>
      <c r="K82" s="2"/>
      <c r="L82" s="2"/>
      <c r="M82" s="2"/>
      <c r="N82" t="s">
        <v>1609</v>
      </c>
      <c r="O82" s="2"/>
      <c r="P82" s="2"/>
      <c r="Q82" t="str">
        <f t="shared" si="17"/>
        <v>치킨</v>
      </c>
    </row>
    <row r="83" spans="1:17" x14ac:dyDescent="0.4">
      <c r="A83" t="str">
        <f>'trim()'!B83</f>
        <v>음식점 &gt; 패스트푸드</v>
      </c>
      <c r="C83" s="2" t="str">
        <f t="shared" si="9"/>
        <v/>
      </c>
      <c r="D83" s="2" t="str">
        <f t="shared" si="10"/>
        <v/>
      </c>
      <c r="E83" s="2" t="str">
        <f t="shared" si="11"/>
        <v/>
      </c>
      <c r="F83" s="2" t="str">
        <f t="shared" si="12"/>
        <v/>
      </c>
      <c r="G83" s="2" t="str">
        <f t="shared" si="13"/>
        <v/>
      </c>
      <c r="H83" s="2" t="str">
        <f t="shared" si="14"/>
        <v/>
      </c>
      <c r="I83" s="2" t="str">
        <f t="shared" si="15"/>
        <v/>
      </c>
      <c r="J83" s="2" t="str">
        <f t="shared" si="16"/>
        <v>햄버거,</v>
      </c>
      <c r="K83" s="2"/>
      <c r="L83" s="2"/>
      <c r="M83" s="2"/>
      <c r="N83" t="s">
        <v>1609</v>
      </c>
      <c r="O83" s="2"/>
      <c r="P83" s="2"/>
      <c r="Q83" t="str">
        <f t="shared" si="17"/>
        <v>햄버거</v>
      </c>
    </row>
    <row r="84" spans="1:17" x14ac:dyDescent="0.4">
      <c r="A84" t="str">
        <f>'trim()'!B84</f>
        <v>음식점 &gt; 일식 &gt; 초밥,롤</v>
      </c>
      <c r="C84" s="2" t="str">
        <f t="shared" si="9"/>
        <v/>
      </c>
      <c r="D84" s="2" t="str">
        <f t="shared" si="10"/>
        <v/>
      </c>
      <c r="E84" s="2" t="str">
        <f t="shared" si="11"/>
        <v/>
      </c>
      <c r="F84" s="2" t="str">
        <f t="shared" si="12"/>
        <v>일식,</v>
      </c>
      <c r="G84" s="2" t="str">
        <f t="shared" si="13"/>
        <v/>
      </c>
      <c r="H84" s="2" t="str">
        <f t="shared" si="14"/>
        <v/>
      </c>
      <c r="I84" s="2" t="str">
        <f t="shared" si="15"/>
        <v/>
      </c>
      <c r="J84" s="2" t="str">
        <f t="shared" si="16"/>
        <v/>
      </c>
      <c r="K84" s="2"/>
      <c r="L84" s="2"/>
      <c r="M84" s="2"/>
      <c r="N84" t="s">
        <v>1609</v>
      </c>
      <c r="O84" s="2"/>
      <c r="P84" s="2"/>
      <c r="Q84" t="str">
        <f t="shared" si="17"/>
        <v>일식</v>
      </c>
    </row>
    <row r="85" spans="1:17" x14ac:dyDescent="0.4">
      <c r="A85" t="str">
        <f>'trim()'!B85</f>
        <v>음식점 &gt; 치킨</v>
      </c>
      <c r="C85" s="2" t="str">
        <f t="shared" si="9"/>
        <v/>
      </c>
      <c r="D85" s="2" t="str">
        <f t="shared" si="10"/>
        <v>치킨,</v>
      </c>
      <c r="E85" s="2" t="str">
        <f t="shared" si="11"/>
        <v/>
      </c>
      <c r="F85" s="2" t="str">
        <f t="shared" si="12"/>
        <v/>
      </c>
      <c r="G85" s="2" t="str">
        <f t="shared" si="13"/>
        <v/>
      </c>
      <c r="H85" s="2" t="str">
        <f t="shared" si="14"/>
        <v/>
      </c>
      <c r="I85" s="2" t="str">
        <f t="shared" si="15"/>
        <v/>
      </c>
      <c r="J85" s="2" t="str">
        <f t="shared" si="16"/>
        <v/>
      </c>
      <c r="K85" s="2"/>
      <c r="L85" s="2"/>
      <c r="M85" s="2"/>
      <c r="N85" t="s">
        <v>1609</v>
      </c>
      <c r="O85" s="2"/>
      <c r="P85" s="2"/>
      <c r="Q85" t="str">
        <f t="shared" si="17"/>
        <v>치킨</v>
      </c>
    </row>
    <row r="86" spans="1:17" x14ac:dyDescent="0.4">
      <c r="A86" t="str">
        <f>'trim()'!B86</f>
        <v>음식점 &gt; 한식 &gt; 해물,생선 &gt; 게,대게</v>
      </c>
      <c r="C86" s="2" t="str">
        <f t="shared" si="9"/>
        <v/>
      </c>
      <c r="D86" s="2" t="str">
        <f t="shared" si="10"/>
        <v/>
      </c>
      <c r="E86" s="2" t="str">
        <f t="shared" si="11"/>
        <v/>
      </c>
      <c r="F86" s="2" t="str">
        <f t="shared" si="12"/>
        <v/>
      </c>
      <c r="G86" s="2" t="str">
        <f t="shared" si="13"/>
        <v>한식,</v>
      </c>
      <c r="H86" s="2" t="str">
        <f t="shared" si="14"/>
        <v/>
      </c>
      <c r="I86" s="2" t="str">
        <f t="shared" si="15"/>
        <v/>
      </c>
      <c r="J86" s="2" t="str">
        <f t="shared" si="16"/>
        <v/>
      </c>
      <c r="K86" s="2"/>
      <c r="L86" s="2"/>
      <c r="M86" s="2"/>
      <c r="N86" t="s">
        <v>1609</v>
      </c>
      <c r="O86" s="2"/>
      <c r="P86" s="2"/>
      <c r="Q86" t="str">
        <f t="shared" si="17"/>
        <v>한식</v>
      </c>
    </row>
    <row r="87" spans="1:17" x14ac:dyDescent="0.4">
      <c r="A87" t="str">
        <f>'trim()'!B87</f>
        <v>음식점 &gt; 중식 &gt; 중화요리</v>
      </c>
      <c r="C87" s="2" t="str">
        <f t="shared" si="9"/>
        <v/>
      </c>
      <c r="D87" s="2" t="str">
        <f t="shared" si="10"/>
        <v/>
      </c>
      <c r="E87" s="2" t="str">
        <f t="shared" si="11"/>
        <v>중식,</v>
      </c>
      <c r="F87" s="2" t="str">
        <f t="shared" si="12"/>
        <v/>
      </c>
      <c r="G87" s="2" t="str">
        <f t="shared" si="13"/>
        <v/>
      </c>
      <c r="H87" s="2" t="str">
        <f t="shared" si="14"/>
        <v/>
      </c>
      <c r="I87" s="2" t="str">
        <f t="shared" si="15"/>
        <v/>
      </c>
      <c r="J87" s="2" t="str">
        <f t="shared" si="16"/>
        <v/>
      </c>
      <c r="K87" s="2"/>
      <c r="L87" s="2"/>
      <c r="M87" s="2"/>
      <c r="N87" t="s">
        <v>1609</v>
      </c>
      <c r="O87" s="2"/>
      <c r="P87" s="2"/>
      <c r="Q87" t="str">
        <f t="shared" si="17"/>
        <v>중식</v>
      </c>
    </row>
    <row r="88" spans="1:17" x14ac:dyDescent="0.4">
      <c r="A88" t="str">
        <f>'trim()'!B88</f>
        <v>음식점 &gt; 치킨</v>
      </c>
      <c r="C88" s="2" t="str">
        <f t="shared" si="9"/>
        <v/>
      </c>
      <c r="D88" s="2" t="str">
        <f t="shared" si="10"/>
        <v>치킨,</v>
      </c>
      <c r="E88" s="2" t="str">
        <f t="shared" si="11"/>
        <v/>
      </c>
      <c r="F88" s="2" t="str">
        <f t="shared" si="12"/>
        <v/>
      </c>
      <c r="G88" s="2" t="str">
        <f t="shared" si="13"/>
        <v/>
      </c>
      <c r="H88" s="2" t="str">
        <f t="shared" si="14"/>
        <v/>
      </c>
      <c r="I88" s="2" t="str">
        <f t="shared" si="15"/>
        <v/>
      </c>
      <c r="J88" s="2" t="str">
        <f t="shared" si="16"/>
        <v/>
      </c>
      <c r="K88" s="2"/>
      <c r="L88" s="2"/>
      <c r="M88" s="2"/>
      <c r="N88" t="s">
        <v>1609</v>
      </c>
      <c r="O88" s="2"/>
      <c r="P88" s="2"/>
      <c r="Q88" t="str">
        <f t="shared" si="17"/>
        <v>치킨</v>
      </c>
    </row>
    <row r="89" spans="1:17" x14ac:dyDescent="0.4">
      <c r="A89" t="str">
        <f>'trim()'!B89</f>
        <v>음식점 &gt; 중식 &gt; 중화요리</v>
      </c>
      <c r="C89" s="2" t="str">
        <f t="shared" si="9"/>
        <v/>
      </c>
      <c r="D89" s="2" t="str">
        <f t="shared" si="10"/>
        <v/>
      </c>
      <c r="E89" s="2" t="str">
        <f t="shared" si="11"/>
        <v>중식,</v>
      </c>
      <c r="F89" s="2" t="str">
        <f t="shared" si="12"/>
        <v/>
      </c>
      <c r="G89" s="2" t="str">
        <f t="shared" si="13"/>
        <v/>
      </c>
      <c r="H89" s="2" t="str">
        <f t="shared" si="14"/>
        <v/>
      </c>
      <c r="I89" s="2" t="str">
        <f t="shared" si="15"/>
        <v/>
      </c>
      <c r="J89" s="2" t="str">
        <f t="shared" si="16"/>
        <v/>
      </c>
      <c r="K89" s="2"/>
      <c r="L89" s="2"/>
      <c r="M89" s="2"/>
      <c r="N89" t="s">
        <v>1609</v>
      </c>
      <c r="O89" s="2"/>
      <c r="P89" s="2"/>
      <c r="Q89" t="str">
        <f t="shared" si="17"/>
        <v>중식</v>
      </c>
    </row>
    <row r="90" spans="1:17" x14ac:dyDescent="0.4">
      <c r="A90" t="str">
        <f>'trim()'!B90</f>
        <v>음식점 &gt; 치킨</v>
      </c>
      <c r="C90" s="2" t="str">
        <f t="shared" si="9"/>
        <v/>
      </c>
      <c r="D90" s="2" t="str">
        <f t="shared" si="10"/>
        <v>치킨,</v>
      </c>
      <c r="E90" s="2" t="str">
        <f t="shared" si="11"/>
        <v/>
      </c>
      <c r="F90" s="2" t="str">
        <f t="shared" si="12"/>
        <v/>
      </c>
      <c r="G90" s="2" t="str">
        <f t="shared" si="13"/>
        <v/>
      </c>
      <c r="H90" s="2" t="str">
        <f t="shared" si="14"/>
        <v/>
      </c>
      <c r="I90" s="2" t="str">
        <f t="shared" si="15"/>
        <v/>
      </c>
      <c r="J90" s="2" t="str">
        <f t="shared" si="16"/>
        <v/>
      </c>
      <c r="K90" s="2"/>
      <c r="L90" s="2"/>
      <c r="M90" s="2"/>
      <c r="N90" t="s">
        <v>1609</v>
      </c>
      <c r="O90" s="2"/>
      <c r="P90" s="2"/>
      <c r="Q90" t="str">
        <f t="shared" si="17"/>
        <v>치킨</v>
      </c>
    </row>
    <row r="91" spans="1:17" x14ac:dyDescent="0.4">
      <c r="A91" t="str">
        <f>'trim()'!B91</f>
        <v>음식점 &gt; 양식 &gt; 이탈리안</v>
      </c>
      <c r="C91" s="2" t="str">
        <f t="shared" si="9"/>
        <v/>
      </c>
      <c r="D91" s="2" t="str">
        <f t="shared" si="10"/>
        <v/>
      </c>
      <c r="E91" s="2" t="str">
        <f t="shared" si="11"/>
        <v/>
      </c>
      <c r="F91" s="2" t="str">
        <f t="shared" si="12"/>
        <v/>
      </c>
      <c r="G91" s="2" t="str">
        <f t="shared" si="13"/>
        <v/>
      </c>
      <c r="H91" s="2" t="str">
        <f t="shared" si="14"/>
        <v>양식,</v>
      </c>
      <c r="I91" s="2" t="str">
        <f t="shared" si="15"/>
        <v/>
      </c>
      <c r="J91" s="2" t="str">
        <f t="shared" si="16"/>
        <v/>
      </c>
      <c r="K91" s="2"/>
      <c r="L91" s="2"/>
      <c r="M91" s="2"/>
      <c r="N91" t="s">
        <v>1609</v>
      </c>
      <c r="O91" s="2"/>
      <c r="P91" s="2"/>
      <c r="Q91" t="str">
        <f t="shared" si="17"/>
        <v>양식</v>
      </c>
    </row>
    <row r="92" spans="1:17" x14ac:dyDescent="0.4">
      <c r="A92" t="str">
        <f>'trim()'!B92</f>
        <v>음식점 &gt; 한식 &gt; 육류,고기 &gt; 족발,보쌈</v>
      </c>
      <c r="C92" s="2" t="str">
        <f t="shared" si="9"/>
        <v/>
      </c>
      <c r="D92" s="2" t="str">
        <f t="shared" si="10"/>
        <v/>
      </c>
      <c r="E92" s="2" t="str">
        <f t="shared" si="11"/>
        <v/>
      </c>
      <c r="F92" s="2" t="str">
        <f t="shared" si="12"/>
        <v/>
      </c>
      <c r="G92" s="2" t="str">
        <f t="shared" si="13"/>
        <v>한식,</v>
      </c>
      <c r="H92" s="2" t="str">
        <f t="shared" si="14"/>
        <v/>
      </c>
      <c r="I92" s="2" t="str">
        <f t="shared" si="15"/>
        <v/>
      </c>
      <c r="J92" s="2" t="str">
        <f t="shared" si="16"/>
        <v/>
      </c>
      <c r="K92" s="2"/>
      <c r="L92" s="2"/>
      <c r="M92" s="2"/>
      <c r="N92" t="s">
        <v>1609</v>
      </c>
      <c r="O92" s="2"/>
      <c r="P92" s="2"/>
      <c r="Q92" t="str">
        <f t="shared" si="17"/>
        <v>한식</v>
      </c>
    </row>
    <row r="93" spans="1:17" x14ac:dyDescent="0.4">
      <c r="A93" t="str">
        <f>'trim()'!B93</f>
        <v>음식점 &gt; 양식 &gt; 피자</v>
      </c>
      <c r="C93" s="2" t="str">
        <f t="shared" si="9"/>
        <v>피자,</v>
      </c>
      <c r="D93" s="2" t="str">
        <f t="shared" si="10"/>
        <v/>
      </c>
      <c r="E93" s="2" t="str">
        <f t="shared" si="11"/>
        <v/>
      </c>
      <c r="F93" s="2" t="str">
        <f t="shared" si="12"/>
        <v/>
      </c>
      <c r="G93" s="2" t="str">
        <f t="shared" si="13"/>
        <v/>
      </c>
      <c r="H93" s="2" t="str">
        <f t="shared" si="14"/>
        <v>양식,</v>
      </c>
      <c r="I93" s="2" t="str">
        <f t="shared" si="15"/>
        <v/>
      </c>
      <c r="J93" s="2" t="str">
        <f t="shared" si="16"/>
        <v/>
      </c>
      <c r="K93" s="2"/>
      <c r="L93" s="2"/>
      <c r="M93" s="2"/>
      <c r="N93" t="s">
        <v>1609</v>
      </c>
      <c r="O93" s="2"/>
      <c r="P93" s="2"/>
      <c r="Q93" t="str">
        <f t="shared" si="17"/>
        <v>피자,양식</v>
      </c>
    </row>
    <row r="94" spans="1:17" x14ac:dyDescent="0.4">
      <c r="A94" t="str">
        <f>'trim()'!B94</f>
        <v>음식점 &gt; 양식 &gt; 피자</v>
      </c>
      <c r="C94" s="2" t="str">
        <f t="shared" si="9"/>
        <v>피자,</v>
      </c>
      <c r="D94" s="2" t="str">
        <f t="shared" si="10"/>
        <v/>
      </c>
      <c r="E94" s="2" t="str">
        <f t="shared" si="11"/>
        <v/>
      </c>
      <c r="F94" s="2" t="str">
        <f t="shared" si="12"/>
        <v/>
      </c>
      <c r="G94" s="2" t="str">
        <f t="shared" si="13"/>
        <v/>
      </c>
      <c r="H94" s="2" t="str">
        <f t="shared" si="14"/>
        <v>양식,</v>
      </c>
      <c r="I94" s="2" t="str">
        <f t="shared" si="15"/>
        <v/>
      </c>
      <c r="J94" s="2" t="str">
        <f t="shared" si="16"/>
        <v/>
      </c>
      <c r="K94" s="2"/>
      <c r="L94" s="2"/>
      <c r="M94" s="2"/>
      <c r="N94" t="s">
        <v>1609</v>
      </c>
      <c r="O94" s="2"/>
      <c r="P94" s="2"/>
      <c r="Q94" t="str">
        <f t="shared" si="17"/>
        <v>피자,양식</v>
      </c>
    </row>
    <row r="95" spans="1:17" x14ac:dyDescent="0.4">
      <c r="A95" t="str">
        <f>'trim()'!B95</f>
        <v>음식점 &gt; 치킨</v>
      </c>
      <c r="C95" s="2" t="str">
        <f t="shared" si="9"/>
        <v/>
      </c>
      <c r="D95" s="2" t="str">
        <f t="shared" si="10"/>
        <v>치킨,</v>
      </c>
      <c r="E95" s="2" t="str">
        <f t="shared" si="11"/>
        <v/>
      </c>
      <c r="F95" s="2" t="str">
        <f t="shared" si="12"/>
        <v/>
      </c>
      <c r="G95" s="2" t="str">
        <f t="shared" si="13"/>
        <v/>
      </c>
      <c r="H95" s="2" t="str">
        <f t="shared" si="14"/>
        <v/>
      </c>
      <c r="I95" s="2" t="str">
        <f t="shared" si="15"/>
        <v/>
      </c>
      <c r="J95" s="2" t="str">
        <f t="shared" si="16"/>
        <v/>
      </c>
      <c r="K95" s="2"/>
      <c r="L95" s="2"/>
      <c r="M95" s="2"/>
      <c r="N95" t="s">
        <v>1609</v>
      </c>
      <c r="O95" s="2"/>
      <c r="P95" s="2"/>
      <c r="Q95" t="str">
        <f t="shared" si="17"/>
        <v>치킨</v>
      </c>
    </row>
    <row r="96" spans="1:17" x14ac:dyDescent="0.4">
      <c r="A96" t="str">
        <f>'trim()'!B96</f>
        <v>음식점 &gt; 양식 &gt; 피자 &gt; 도미노피자</v>
      </c>
      <c r="C96" s="2" t="str">
        <f t="shared" si="9"/>
        <v>피자,</v>
      </c>
      <c r="D96" s="2" t="str">
        <f t="shared" si="10"/>
        <v/>
      </c>
      <c r="E96" s="2" t="str">
        <f t="shared" si="11"/>
        <v/>
      </c>
      <c r="F96" s="2" t="str">
        <f t="shared" si="12"/>
        <v/>
      </c>
      <c r="G96" s="2" t="str">
        <f t="shared" si="13"/>
        <v/>
      </c>
      <c r="H96" s="2" t="str">
        <f t="shared" si="14"/>
        <v>양식,</v>
      </c>
      <c r="I96" s="2" t="str">
        <f t="shared" si="15"/>
        <v/>
      </c>
      <c r="J96" s="2" t="str">
        <f t="shared" si="16"/>
        <v/>
      </c>
      <c r="K96" s="2"/>
      <c r="L96" s="2"/>
      <c r="M96" s="2"/>
      <c r="N96" t="s">
        <v>1609</v>
      </c>
      <c r="O96" s="2"/>
      <c r="P96" s="2"/>
      <c r="Q96" t="str">
        <f t="shared" si="17"/>
        <v>피자,양식</v>
      </c>
    </row>
    <row r="97" spans="1:17" x14ac:dyDescent="0.4">
      <c r="A97" t="str">
        <f>'trim()'!B97</f>
        <v>음식점 &gt; 양식 &gt; 피자 &gt; 도미노피자</v>
      </c>
      <c r="C97" s="2" t="str">
        <f t="shared" si="9"/>
        <v>피자,</v>
      </c>
      <c r="D97" s="2" t="str">
        <f t="shared" si="10"/>
        <v/>
      </c>
      <c r="E97" s="2" t="str">
        <f t="shared" si="11"/>
        <v/>
      </c>
      <c r="F97" s="2" t="str">
        <f t="shared" si="12"/>
        <v/>
      </c>
      <c r="G97" s="2" t="str">
        <f t="shared" si="13"/>
        <v/>
      </c>
      <c r="H97" s="2" t="str">
        <f t="shared" si="14"/>
        <v>양식,</v>
      </c>
      <c r="I97" s="2" t="str">
        <f t="shared" si="15"/>
        <v/>
      </c>
      <c r="J97" s="2" t="str">
        <f t="shared" si="16"/>
        <v/>
      </c>
      <c r="K97" s="2"/>
      <c r="L97" s="2"/>
      <c r="M97" s="2"/>
      <c r="N97" t="s">
        <v>1609</v>
      </c>
      <c r="O97" s="2"/>
      <c r="P97" s="2"/>
      <c r="Q97" t="str">
        <f t="shared" si="17"/>
        <v>피자,양식</v>
      </c>
    </row>
    <row r="98" spans="1:17" x14ac:dyDescent="0.4">
      <c r="A98" t="str">
        <f>'trim()'!B98</f>
        <v>음식점 &gt; 양식 &gt; 피자 &gt; 도미노피자</v>
      </c>
      <c r="C98" s="2" t="str">
        <f t="shared" si="9"/>
        <v>피자,</v>
      </c>
      <c r="D98" s="2" t="str">
        <f t="shared" si="10"/>
        <v/>
      </c>
      <c r="E98" s="2" t="str">
        <f t="shared" si="11"/>
        <v/>
      </c>
      <c r="F98" s="2" t="str">
        <f t="shared" si="12"/>
        <v/>
      </c>
      <c r="G98" s="2" t="str">
        <f t="shared" si="13"/>
        <v/>
      </c>
      <c r="H98" s="2" t="str">
        <f t="shared" si="14"/>
        <v>양식,</v>
      </c>
      <c r="I98" s="2" t="str">
        <f t="shared" si="15"/>
        <v/>
      </c>
      <c r="J98" s="2" t="str">
        <f t="shared" si="16"/>
        <v/>
      </c>
      <c r="K98" s="2"/>
      <c r="L98" s="2"/>
      <c r="M98" s="2"/>
      <c r="N98" t="s">
        <v>1609</v>
      </c>
      <c r="O98" s="2"/>
      <c r="P98" s="2"/>
      <c r="Q98" t="str">
        <f t="shared" si="17"/>
        <v>피자,양식</v>
      </c>
    </row>
    <row r="99" spans="1:17" x14ac:dyDescent="0.4">
      <c r="A99" t="str">
        <f>'trim()'!B99</f>
        <v>음식점 &gt; 카페</v>
      </c>
      <c r="C99" s="2" t="str">
        <f t="shared" si="9"/>
        <v/>
      </c>
      <c r="D99" s="2" t="str">
        <f t="shared" si="10"/>
        <v/>
      </c>
      <c r="E99" s="2" t="str">
        <f t="shared" si="11"/>
        <v/>
      </c>
      <c r="F99" s="2" t="str">
        <f t="shared" si="12"/>
        <v/>
      </c>
      <c r="G99" s="2" t="str">
        <f t="shared" si="13"/>
        <v/>
      </c>
      <c r="H99" s="2" t="str">
        <f t="shared" si="14"/>
        <v/>
      </c>
      <c r="I99" s="2" t="str">
        <f t="shared" si="15"/>
        <v>카페,</v>
      </c>
      <c r="J99" s="2" t="str">
        <f t="shared" si="16"/>
        <v/>
      </c>
      <c r="K99" s="2"/>
      <c r="L99" s="2"/>
      <c r="M99" s="2"/>
      <c r="N99" t="s">
        <v>1609</v>
      </c>
      <c r="O99" s="2"/>
      <c r="P99" s="2"/>
      <c r="Q99" t="str">
        <f t="shared" si="17"/>
        <v>카페</v>
      </c>
    </row>
    <row r="100" spans="1:17" x14ac:dyDescent="0.4">
      <c r="A100" t="str">
        <f>'trim()'!B100</f>
        <v>음식점 &gt; 카페 &gt; 테마카페 &gt; 북카페</v>
      </c>
      <c r="C100" s="2" t="str">
        <f t="shared" si="9"/>
        <v/>
      </c>
      <c r="D100" s="2" t="str">
        <f t="shared" si="10"/>
        <v/>
      </c>
      <c r="E100" s="2" t="str">
        <f t="shared" si="11"/>
        <v/>
      </c>
      <c r="F100" s="2" t="str">
        <f t="shared" si="12"/>
        <v/>
      </c>
      <c r="G100" s="2" t="str">
        <f t="shared" si="13"/>
        <v/>
      </c>
      <c r="H100" s="2" t="str">
        <f t="shared" si="14"/>
        <v/>
      </c>
      <c r="I100" s="2" t="str">
        <f t="shared" si="15"/>
        <v>카페,</v>
      </c>
      <c r="J100" s="2" t="str">
        <f t="shared" si="16"/>
        <v/>
      </c>
      <c r="K100" s="2"/>
      <c r="L100" s="2"/>
      <c r="M100" s="2"/>
      <c r="N100" t="s">
        <v>1609</v>
      </c>
      <c r="O100" s="2"/>
      <c r="P100" s="2"/>
      <c r="Q100" t="str">
        <f t="shared" si="17"/>
        <v>카페</v>
      </c>
    </row>
    <row r="101" spans="1:17" x14ac:dyDescent="0.4">
      <c r="A101" t="str">
        <f>'trim()'!B101</f>
        <v>음식점 &gt; 일식 &gt; 돈까스,우동 &gt; 돈까스클럽</v>
      </c>
      <c r="C101" s="2" t="str">
        <f t="shared" si="9"/>
        <v/>
      </c>
      <c r="D101" s="2" t="str">
        <f t="shared" si="10"/>
        <v/>
      </c>
      <c r="E101" s="2" t="str">
        <f t="shared" si="11"/>
        <v/>
      </c>
      <c r="F101" s="2" t="str">
        <f t="shared" si="12"/>
        <v>일식,</v>
      </c>
      <c r="G101" s="2" t="str">
        <f t="shared" si="13"/>
        <v/>
      </c>
      <c r="H101" s="2" t="str">
        <f t="shared" si="14"/>
        <v/>
      </c>
      <c r="I101" s="2" t="str">
        <f t="shared" si="15"/>
        <v/>
      </c>
      <c r="J101" s="2" t="str">
        <f t="shared" si="16"/>
        <v/>
      </c>
      <c r="K101" s="2"/>
      <c r="L101" s="2"/>
      <c r="M101" s="2"/>
      <c r="N101" t="s">
        <v>1609</v>
      </c>
      <c r="O101" s="2"/>
      <c r="P101" s="2"/>
      <c r="Q101" t="str">
        <f t="shared" si="17"/>
        <v>일식</v>
      </c>
    </row>
    <row r="102" spans="1:17" x14ac:dyDescent="0.4">
      <c r="A102" t="str">
        <f>'trim()'!B102</f>
        <v>음식점 &gt; 양식 &gt; 피자</v>
      </c>
      <c r="C102" s="2" t="str">
        <f t="shared" si="9"/>
        <v>피자,</v>
      </c>
      <c r="D102" s="2" t="str">
        <f t="shared" si="10"/>
        <v/>
      </c>
      <c r="E102" s="2" t="str">
        <f t="shared" si="11"/>
        <v/>
      </c>
      <c r="F102" s="2" t="str">
        <f t="shared" si="12"/>
        <v/>
      </c>
      <c r="G102" s="2" t="str">
        <f t="shared" si="13"/>
        <v/>
      </c>
      <c r="H102" s="2" t="str">
        <f t="shared" si="14"/>
        <v>양식,</v>
      </c>
      <c r="I102" s="2" t="str">
        <f t="shared" si="15"/>
        <v/>
      </c>
      <c r="J102" s="2" t="str">
        <f t="shared" si="16"/>
        <v/>
      </c>
      <c r="K102" s="2"/>
      <c r="L102" s="2"/>
      <c r="M102" s="2"/>
      <c r="N102" t="s">
        <v>1609</v>
      </c>
      <c r="O102" s="2"/>
      <c r="P102" s="2"/>
      <c r="Q102" t="str">
        <f t="shared" si="17"/>
        <v>피자,양식</v>
      </c>
    </row>
    <row r="103" spans="1:17" x14ac:dyDescent="0.4">
      <c r="A103" t="str">
        <f>'trim()'!B103</f>
        <v>음식점 &gt; 한식 &gt; 해물,생선</v>
      </c>
      <c r="C103" s="2" t="str">
        <f t="shared" si="9"/>
        <v/>
      </c>
      <c r="D103" s="2" t="str">
        <f t="shared" si="10"/>
        <v/>
      </c>
      <c r="E103" s="2" t="str">
        <f t="shared" si="11"/>
        <v/>
      </c>
      <c r="F103" s="2" t="str">
        <f t="shared" si="12"/>
        <v/>
      </c>
      <c r="G103" s="2" t="str">
        <f t="shared" si="13"/>
        <v>한식,</v>
      </c>
      <c r="H103" s="2" t="str">
        <f t="shared" si="14"/>
        <v/>
      </c>
      <c r="I103" s="2" t="str">
        <f t="shared" si="15"/>
        <v/>
      </c>
      <c r="J103" s="2" t="str">
        <f t="shared" si="16"/>
        <v/>
      </c>
      <c r="K103" s="2"/>
      <c r="L103" s="2"/>
      <c r="M103" s="2"/>
      <c r="N103" t="s">
        <v>1609</v>
      </c>
      <c r="O103" s="2"/>
      <c r="P103" s="2"/>
      <c r="Q103" t="str">
        <f t="shared" si="17"/>
        <v>한식</v>
      </c>
    </row>
    <row r="104" spans="1:17" x14ac:dyDescent="0.4">
      <c r="A104" t="str">
        <f>'trim()'!B104</f>
        <v>음식점 &gt; 중식 &gt; 중화요리</v>
      </c>
      <c r="C104" s="2" t="str">
        <f t="shared" si="9"/>
        <v/>
      </c>
      <c r="D104" s="2" t="str">
        <f t="shared" si="10"/>
        <v/>
      </c>
      <c r="E104" s="2" t="str">
        <f t="shared" si="11"/>
        <v>중식,</v>
      </c>
      <c r="F104" s="2" t="str">
        <f t="shared" si="12"/>
        <v/>
      </c>
      <c r="G104" s="2" t="str">
        <f t="shared" si="13"/>
        <v/>
      </c>
      <c r="H104" s="2" t="str">
        <f t="shared" si="14"/>
        <v/>
      </c>
      <c r="I104" s="2" t="str">
        <f t="shared" si="15"/>
        <v/>
      </c>
      <c r="J104" s="2" t="str">
        <f t="shared" si="16"/>
        <v/>
      </c>
      <c r="K104" s="2"/>
      <c r="L104" s="2"/>
      <c r="M104" s="2"/>
      <c r="N104" t="s">
        <v>1609</v>
      </c>
      <c r="O104" s="2"/>
      <c r="P104" s="2"/>
      <c r="Q104" t="str">
        <f t="shared" si="17"/>
        <v>중식</v>
      </c>
    </row>
    <row r="105" spans="1:17" x14ac:dyDescent="0.4">
      <c r="A105" t="str">
        <f>'trim()'!B105</f>
        <v>음식점 &gt; 한식 &gt; 육류,고기 &gt; 삼겹살</v>
      </c>
      <c r="C105" s="2" t="str">
        <f t="shared" si="9"/>
        <v/>
      </c>
      <c r="D105" s="2" t="str">
        <f t="shared" si="10"/>
        <v/>
      </c>
      <c r="E105" s="2" t="str">
        <f t="shared" si="11"/>
        <v/>
      </c>
      <c r="F105" s="2" t="str">
        <f t="shared" si="12"/>
        <v/>
      </c>
      <c r="G105" s="2" t="str">
        <f t="shared" si="13"/>
        <v>한식,</v>
      </c>
      <c r="H105" s="2" t="str">
        <f t="shared" si="14"/>
        <v/>
      </c>
      <c r="I105" s="2" t="str">
        <f t="shared" si="15"/>
        <v/>
      </c>
      <c r="J105" s="2" t="str">
        <f t="shared" si="16"/>
        <v/>
      </c>
      <c r="K105" s="2"/>
      <c r="L105" s="2"/>
      <c r="M105" s="2"/>
      <c r="N105" t="s">
        <v>1609</v>
      </c>
      <c r="O105" s="2"/>
      <c r="P105" s="2"/>
      <c r="Q105" t="str">
        <f t="shared" si="17"/>
        <v>한식</v>
      </c>
    </row>
    <row r="106" spans="1:17" x14ac:dyDescent="0.4">
      <c r="A106" t="str">
        <f>'trim()'!B106</f>
        <v>음식점 &gt; 중식</v>
      </c>
      <c r="C106" s="2" t="str">
        <f t="shared" si="9"/>
        <v/>
      </c>
      <c r="D106" s="2" t="str">
        <f t="shared" si="10"/>
        <v/>
      </c>
      <c r="E106" s="2" t="str">
        <f t="shared" si="11"/>
        <v>중식,</v>
      </c>
      <c r="F106" s="2" t="str">
        <f t="shared" si="12"/>
        <v/>
      </c>
      <c r="G106" s="2" t="str">
        <f t="shared" si="13"/>
        <v/>
      </c>
      <c r="H106" s="2" t="str">
        <f t="shared" si="14"/>
        <v/>
      </c>
      <c r="I106" s="2" t="str">
        <f t="shared" si="15"/>
        <v/>
      </c>
      <c r="J106" s="2" t="str">
        <f t="shared" si="16"/>
        <v/>
      </c>
      <c r="K106" s="2"/>
      <c r="L106" s="2"/>
      <c r="M106" s="2"/>
      <c r="N106" t="s">
        <v>1609</v>
      </c>
      <c r="O106" s="2"/>
      <c r="P106" s="2"/>
      <c r="Q106" t="str">
        <f t="shared" si="17"/>
        <v>중식</v>
      </c>
    </row>
    <row r="107" spans="1:17" x14ac:dyDescent="0.4">
      <c r="A107" t="str">
        <f>'trim()'!B107</f>
        <v>음식점 &gt; 카페 &gt; 커피전문점</v>
      </c>
      <c r="C107" s="2" t="str">
        <f t="shared" si="9"/>
        <v/>
      </c>
      <c r="D107" s="2" t="str">
        <f t="shared" si="10"/>
        <v/>
      </c>
      <c r="E107" s="2" t="str">
        <f t="shared" si="11"/>
        <v/>
      </c>
      <c r="F107" s="2" t="str">
        <f t="shared" si="12"/>
        <v/>
      </c>
      <c r="G107" s="2" t="str">
        <f t="shared" si="13"/>
        <v/>
      </c>
      <c r="H107" s="2" t="str">
        <f t="shared" si="14"/>
        <v/>
      </c>
      <c r="I107" s="2" t="str">
        <f t="shared" si="15"/>
        <v>카페,</v>
      </c>
      <c r="J107" s="2" t="str">
        <f t="shared" si="16"/>
        <v/>
      </c>
      <c r="K107" s="2"/>
      <c r="L107" s="2"/>
      <c r="M107" s="2"/>
      <c r="N107" t="s">
        <v>1609</v>
      </c>
      <c r="O107" s="2"/>
      <c r="P107" s="2"/>
      <c r="Q107" t="str">
        <f t="shared" si="17"/>
        <v>카페</v>
      </c>
    </row>
    <row r="108" spans="1:17" x14ac:dyDescent="0.4">
      <c r="A108" t="str">
        <f>'trim()'!B108</f>
        <v>음식점 &gt; 치킨 &gt; 또래오래</v>
      </c>
      <c r="C108" s="2" t="str">
        <f t="shared" si="9"/>
        <v/>
      </c>
      <c r="D108" s="2" t="str">
        <f t="shared" si="10"/>
        <v>치킨,</v>
      </c>
      <c r="E108" s="2" t="str">
        <f t="shared" si="11"/>
        <v/>
      </c>
      <c r="F108" s="2" t="str">
        <f t="shared" si="12"/>
        <v/>
      </c>
      <c r="G108" s="2" t="str">
        <f t="shared" si="13"/>
        <v/>
      </c>
      <c r="H108" s="2" t="str">
        <f t="shared" si="14"/>
        <v/>
      </c>
      <c r="I108" s="2" t="str">
        <f t="shared" si="15"/>
        <v/>
      </c>
      <c r="J108" s="2" t="str">
        <f t="shared" si="16"/>
        <v/>
      </c>
      <c r="K108" s="2"/>
      <c r="L108" s="2"/>
      <c r="M108" s="2"/>
      <c r="N108" t="s">
        <v>1609</v>
      </c>
      <c r="O108" s="2"/>
      <c r="P108" s="2"/>
      <c r="Q108" t="str">
        <f t="shared" si="17"/>
        <v>치킨</v>
      </c>
    </row>
    <row r="109" spans="1:17" x14ac:dyDescent="0.4">
      <c r="A109" t="str">
        <f>'trim()'!B109</f>
        <v>음식점 &gt; 치킨</v>
      </c>
      <c r="C109" s="2" t="str">
        <f t="shared" si="9"/>
        <v/>
      </c>
      <c r="D109" s="2" t="str">
        <f t="shared" si="10"/>
        <v>치킨,</v>
      </c>
      <c r="E109" s="2" t="str">
        <f t="shared" si="11"/>
        <v/>
      </c>
      <c r="F109" s="2" t="str">
        <f t="shared" si="12"/>
        <v/>
      </c>
      <c r="G109" s="2" t="str">
        <f t="shared" si="13"/>
        <v/>
      </c>
      <c r="H109" s="2" t="str">
        <f t="shared" si="14"/>
        <v/>
      </c>
      <c r="I109" s="2" t="str">
        <f t="shared" si="15"/>
        <v/>
      </c>
      <c r="J109" s="2" t="str">
        <f t="shared" si="16"/>
        <v/>
      </c>
      <c r="K109" s="2"/>
      <c r="L109" s="2"/>
      <c r="M109" s="2"/>
      <c r="N109" t="s">
        <v>1609</v>
      </c>
      <c r="O109" s="2"/>
      <c r="P109" s="2"/>
      <c r="Q109" t="str">
        <f t="shared" si="17"/>
        <v>치킨</v>
      </c>
    </row>
    <row r="110" spans="1:17" x14ac:dyDescent="0.4">
      <c r="A110" t="str">
        <f>'trim()'!B110</f>
        <v>음식점 &gt; 카페 &gt; 커피전문점</v>
      </c>
      <c r="C110" s="2" t="str">
        <f t="shared" si="9"/>
        <v/>
      </c>
      <c r="D110" s="2" t="str">
        <f t="shared" si="10"/>
        <v/>
      </c>
      <c r="E110" s="2" t="str">
        <f t="shared" si="11"/>
        <v/>
      </c>
      <c r="F110" s="2" t="str">
        <f t="shared" si="12"/>
        <v/>
      </c>
      <c r="G110" s="2" t="str">
        <f t="shared" si="13"/>
        <v/>
      </c>
      <c r="H110" s="2" t="str">
        <f t="shared" si="14"/>
        <v/>
      </c>
      <c r="I110" s="2" t="str">
        <f t="shared" si="15"/>
        <v>카페,</v>
      </c>
      <c r="J110" s="2" t="str">
        <f t="shared" si="16"/>
        <v/>
      </c>
      <c r="K110" s="2"/>
      <c r="L110" s="2"/>
      <c r="M110" s="2"/>
      <c r="N110" t="s">
        <v>1609</v>
      </c>
      <c r="O110" s="2"/>
      <c r="P110" s="2"/>
      <c r="Q110" t="str">
        <f t="shared" si="17"/>
        <v>카페</v>
      </c>
    </row>
    <row r="111" spans="1:17" x14ac:dyDescent="0.4">
      <c r="A111" t="str">
        <f>'trim()'!B111</f>
        <v>음식점 &gt; 양식 &gt; 이탈리안</v>
      </c>
      <c r="C111" s="2" t="str">
        <f t="shared" si="9"/>
        <v/>
      </c>
      <c r="D111" s="2" t="str">
        <f t="shared" si="10"/>
        <v/>
      </c>
      <c r="E111" s="2" t="str">
        <f t="shared" si="11"/>
        <v/>
      </c>
      <c r="F111" s="2" t="str">
        <f t="shared" si="12"/>
        <v/>
      </c>
      <c r="G111" s="2" t="str">
        <f t="shared" si="13"/>
        <v/>
      </c>
      <c r="H111" s="2" t="str">
        <f t="shared" si="14"/>
        <v>양식,</v>
      </c>
      <c r="I111" s="2" t="str">
        <f t="shared" si="15"/>
        <v/>
      </c>
      <c r="J111" s="2" t="str">
        <f t="shared" si="16"/>
        <v/>
      </c>
      <c r="K111" s="2"/>
      <c r="L111" s="2"/>
      <c r="M111" s="2"/>
      <c r="N111" t="s">
        <v>1609</v>
      </c>
      <c r="O111" s="2"/>
      <c r="P111" s="2"/>
      <c r="Q111" t="str">
        <f t="shared" si="17"/>
        <v>양식</v>
      </c>
    </row>
    <row r="112" spans="1:17" x14ac:dyDescent="0.4">
      <c r="A112" t="str">
        <f>'trim()'!B112</f>
        <v>음식점 &gt; 한식 &gt; 육류,고기 &gt; 삼겹살</v>
      </c>
      <c r="C112" s="2" t="str">
        <f t="shared" si="9"/>
        <v/>
      </c>
      <c r="D112" s="2" t="str">
        <f t="shared" si="10"/>
        <v/>
      </c>
      <c r="E112" s="2" t="str">
        <f t="shared" si="11"/>
        <v/>
      </c>
      <c r="F112" s="2" t="str">
        <f t="shared" si="12"/>
        <v/>
      </c>
      <c r="G112" s="2" t="str">
        <f t="shared" si="13"/>
        <v>한식,</v>
      </c>
      <c r="H112" s="2" t="str">
        <f t="shared" si="14"/>
        <v/>
      </c>
      <c r="I112" s="2" t="str">
        <f t="shared" si="15"/>
        <v/>
      </c>
      <c r="J112" s="2" t="str">
        <f t="shared" si="16"/>
        <v/>
      </c>
      <c r="K112" s="2"/>
      <c r="L112" s="2"/>
      <c r="M112" s="2"/>
      <c r="N112" t="s">
        <v>1609</v>
      </c>
      <c r="O112" s="2"/>
      <c r="P112" s="2"/>
      <c r="Q112" t="str">
        <f t="shared" si="17"/>
        <v>한식</v>
      </c>
    </row>
    <row r="113" spans="1:17" x14ac:dyDescent="0.4">
      <c r="A113" t="str">
        <f>'trim()'!B113</f>
        <v>음식점 &gt; 한식 &gt; 육류, 고기</v>
      </c>
      <c r="C113" s="2" t="str">
        <f t="shared" si="9"/>
        <v/>
      </c>
      <c r="D113" s="2" t="str">
        <f t="shared" si="10"/>
        <v/>
      </c>
      <c r="E113" s="2" t="str">
        <f t="shared" si="11"/>
        <v/>
      </c>
      <c r="F113" s="2" t="str">
        <f t="shared" si="12"/>
        <v/>
      </c>
      <c r="G113" s="2" t="str">
        <f t="shared" si="13"/>
        <v>한식,</v>
      </c>
      <c r="H113" s="2" t="str">
        <f t="shared" si="14"/>
        <v/>
      </c>
      <c r="I113" s="2" t="str">
        <f t="shared" si="15"/>
        <v/>
      </c>
      <c r="J113" s="2" t="str">
        <f t="shared" si="16"/>
        <v/>
      </c>
      <c r="K113" s="2"/>
      <c r="L113" s="2"/>
      <c r="M113" s="2"/>
      <c r="N113" t="s">
        <v>1609</v>
      </c>
      <c r="O113" s="2"/>
      <c r="P113" s="2"/>
      <c r="Q113" t="str">
        <f t="shared" si="17"/>
        <v>한식</v>
      </c>
    </row>
    <row r="114" spans="1:17" x14ac:dyDescent="0.4">
      <c r="A114" t="str">
        <f>'trim()'!B114</f>
        <v>음식점 &gt; 양식 &gt; 피자</v>
      </c>
      <c r="C114" s="2" t="str">
        <f t="shared" si="9"/>
        <v>피자,</v>
      </c>
      <c r="D114" s="2" t="str">
        <f t="shared" si="10"/>
        <v/>
      </c>
      <c r="E114" s="2" t="str">
        <f t="shared" si="11"/>
        <v/>
      </c>
      <c r="F114" s="2" t="str">
        <f t="shared" si="12"/>
        <v/>
      </c>
      <c r="G114" s="2" t="str">
        <f t="shared" si="13"/>
        <v/>
      </c>
      <c r="H114" s="2" t="str">
        <f t="shared" si="14"/>
        <v>양식,</v>
      </c>
      <c r="I114" s="2" t="str">
        <f t="shared" si="15"/>
        <v/>
      </c>
      <c r="J114" s="2" t="str">
        <f t="shared" si="16"/>
        <v/>
      </c>
      <c r="K114" s="2"/>
      <c r="L114" s="2"/>
      <c r="M114" s="2"/>
      <c r="N114" t="s">
        <v>1609</v>
      </c>
      <c r="O114" s="2"/>
      <c r="P114" s="2"/>
      <c r="Q114" t="str">
        <f t="shared" si="17"/>
        <v>피자,양식</v>
      </c>
    </row>
    <row r="115" spans="1:17" x14ac:dyDescent="0.4">
      <c r="A115" t="str">
        <f>'trim()'!B115</f>
        <v>음식점 &gt; 카페</v>
      </c>
      <c r="C115" s="2" t="str">
        <f t="shared" si="9"/>
        <v/>
      </c>
      <c r="D115" s="2" t="str">
        <f t="shared" si="10"/>
        <v/>
      </c>
      <c r="E115" s="2" t="str">
        <f t="shared" si="11"/>
        <v/>
      </c>
      <c r="F115" s="2" t="str">
        <f t="shared" si="12"/>
        <v/>
      </c>
      <c r="G115" s="2" t="str">
        <f t="shared" si="13"/>
        <v/>
      </c>
      <c r="H115" s="2" t="str">
        <f t="shared" si="14"/>
        <v/>
      </c>
      <c r="I115" s="2" t="str">
        <f t="shared" si="15"/>
        <v>카페,</v>
      </c>
      <c r="J115" s="2" t="str">
        <f t="shared" si="16"/>
        <v/>
      </c>
      <c r="K115" s="2"/>
      <c r="L115" s="2"/>
      <c r="M115" s="2"/>
      <c r="N115" t="s">
        <v>1609</v>
      </c>
      <c r="O115" s="2"/>
      <c r="P115" s="2"/>
      <c r="Q115" t="str">
        <f t="shared" si="17"/>
        <v>카페</v>
      </c>
    </row>
    <row r="116" spans="1:17" x14ac:dyDescent="0.4">
      <c r="A116" t="str">
        <f>'trim()'!B116</f>
        <v>음식점 &gt; 일식 &gt; 일본식라면</v>
      </c>
      <c r="C116" s="2" t="str">
        <f t="shared" si="9"/>
        <v/>
      </c>
      <c r="D116" s="2" t="str">
        <f t="shared" si="10"/>
        <v/>
      </c>
      <c r="E116" s="2" t="str">
        <f t="shared" si="11"/>
        <v/>
      </c>
      <c r="F116" s="2" t="str">
        <f t="shared" si="12"/>
        <v>일식,</v>
      </c>
      <c r="G116" s="2" t="str">
        <f t="shared" si="13"/>
        <v/>
      </c>
      <c r="H116" s="2" t="str">
        <f t="shared" si="14"/>
        <v/>
      </c>
      <c r="I116" s="2" t="str">
        <f t="shared" si="15"/>
        <v/>
      </c>
      <c r="J116" s="2" t="str">
        <f t="shared" si="16"/>
        <v/>
      </c>
      <c r="K116" s="2"/>
      <c r="L116" s="2"/>
      <c r="M116" s="2"/>
      <c r="N116" t="s">
        <v>1609</v>
      </c>
      <c r="O116" s="2"/>
      <c r="P116" s="2"/>
      <c r="Q116" t="str">
        <f t="shared" si="17"/>
        <v>일식</v>
      </c>
    </row>
    <row r="117" spans="1:17" x14ac:dyDescent="0.4">
      <c r="A117" t="str">
        <f>'trim()'!B117</f>
        <v>음식점 &gt; 양식</v>
      </c>
      <c r="C117" s="2" t="str">
        <f t="shared" si="9"/>
        <v/>
      </c>
      <c r="D117" s="2" t="str">
        <f t="shared" si="10"/>
        <v/>
      </c>
      <c r="E117" s="2" t="str">
        <f t="shared" si="11"/>
        <v/>
      </c>
      <c r="F117" s="2" t="str">
        <f t="shared" si="12"/>
        <v/>
      </c>
      <c r="G117" s="2" t="str">
        <f t="shared" si="13"/>
        <v/>
      </c>
      <c r="H117" s="2" t="str">
        <f t="shared" si="14"/>
        <v>양식,</v>
      </c>
      <c r="I117" s="2" t="str">
        <f t="shared" si="15"/>
        <v/>
      </c>
      <c r="J117" s="2" t="str">
        <f t="shared" si="16"/>
        <v/>
      </c>
      <c r="K117" s="2"/>
      <c r="L117" s="2"/>
      <c r="M117" s="2"/>
      <c r="N117" t="s">
        <v>1609</v>
      </c>
      <c r="O117" s="2"/>
      <c r="P117" s="2"/>
      <c r="Q117" t="str">
        <f t="shared" si="17"/>
        <v>양식</v>
      </c>
    </row>
    <row r="118" spans="1:17" x14ac:dyDescent="0.4">
      <c r="A118" t="str">
        <f>'trim()'!B118</f>
        <v>음식점 &gt; 중식 &gt; 중화요리</v>
      </c>
      <c r="C118" s="2" t="str">
        <f t="shared" si="9"/>
        <v/>
      </c>
      <c r="D118" s="2" t="str">
        <f t="shared" si="10"/>
        <v/>
      </c>
      <c r="E118" s="2" t="str">
        <f t="shared" si="11"/>
        <v>중식,</v>
      </c>
      <c r="F118" s="2" t="str">
        <f t="shared" si="12"/>
        <v/>
      </c>
      <c r="G118" s="2" t="str">
        <f t="shared" si="13"/>
        <v/>
      </c>
      <c r="H118" s="2" t="str">
        <f t="shared" si="14"/>
        <v/>
      </c>
      <c r="I118" s="2" t="str">
        <f t="shared" si="15"/>
        <v/>
      </c>
      <c r="J118" s="2" t="str">
        <f t="shared" si="16"/>
        <v/>
      </c>
      <c r="K118" s="2"/>
      <c r="L118" s="2"/>
      <c r="M118" s="2"/>
      <c r="N118" t="s">
        <v>1609</v>
      </c>
      <c r="O118" s="2"/>
      <c r="P118" s="2"/>
      <c r="Q118" t="str">
        <f t="shared" si="17"/>
        <v>중식</v>
      </c>
    </row>
    <row r="119" spans="1:17" x14ac:dyDescent="0.4">
      <c r="A119" t="str">
        <f>'trim()'!B119</f>
        <v>음식점 &gt; 카페 &gt; 테마카페 &gt; 디저트카페</v>
      </c>
      <c r="C119" s="2" t="str">
        <f t="shared" si="9"/>
        <v/>
      </c>
      <c r="D119" s="2" t="str">
        <f t="shared" si="10"/>
        <v/>
      </c>
      <c r="E119" s="2" t="str">
        <f t="shared" si="11"/>
        <v/>
      </c>
      <c r="F119" s="2" t="str">
        <f t="shared" si="12"/>
        <v/>
      </c>
      <c r="G119" s="2" t="str">
        <f t="shared" si="13"/>
        <v/>
      </c>
      <c r="H119" s="2" t="str">
        <f t="shared" si="14"/>
        <v/>
      </c>
      <c r="I119" s="2" t="str">
        <f t="shared" si="15"/>
        <v>카페,</v>
      </c>
      <c r="J119" s="2" t="str">
        <f t="shared" si="16"/>
        <v/>
      </c>
      <c r="K119" s="2"/>
      <c r="L119" s="2"/>
      <c r="M119" s="2"/>
      <c r="N119" t="s">
        <v>1609</v>
      </c>
      <c r="O119" s="2"/>
      <c r="P119" s="2"/>
      <c r="Q119" t="str">
        <f t="shared" si="17"/>
        <v>카페</v>
      </c>
    </row>
    <row r="120" spans="1:17" x14ac:dyDescent="0.4">
      <c r="A120" t="str">
        <f>'trim()'!B120</f>
        <v>음식점 &gt; 한식 &gt; 육류,고기</v>
      </c>
      <c r="C120" s="2" t="str">
        <f t="shared" si="9"/>
        <v/>
      </c>
      <c r="D120" s="2" t="str">
        <f t="shared" si="10"/>
        <v/>
      </c>
      <c r="E120" s="2" t="str">
        <f t="shared" si="11"/>
        <v/>
      </c>
      <c r="F120" s="2" t="str">
        <f t="shared" si="12"/>
        <v/>
      </c>
      <c r="G120" s="2" t="str">
        <f t="shared" si="13"/>
        <v>한식,</v>
      </c>
      <c r="H120" s="2" t="str">
        <f t="shared" si="14"/>
        <v/>
      </c>
      <c r="I120" s="2" t="str">
        <f t="shared" si="15"/>
        <v/>
      </c>
      <c r="J120" s="2" t="str">
        <f t="shared" si="16"/>
        <v/>
      </c>
      <c r="K120" s="2"/>
      <c r="L120" s="2"/>
      <c r="M120" s="2"/>
      <c r="N120" t="s">
        <v>1609</v>
      </c>
      <c r="O120" s="2"/>
      <c r="P120" s="2"/>
      <c r="Q120" t="str">
        <f t="shared" si="17"/>
        <v>한식</v>
      </c>
    </row>
    <row r="121" spans="1:17" x14ac:dyDescent="0.4">
      <c r="A121" t="str">
        <f>'trim()'!B121</f>
        <v>음식점 &gt; 양식 &gt; 피자</v>
      </c>
      <c r="C121" s="2" t="str">
        <f t="shared" si="9"/>
        <v>피자,</v>
      </c>
      <c r="D121" s="2" t="str">
        <f t="shared" si="10"/>
        <v/>
      </c>
      <c r="E121" s="2" t="str">
        <f t="shared" si="11"/>
        <v/>
      </c>
      <c r="F121" s="2" t="str">
        <f t="shared" si="12"/>
        <v/>
      </c>
      <c r="G121" s="2" t="str">
        <f t="shared" si="13"/>
        <v/>
      </c>
      <c r="H121" s="2" t="str">
        <f t="shared" si="14"/>
        <v>양식,</v>
      </c>
      <c r="I121" s="2" t="str">
        <f t="shared" si="15"/>
        <v/>
      </c>
      <c r="J121" s="2" t="str">
        <f t="shared" si="16"/>
        <v/>
      </c>
      <c r="K121" s="2"/>
      <c r="L121" s="2"/>
      <c r="M121" s="2"/>
      <c r="N121" t="s">
        <v>1609</v>
      </c>
      <c r="O121" s="2"/>
      <c r="P121" s="2"/>
      <c r="Q121" t="str">
        <f t="shared" si="17"/>
        <v>피자,양식</v>
      </c>
    </row>
    <row r="122" spans="1:17" x14ac:dyDescent="0.4">
      <c r="A122" t="str">
        <f>'trim()'!B122</f>
        <v>음식점 &gt; 치킨</v>
      </c>
      <c r="C122" s="2" t="str">
        <f t="shared" si="9"/>
        <v/>
      </c>
      <c r="D122" s="2" t="str">
        <f t="shared" si="10"/>
        <v>치킨,</v>
      </c>
      <c r="E122" s="2" t="str">
        <f t="shared" si="11"/>
        <v/>
      </c>
      <c r="F122" s="2" t="str">
        <f t="shared" si="12"/>
        <v/>
      </c>
      <c r="G122" s="2" t="str">
        <f t="shared" si="13"/>
        <v/>
      </c>
      <c r="H122" s="2" t="str">
        <f t="shared" si="14"/>
        <v/>
      </c>
      <c r="I122" s="2" t="str">
        <f t="shared" si="15"/>
        <v/>
      </c>
      <c r="J122" s="2" t="str">
        <f t="shared" si="16"/>
        <v/>
      </c>
      <c r="K122" s="2"/>
      <c r="L122" s="2"/>
      <c r="M122" s="2"/>
      <c r="N122" t="s">
        <v>1609</v>
      </c>
      <c r="O122" s="2"/>
      <c r="P122" s="2"/>
      <c r="Q122" t="str">
        <f t="shared" si="17"/>
        <v>치킨</v>
      </c>
    </row>
    <row r="123" spans="1:17" x14ac:dyDescent="0.4">
      <c r="A123" t="str">
        <f>'trim()'!B123</f>
        <v>음식점 &gt; 카페 &gt; 커피전문점</v>
      </c>
      <c r="C123" s="2" t="str">
        <f t="shared" si="9"/>
        <v/>
      </c>
      <c r="D123" s="2" t="str">
        <f t="shared" si="10"/>
        <v/>
      </c>
      <c r="E123" s="2" t="str">
        <f t="shared" si="11"/>
        <v/>
      </c>
      <c r="F123" s="2" t="str">
        <f t="shared" si="12"/>
        <v/>
      </c>
      <c r="G123" s="2" t="str">
        <f t="shared" si="13"/>
        <v/>
      </c>
      <c r="H123" s="2" t="str">
        <f t="shared" si="14"/>
        <v/>
      </c>
      <c r="I123" s="2" t="str">
        <f t="shared" si="15"/>
        <v>카페,</v>
      </c>
      <c r="J123" s="2" t="str">
        <f t="shared" si="16"/>
        <v/>
      </c>
      <c r="K123" s="2"/>
      <c r="L123" s="2"/>
      <c r="M123" s="2"/>
      <c r="N123" t="s">
        <v>1609</v>
      </c>
      <c r="O123" s="2"/>
      <c r="P123" s="2"/>
      <c r="Q123" t="str">
        <f t="shared" si="17"/>
        <v>카페</v>
      </c>
    </row>
    <row r="124" spans="1:17" x14ac:dyDescent="0.4">
      <c r="A124" t="str">
        <f>'trim()'!B124</f>
        <v>음식점 &gt; 패스트푸드 &gt; 롯데리아</v>
      </c>
      <c r="C124" s="2" t="str">
        <f t="shared" si="9"/>
        <v/>
      </c>
      <c r="D124" s="2" t="str">
        <f t="shared" si="10"/>
        <v/>
      </c>
      <c r="E124" s="2" t="str">
        <f t="shared" si="11"/>
        <v/>
      </c>
      <c r="F124" s="2" t="str">
        <f t="shared" si="12"/>
        <v/>
      </c>
      <c r="G124" s="2" t="str">
        <f t="shared" si="13"/>
        <v/>
      </c>
      <c r="H124" s="2" t="str">
        <f t="shared" si="14"/>
        <v/>
      </c>
      <c r="I124" s="2" t="str">
        <f t="shared" si="15"/>
        <v/>
      </c>
      <c r="J124" s="2" t="str">
        <f t="shared" si="16"/>
        <v>햄버거,</v>
      </c>
      <c r="K124" s="2"/>
      <c r="L124" s="2"/>
      <c r="M124" s="2"/>
      <c r="N124" t="s">
        <v>1609</v>
      </c>
      <c r="O124" s="2"/>
      <c r="P124" s="2"/>
      <c r="Q124" t="str">
        <f t="shared" si="17"/>
        <v>햄버거</v>
      </c>
    </row>
    <row r="125" spans="1:17" x14ac:dyDescent="0.4">
      <c r="A125" t="str">
        <f>'trim()'!B125</f>
        <v>음식점 &gt; 패스트푸드 &gt; 롯데리아</v>
      </c>
      <c r="C125" s="2" t="str">
        <f t="shared" si="9"/>
        <v/>
      </c>
      <c r="D125" s="2" t="str">
        <f t="shared" si="10"/>
        <v/>
      </c>
      <c r="E125" s="2" t="str">
        <f t="shared" si="11"/>
        <v/>
      </c>
      <c r="F125" s="2" t="str">
        <f t="shared" si="12"/>
        <v/>
      </c>
      <c r="G125" s="2" t="str">
        <f t="shared" si="13"/>
        <v/>
      </c>
      <c r="H125" s="2" t="str">
        <f t="shared" si="14"/>
        <v/>
      </c>
      <c r="I125" s="2" t="str">
        <f t="shared" si="15"/>
        <v/>
      </c>
      <c r="J125" s="2" t="str">
        <f t="shared" si="16"/>
        <v>햄버거,</v>
      </c>
      <c r="K125" s="2"/>
      <c r="L125" s="2"/>
      <c r="M125" s="2"/>
      <c r="N125" t="s">
        <v>1609</v>
      </c>
      <c r="O125" s="2"/>
      <c r="P125" s="2"/>
      <c r="Q125" t="str">
        <f t="shared" si="17"/>
        <v>햄버거</v>
      </c>
    </row>
    <row r="126" spans="1:17" x14ac:dyDescent="0.4">
      <c r="A126" t="str">
        <f>'trim()'!B126</f>
        <v>음식점 &gt; 패스트푸드 &gt; 롯데리아</v>
      </c>
      <c r="C126" s="2" t="str">
        <f t="shared" si="9"/>
        <v/>
      </c>
      <c r="D126" s="2" t="str">
        <f t="shared" si="10"/>
        <v/>
      </c>
      <c r="E126" s="2" t="str">
        <f t="shared" si="11"/>
        <v/>
      </c>
      <c r="F126" s="2" t="str">
        <f t="shared" si="12"/>
        <v/>
      </c>
      <c r="G126" s="2" t="str">
        <f t="shared" si="13"/>
        <v/>
      </c>
      <c r="H126" s="2" t="str">
        <f t="shared" si="14"/>
        <v/>
      </c>
      <c r="I126" s="2" t="str">
        <f t="shared" si="15"/>
        <v/>
      </c>
      <c r="J126" s="2" t="str">
        <f t="shared" si="16"/>
        <v>햄버거,</v>
      </c>
      <c r="K126" s="2"/>
      <c r="L126" s="2"/>
      <c r="M126" s="2"/>
      <c r="N126" t="s">
        <v>1609</v>
      </c>
      <c r="O126" s="2"/>
      <c r="P126" s="2"/>
      <c r="Q126" t="str">
        <f t="shared" si="17"/>
        <v>햄버거</v>
      </c>
    </row>
    <row r="127" spans="1:17" x14ac:dyDescent="0.4">
      <c r="A127" t="str">
        <f>'trim()'!B127</f>
        <v>음식점 &gt; 패스트푸드 &gt; 롯데리아</v>
      </c>
      <c r="C127" s="2" t="str">
        <f t="shared" si="9"/>
        <v/>
      </c>
      <c r="D127" s="2" t="str">
        <f t="shared" si="10"/>
        <v/>
      </c>
      <c r="E127" s="2" t="str">
        <f t="shared" si="11"/>
        <v/>
      </c>
      <c r="F127" s="2" t="str">
        <f t="shared" si="12"/>
        <v/>
      </c>
      <c r="G127" s="2" t="str">
        <f t="shared" si="13"/>
        <v/>
      </c>
      <c r="H127" s="2" t="str">
        <f t="shared" si="14"/>
        <v/>
      </c>
      <c r="I127" s="2" t="str">
        <f t="shared" si="15"/>
        <v/>
      </c>
      <c r="J127" s="2" t="str">
        <f t="shared" si="16"/>
        <v>햄버거,</v>
      </c>
      <c r="K127" s="2"/>
      <c r="L127" s="2"/>
      <c r="M127" s="2"/>
      <c r="N127" t="s">
        <v>1609</v>
      </c>
      <c r="O127" s="2"/>
      <c r="P127" s="2"/>
      <c r="Q127" t="str">
        <f t="shared" si="17"/>
        <v>햄버거</v>
      </c>
    </row>
    <row r="128" spans="1:17" x14ac:dyDescent="0.4">
      <c r="A128" t="str">
        <f>'trim()'!B128</f>
        <v>음식점 &gt; 패스트푸드 &gt; 롯데리아</v>
      </c>
      <c r="C128" s="2" t="str">
        <f t="shared" si="9"/>
        <v/>
      </c>
      <c r="D128" s="2" t="str">
        <f t="shared" si="10"/>
        <v/>
      </c>
      <c r="E128" s="2" t="str">
        <f t="shared" si="11"/>
        <v/>
      </c>
      <c r="F128" s="2" t="str">
        <f t="shared" si="12"/>
        <v/>
      </c>
      <c r="G128" s="2" t="str">
        <f t="shared" si="13"/>
        <v/>
      </c>
      <c r="H128" s="2" t="str">
        <f t="shared" si="14"/>
        <v/>
      </c>
      <c r="I128" s="2" t="str">
        <f t="shared" si="15"/>
        <v/>
      </c>
      <c r="J128" s="2" t="str">
        <f t="shared" si="16"/>
        <v>햄버거,</v>
      </c>
      <c r="K128" s="2"/>
      <c r="L128" s="2"/>
      <c r="M128" s="2"/>
      <c r="N128" t="s">
        <v>1609</v>
      </c>
      <c r="O128" s="2"/>
      <c r="P128" s="2"/>
      <c r="Q128" t="str">
        <f t="shared" si="17"/>
        <v>햄버거</v>
      </c>
    </row>
    <row r="129" spans="1:17" x14ac:dyDescent="0.4">
      <c r="A129" t="str">
        <f>'trim()'!B129</f>
        <v>음식점 &gt; 카페 &gt; 테마카페 &gt; 디저트카페</v>
      </c>
      <c r="C129" s="2" t="str">
        <f t="shared" si="9"/>
        <v/>
      </c>
      <c r="D129" s="2" t="str">
        <f t="shared" si="10"/>
        <v/>
      </c>
      <c r="E129" s="2" t="str">
        <f t="shared" si="11"/>
        <v/>
      </c>
      <c r="F129" s="2" t="str">
        <f t="shared" si="12"/>
        <v/>
      </c>
      <c r="G129" s="2" t="str">
        <f t="shared" si="13"/>
        <v/>
      </c>
      <c r="H129" s="2" t="str">
        <f t="shared" si="14"/>
        <v/>
      </c>
      <c r="I129" s="2" t="str">
        <f t="shared" si="15"/>
        <v>카페,</v>
      </c>
      <c r="J129" s="2" t="str">
        <f t="shared" si="16"/>
        <v/>
      </c>
      <c r="K129" s="2"/>
      <c r="L129" s="2"/>
      <c r="M129" s="2"/>
      <c r="N129" t="s">
        <v>1609</v>
      </c>
      <c r="O129" s="2"/>
      <c r="P129" s="2"/>
      <c r="Q129" t="str">
        <f t="shared" si="17"/>
        <v>카페</v>
      </c>
    </row>
    <row r="130" spans="1:17" x14ac:dyDescent="0.4">
      <c r="A130" t="str">
        <f>'trim()'!B130</f>
        <v>음식점 &gt; 카페 &gt; 테마카페 &gt; 디저트카페</v>
      </c>
      <c r="C130" s="2" t="str">
        <f t="shared" si="9"/>
        <v/>
      </c>
      <c r="D130" s="2" t="str">
        <f t="shared" si="10"/>
        <v/>
      </c>
      <c r="E130" s="2" t="str">
        <f t="shared" si="11"/>
        <v/>
      </c>
      <c r="F130" s="2" t="str">
        <f t="shared" si="12"/>
        <v/>
      </c>
      <c r="G130" s="2" t="str">
        <f t="shared" si="13"/>
        <v/>
      </c>
      <c r="H130" s="2" t="str">
        <f t="shared" si="14"/>
        <v/>
      </c>
      <c r="I130" s="2" t="str">
        <f t="shared" si="15"/>
        <v>카페,</v>
      </c>
      <c r="J130" s="2" t="str">
        <f t="shared" si="16"/>
        <v/>
      </c>
      <c r="K130" s="2"/>
      <c r="L130" s="2"/>
      <c r="M130" s="2"/>
      <c r="N130" t="s">
        <v>1609</v>
      </c>
      <c r="O130" s="2"/>
      <c r="P130" s="2"/>
      <c r="Q130" t="str">
        <f t="shared" si="17"/>
        <v>카페</v>
      </c>
    </row>
    <row r="131" spans="1:17" x14ac:dyDescent="0.4">
      <c r="A131" t="str">
        <f>'trim()'!B131</f>
        <v>음식점 &gt; 일식</v>
      </c>
      <c r="C131" s="2" t="str">
        <f t="shared" ref="C131:C194" si="18">IFERROR(  IF( FIND("피자",A131,1)&gt;0,"피자,",""  ),"")</f>
        <v/>
      </c>
      <c r="D131" s="2" t="str">
        <f t="shared" ref="D131:D194" si="19">IFERROR(  IF( FIND("치킨",A131,1)&gt;0,"치킨,",""  ),"")</f>
        <v/>
      </c>
      <c r="E131" s="2" t="str">
        <f t="shared" ref="E131:E194" si="20">IFERROR(  IF( FIND("중식",A131,1)&gt;0,"중식,",""  ),"")</f>
        <v/>
      </c>
      <c r="F131" s="2" t="str">
        <f t="shared" ref="F131:F194" si="21">IFERROR(  IF( FIND("일식",A131,1)&gt;0,"일식,",""  ),"")</f>
        <v>일식,</v>
      </c>
      <c r="G131" s="2" t="str">
        <f t="shared" ref="G131:G194" si="22">IFERROR(  IF( FIND("한식",A131,1)&gt;0,"한식,",""  ),"")</f>
        <v/>
      </c>
      <c r="H131" s="2" t="str">
        <f t="shared" ref="H131:H194" si="23">IFERROR(  IF( FIND("양식",A131,1)&gt;0,"양식,",""  ),"")</f>
        <v/>
      </c>
      <c r="I131" s="2" t="str">
        <f t="shared" ref="I131:I194" si="24">IF(   OR(  IFERROR((FIND("까페",A131,1)&gt;0),FALSE),   IFERROR((FIND("카페",A131,1)&gt;0),FALSE),   IFERROR((FIND("카페",A131,1)&gt;0),FALSE) ),"카페,","")</f>
        <v/>
      </c>
      <c r="J131" s="2" t="str">
        <f t="shared" ref="J131:J194" si="25">IF(   OR(  IFERROR((FIND("패스트푸드",A131,1)&gt;0),FALSE),   IFERROR((FIND("햄버거",A131,1)&gt;0),FALSE),   IFERROR((FIND("버거",A131,1)&gt;0),FALSE) ),"햄버거,","")</f>
        <v/>
      </c>
      <c r="K131" s="2"/>
      <c r="L131" s="2"/>
      <c r="M131" s="2"/>
      <c r="N131" t="s">
        <v>1609</v>
      </c>
      <c r="O131" s="2"/>
      <c r="P131" s="2"/>
      <c r="Q131" t="str">
        <f t="shared" ref="Q131:Q194" si="26">SUBSTITUTE(CONCATENATE(C131,D131,E131,F131,G131,H131,I131,J131,N131),",,","",1)</f>
        <v>일식</v>
      </c>
    </row>
    <row r="132" spans="1:17" x14ac:dyDescent="0.4">
      <c r="A132" t="str">
        <f>'trim()'!B132</f>
        <v>음식점 &gt; 치킨</v>
      </c>
      <c r="C132" s="2" t="str">
        <f t="shared" si="18"/>
        <v/>
      </c>
      <c r="D132" s="2" t="str">
        <f t="shared" si="19"/>
        <v>치킨,</v>
      </c>
      <c r="E132" s="2" t="str">
        <f t="shared" si="20"/>
        <v/>
      </c>
      <c r="F132" s="2" t="str">
        <f t="shared" si="21"/>
        <v/>
      </c>
      <c r="G132" s="2" t="str">
        <f t="shared" si="22"/>
        <v/>
      </c>
      <c r="H132" s="2" t="str">
        <f t="shared" si="23"/>
        <v/>
      </c>
      <c r="I132" s="2" t="str">
        <f t="shared" si="24"/>
        <v/>
      </c>
      <c r="J132" s="2" t="str">
        <f t="shared" si="25"/>
        <v/>
      </c>
      <c r="K132" s="2"/>
      <c r="L132" s="2"/>
      <c r="M132" s="2"/>
      <c r="N132" t="s">
        <v>1609</v>
      </c>
      <c r="O132" s="2"/>
      <c r="P132" s="2"/>
      <c r="Q132" t="str">
        <f t="shared" si="26"/>
        <v>치킨</v>
      </c>
    </row>
    <row r="133" spans="1:17" x14ac:dyDescent="0.4">
      <c r="A133" t="str">
        <f>'trim()'!B133</f>
        <v>음식점 &gt; 일식 &gt; 돈까스,우동</v>
      </c>
      <c r="C133" s="2" t="str">
        <f t="shared" si="18"/>
        <v/>
      </c>
      <c r="D133" s="2" t="str">
        <f t="shared" si="19"/>
        <v/>
      </c>
      <c r="E133" s="2" t="str">
        <f t="shared" si="20"/>
        <v/>
      </c>
      <c r="F133" s="2" t="str">
        <f t="shared" si="21"/>
        <v>일식,</v>
      </c>
      <c r="G133" s="2" t="str">
        <f t="shared" si="22"/>
        <v/>
      </c>
      <c r="H133" s="2" t="str">
        <f t="shared" si="23"/>
        <v/>
      </c>
      <c r="I133" s="2" t="str">
        <f t="shared" si="24"/>
        <v/>
      </c>
      <c r="J133" s="2" t="str">
        <f t="shared" si="25"/>
        <v/>
      </c>
      <c r="K133" s="2"/>
      <c r="L133" s="2"/>
      <c r="M133" s="2"/>
      <c r="N133" t="s">
        <v>1609</v>
      </c>
      <c r="O133" s="2"/>
      <c r="P133" s="2"/>
      <c r="Q133" t="str">
        <f t="shared" si="26"/>
        <v>일식</v>
      </c>
    </row>
    <row r="134" spans="1:17" x14ac:dyDescent="0.4">
      <c r="A134" t="str">
        <f>'trim()'!B134</f>
        <v>음식점 &gt; 양식 &gt; 햄버거</v>
      </c>
      <c r="C134" s="2" t="str">
        <f t="shared" si="18"/>
        <v/>
      </c>
      <c r="D134" s="2" t="str">
        <f t="shared" si="19"/>
        <v/>
      </c>
      <c r="E134" s="2" t="str">
        <f t="shared" si="20"/>
        <v/>
      </c>
      <c r="F134" s="2" t="str">
        <f t="shared" si="21"/>
        <v/>
      </c>
      <c r="G134" s="2" t="str">
        <f t="shared" si="22"/>
        <v/>
      </c>
      <c r="H134" s="2" t="str">
        <f t="shared" si="23"/>
        <v>양식,</v>
      </c>
      <c r="I134" s="2" t="str">
        <f t="shared" si="24"/>
        <v/>
      </c>
      <c r="J134" s="2" t="str">
        <f t="shared" si="25"/>
        <v>햄버거,</v>
      </c>
      <c r="K134" s="2"/>
      <c r="L134" s="2"/>
      <c r="M134" s="2"/>
      <c r="N134" t="s">
        <v>1609</v>
      </c>
      <c r="O134" s="2"/>
      <c r="P134" s="2"/>
      <c r="Q134" t="str">
        <f t="shared" si="26"/>
        <v>양식,햄버거</v>
      </c>
    </row>
    <row r="135" spans="1:17" x14ac:dyDescent="0.4">
      <c r="A135" t="str">
        <f>'trim()'!B135</f>
        <v>음식점 &gt; 양식 &gt; 스테이크,립</v>
      </c>
      <c r="C135" s="2" t="str">
        <f t="shared" si="18"/>
        <v/>
      </c>
      <c r="D135" s="2" t="str">
        <f t="shared" si="19"/>
        <v/>
      </c>
      <c r="E135" s="2" t="str">
        <f t="shared" si="20"/>
        <v/>
      </c>
      <c r="F135" s="2" t="str">
        <f t="shared" si="21"/>
        <v/>
      </c>
      <c r="G135" s="2" t="str">
        <f t="shared" si="22"/>
        <v/>
      </c>
      <c r="H135" s="2" t="str">
        <f t="shared" si="23"/>
        <v>양식,</v>
      </c>
      <c r="I135" s="2" t="str">
        <f t="shared" si="24"/>
        <v/>
      </c>
      <c r="J135" s="2" t="str">
        <f t="shared" si="25"/>
        <v/>
      </c>
      <c r="K135" s="2"/>
      <c r="L135" s="2"/>
      <c r="M135" s="2"/>
      <c r="N135" t="s">
        <v>1609</v>
      </c>
      <c r="O135" s="2"/>
      <c r="P135" s="2"/>
      <c r="Q135" t="str">
        <f t="shared" si="26"/>
        <v>양식</v>
      </c>
    </row>
    <row r="136" spans="1:17" x14ac:dyDescent="0.4">
      <c r="A136" t="str">
        <f>'trim()'!B136</f>
        <v>음식점 &gt; 치킨</v>
      </c>
      <c r="C136" s="2" t="str">
        <f t="shared" si="18"/>
        <v/>
      </c>
      <c r="D136" s="2" t="str">
        <f t="shared" si="19"/>
        <v>치킨,</v>
      </c>
      <c r="E136" s="2" t="str">
        <f t="shared" si="20"/>
        <v/>
      </c>
      <c r="F136" s="2" t="str">
        <f t="shared" si="21"/>
        <v/>
      </c>
      <c r="G136" s="2" t="str">
        <f t="shared" si="22"/>
        <v/>
      </c>
      <c r="H136" s="2" t="str">
        <f t="shared" si="23"/>
        <v/>
      </c>
      <c r="I136" s="2" t="str">
        <f t="shared" si="24"/>
        <v/>
      </c>
      <c r="J136" s="2" t="str">
        <f t="shared" si="25"/>
        <v/>
      </c>
      <c r="K136" s="2"/>
      <c r="L136" s="2"/>
      <c r="M136" s="2"/>
      <c r="N136" t="s">
        <v>1609</v>
      </c>
      <c r="O136" s="2"/>
      <c r="P136" s="2"/>
      <c r="Q136" t="str">
        <f t="shared" si="26"/>
        <v>치킨</v>
      </c>
    </row>
    <row r="137" spans="1:17" x14ac:dyDescent="0.4">
      <c r="A137" t="str">
        <f>'trim()'!B137</f>
        <v>음식점 &gt; 양식</v>
      </c>
      <c r="C137" s="2" t="str">
        <f t="shared" si="18"/>
        <v/>
      </c>
      <c r="D137" s="2" t="str">
        <f t="shared" si="19"/>
        <v/>
      </c>
      <c r="E137" s="2" t="str">
        <f t="shared" si="20"/>
        <v/>
      </c>
      <c r="F137" s="2" t="str">
        <f t="shared" si="21"/>
        <v/>
      </c>
      <c r="G137" s="2" t="str">
        <f t="shared" si="22"/>
        <v/>
      </c>
      <c r="H137" s="2" t="str">
        <f t="shared" si="23"/>
        <v>양식,</v>
      </c>
      <c r="I137" s="2" t="str">
        <f t="shared" si="24"/>
        <v/>
      </c>
      <c r="J137" s="2" t="str">
        <f t="shared" si="25"/>
        <v/>
      </c>
      <c r="K137" s="2"/>
      <c r="L137" s="2"/>
      <c r="M137" s="2"/>
      <c r="N137" t="s">
        <v>1609</v>
      </c>
      <c r="O137" s="2"/>
      <c r="P137" s="2"/>
      <c r="Q137" t="str">
        <f t="shared" si="26"/>
        <v>양식</v>
      </c>
    </row>
    <row r="138" spans="1:17" x14ac:dyDescent="0.4">
      <c r="A138" t="str">
        <f>'trim()'!B138</f>
        <v>음식점 &gt; 중식 &gt; 중화요리</v>
      </c>
      <c r="C138" s="2" t="str">
        <f t="shared" si="18"/>
        <v/>
      </c>
      <c r="D138" s="2" t="str">
        <f t="shared" si="19"/>
        <v/>
      </c>
      <c r="E138" s="2" t="str">
        <f t="shared" si="20"/>
        <v>중식,</v>
      </c>
      <c r="F138" s="2" t="str">
        <f t="shared" si="21"/>
        <v/>
      </c>
      <c r="G138" s="2" t="str">
        <f t="shared" si="22"/>
        <v/>
      </c>
      <c r="H138" s="2" t="str">
        <f t="shared" si="23"/>
        <v/>
      </c>
      <c r="I138" s="2" t="str">
        <f t="shared" si="24"/>
        <v/>
      </c>
      <c r="J138" s="2" t="str">
        <f t="shared" si="25"/>
        <v/>
      </c>
      <c r="K138" s="2"/>
      <c r="L138" s="2"/>
      <c r="M138" s="2"/>
      <c r="N138" t="s">
        <v>1609</v>
      </c>
      <c r="O138" s="2"/>
      <c r="P138" s="2"/>
      <c r="Q138" t="str">
        <f t="shared" si="26"/>
        <v>중식</v>
      </c>
    </row>
    <row r="139" spans="1:17" x14ac:dyDescent="0.4">
      <c r="A139" t="str">
        <f>'trim()'!B139</f>
        <v>음식점 &gt; 한식 &gt; 육류,고기 &gt; 족발,보쌈</v>
      </c>
      <c r="C139" s="2" t="str">
        <f t="shared" si="18"/>
        <v/>
      </c>
      <c r="D139" s="2" t="str">
        <f t="shared" si="19"/>
        <v/>
      </c>
      <c r="E139" s="2" t="str">
        <f t="shared" si="20"/>
        <v/>
      </c>
      <c r="F139" s="2" t="str">
        <f t="shared" si="21"/>
        <v/>
      </c>
      <c r="G139" s="2" t="str">
        <f t="shared" si="22"/>
        <v>한식,</v>
      </c>
      <c r="H139" s="2" t="str">
        <f t="shared" si="23"/>
        <v/>
      </c>
      <c r="I139" s="2" t="str">
        <f t="shared" si="24"/>
        <v/>
      </c>
      <c r="J139" s="2" t="str">
        <f t="shared" si="25"/>
        <v/>
      </c>
      <c r="K139" s="2"/>
      <c r="L139" s="2"/>
      <c r="M139" s="2"/>
      <c r="N139" t="s">
        <v>1609</v>
      </c>
      <c r="O139" s="2"/>
      <c r="P139" s="2"/>
      <c r="Q139" t="str">
        <f t="shared" si="26"/>
        <v>한식</v>
      </c>
    </row>
    <row r="140" spans="1:17" x14ac:dyDescent="0.4">
      <c r="A140" t="str">
        <f>'trim()'!B140</f>
        <v>음식점 &gt; 양식 &gt; 피자</v>
      </c>
      <c r="C140" s="2" t="str">
        <f t="shared" si="18"/>
        <v>피자,</v>
      </c>
      <c r="D140" s="2" t="str">
        <f t="shared" si="19"/>
        <v/>
      </c>
      <c r="E140" s="2" t="str">
        <f t="shared" si="20"/>
        <v/>
      </c>
      <c r="F140" s="2" t="str">
        <f t="shared" si="21"/>
        <v/>
      </c>
      <c r="G140" s="2" t="str">
        <f t="shared" si="22"/>
        <v/>
      </c>
      <c r="H140" s="2" t="str">
        <f t="shared" si="23"/>
        <v>양식,</v>
      </c>
      <c r="I140" s="2" t="str">
        <f t="shared" si="24"/>
        <v/>
      </c>
      <c r="J140" s="2" t="str">
        <f t="shared" si="25"/>
        <v/>
      </c>
      <c r="K140" s="2"/>
      <c r="L140" s="2"/>
      <c r="M140" s="2"/>
      <c r="N140" t="s">
        <v>1609</v>
      </c>
      <c r="O140" s="2"/>
      <c r="P140" s="2"/>
      <c r="Q140" t="str">
        <f t="shared" si="26"/>
        <v>피자,양식</v>
      </c>
    </row>
    <row r="141" spans="1:17" x14ac:dyDescent="0.4">
      <c r="A141" t="str">
        <f>'trim()'!B141</f>
        <v>음식점 &gt; 한식</v>
      </c>
      <c r="C141" s="2" t="str">
        <f t="shared" si="18"/>
        <v/>
      </c>
      <c r="D141" s="2" t="str">
        <f t="shared" si="19"/>
        <v/>
      </c>
      <c r="E141" s="2" t="str">
        <f t="shared" si="20"/>
        <v/>
      </c>
      <c r="F141" s="2" t="str">
        <f t="shared" si="21"/>
        <v/>
      </c>
      <c r="G141" s="2" t="str">
        <f t="shared" si="22"/>
        <v>한식,</v>
      </c>
      <c r="H141" s="2" t="str">
        <f t="shared" si="23"/>
        <v/>
      </c>
      <c r="I141" s="2" t="str">
        <f t="shared" si="24"/>
        <v/>
      </c>
      <c r="J141" s="2" t="str">
        <f t="shared" si="25"/>
        <v/>
      </c>
      <c r="K141" s="2"/>
      <c r="L141" s="2"/>
      <c r="M141" s="2"/>
      <c r="N141" t="s">
        <v>1609</v>
      </c>
      <c r="O141" s="2"/>
      <c r="P141" s="2"/>
      <c r="Q141" t="str">
        <f t="shared" si="26"/>
        <v>한식</v>
      </c>
    </row>
    <row r="142" spans="1:17" x14ac:dyDescent="0.4">
      <c r="A142" t="str">
        <f>'trim()'!B142</f>
        <v>음식점 &gt; 한식 &gt; 육류,고기 &gt; 곱창,막창</v>
      </c>
      <c r="C142" s="2" t="str">
        <f t="shared" si="18"/>
        <v/>
      </c>
      <c r="D142" s="2" t="str">
        <f t="shared" si="19"/>
        <v/>
      </c>
      <c r="E142" s="2" t="str">
        <f t="shared" si="20"/>
        <v/>
      </c>
      <c r="F142" s="2" t="str">
        <f t="shared" si="21"/>
        <v/>
      </c>
      <c r="G142" s="2" t="str">
        <f t="shared" si="22"/>
        <v>한식,</v>
      </c>
      <c r="H142" s="2" t="str">
        <f t="shared" si="23"/>
        <v/>
      </c>
      <c r="I142" s="2" t="str">
        <f t="shared" si="24"/>
        <v/>
      </c>
      <c r="J142" s="2" t="str">
        <f t="shared" si="25"/>
        <v/>
      </c>
      <c r="K142" s="2"/>
      <c r="L142" s="2"/>
      <c r="M142" s="2"/>
      <c r="N142" t="s">
        <v>1609</v>
      </c>
      <c r="O142" s="2"/>
      <c r="P142" s="2"/>
      <c r="Q142" t="str">
        <f t="shared" si="26"/>
        <v>한식</v>
      </c>
    </row>
    <row r="143" spans="1:17" x14ac:dyDescent="0.4">
      <c r="A143" t="str">
        <f>'trim()'!B143</f>
        <v>음식점 &gt; 한식 &gt; 육류,고기 &gt; 곱창,막창</v>
      </c>
      <c r="C143" s="2" t="str">
        <f t="shared" si="18"/>
        <v/>
      </c>
      <c r="D143" s="2" t="str">
        <f t="shared" si="19"/>
        <v/>
      </c>
      <c r="E143" s="2" t="str">
        <f t="shared" si="20"/>
        <v/>
      </c>
      <c r="F143" s="2" t="str">
        <f t="shared" si="21"/>
        <v/>
      </c>
      <c r="G143" s="2" t="str">
        <f t="shared" si="22"/>
        <v>한식,</v>
      </c>
      <c r="H143" s="2" t="str">
        <f t="shared" si="23"/>
        <v/>
      </c>
      <c r="I143" s="2" t="str">
        <f t="shared" si="24"/>
        <v/>
      </c>
      <c r="J143" s="2" t="str">
        <f t="shared" si="25"/>
        <v/>
      </c>
      <c r="K143" s="2"/>
      <c r="L143" s="2"/>
      <c r="M143" s="2"/>
      <c r="N143" t="s">
        <v>1609</v>
      </c>
      <c r="O143" s="2"/>
      <c r="P143" s="2"/>
      <c r="Q143" t="str">
        <f t="shared" si="26"/>
        <v>한식</v>
      </c>
    </row>
    <row r="144" spans="1:17" x14ac:dyDescent="0.4">
      <c r="A144" t="str">
        <f>'trim()'!B144</f>
        <v>음식점 &gt; 패스트푸드 &gt; 맘스터치</v>
      </c>
      <c r="C144" s="2" t="str">
        <f t="shared" si="18"/>
        <v/>
      </c>
      <c r="D144" s="2" t="str">
        <f t="shared" si="19"/>
        <v/>
      </c>
      <c r="E144" s="2" t="str">
        <f t="shared" si="20"/>
        <v/>
      </c>
      <c r="F144" s="2" t="str">
        <f t="shared" si="21"/>
        <v/>
      </c>
      <c r="G144" s="2" t="str">
        <f t="shared" si="22"/>
        <v/>
      </c>
      <c r="H144" s="2" t="str">
        <f t="shared" si="23"/>
        <v/>
      </c>
      <c r="I144" s="2" t="str">
        <f t="shared" si="24"/>
        <v/>
      </c>
      <c r="J144" s="2" t="str">
        <f t="shared" si="25"/>
        <v>햄버거,</v>
      </c>
      <c r="K144" s="2"/>
      <c r="L144" s="2"/>
      <c r="M144" s="2"/>
      <c r="N144" t="s">
        <v>1609</v>
      </c>
      <c r="O144" s="2"/>
      <c r="P144" s="2"/>
      <c r="Q144" t="str">
        <f t="shared" si="26"/>
        <v>햄버거</v>
      </c>
    </row>
    <row r="145" spans="1:17" x14ac:dyDescent="0.4">
      <c r="A145" t="str">
        <f>'trim()'!B145</f>
        <v>음식점 &gt; 패스트푸드 &gt; 맘스터치</v>
      </c>
      <c r="C145" s="2" t="str">
        <f t="shared" si="18"/>
        <v/>
      </c>
      <c r="D145" s="2" t="str">
        <f t="shared" si="19"/>
        <v/>
      </c>
      <c r="E145" s="2" t="str">
        <f t="shared" si="20"/>
        <v/>
      </c>
      <c r="F145" s="2" t="str">
        <f t="shared" si="21"/>
        <v/>
      </c>
      <c r="G145" s="2" t="str">
        <f t="shared" si="22"/>
        <v/>
      </c>
      <c r="H145" s="2" t="str">
        <f t="shared" si="23"/>
        <v/>
      </c>
      <c r="I145" s="2" t="str">
        <f t="shared" si="24"/>
        <v/>
      </c>
      <c r="J145" s="2" t="str">
        <f t="shared" si="25"/>
        <v>햄버거,</v>
      </c>
      <c r="K145" s="2"/>
      <c r="L145" s="2"/>
      <c r="M145" s="2"/>
      <c r="N145" t="s">
        <v>1609</v>
      </c>
      <c r="O145" s="2"/>
      <c r="P145" s="2"/>
      <c r="Q145" t="str">
        <f t="shared" si="26"/>
        <v>햄버거</v>
      </c>
    </row>
    <row r="146" spans="1:17" x14ac:dyDescent="0.4">
      <c r="A146" t="str">
        <f>'trim()'!B146</f>
        <v>음식점 &gt; 패스트푸드 &gt; 맘스터치</v>
      </c>
      <c r="C146" s="2" t="str">
        <f t="shared" si="18"/>
        <v/>
      </c>
      <c r="D146" s="2" t="str">
        <f t="shared" si="19"/>
        <v/>
      </c>
      <c r="E146" s="2" t="str">
        <f t="shared" si="20"/>
        <v/>
      </c>
      <c r="F146" s="2" t="str">
        <f t="shared" si="21"/>
        <v/>
      </c>
      <c r="G146" s="2" t="str">
        <f t="shared" si="22"/>
        <v/>
      </c>
      <c r="H146" s="2" t="str">
        <f t="shared" si="23"/>
        <v/>
      </c>
      <c r="I146" s="2" t="str">
        <f t="shared" si="24"/>
        <v/>
      </c>
      <c r="J146" s="2" t="str">
        <f t="shared" si="25"/>
        <v>햄버거,</v>
      </c>
      <c r="K146" s="2"/>
      <c r="L146" s="2"/>
      <c r="M146" s="2"/>
      <c r="N146" t="s">
        <v>1609</v>
      </c>
      <c r="O146" s="2"/>
      <c r="P146" s="2"/>
      <c r="Q146" t="str">
        <f t="shared" si="26"/>
        <v>햄버거</v>
      </c>
    </row>
    <row r="147" spans="1:17" x14ac:dyDescent="0.4">
      <c r="A147" t="str">
        <f>'trim()'!B147</f>
        <v>음식점 &gt; 패스트푸드 &gt; 맘스터치</v>
      </c>
      <c r="C147" s="2" t="str">
        <f t="shared" si="18"/>
        <v/>
      </c>
      <c r="D147" s="2" t="str">
        <f t="shared" si="19"/>
        <v/>
      </c>
      <c r="E147" s="2" t="str">
        <f t="shared" si="20"/>
        <v/>
      </c>
      <c r="F147" s="2" t="str">
        <f t="shared" si="21"/>
        <v/>
      </c>
      <c r="G147" s="2" t="str">
        <f t="shared" si="22"/>
        <v/>
      </c>
      <c r="H147" s="2" t="str">
        <f t="shared" si="23"/>
        <v/>
      </c>
      <c r="I147" s="2" t="str">
        <f t="shared" si="24"/>
        <v/>
      </c>
      <c r="J147" s="2" t="str">
        <f t="shared" si="25"/>
        <v>햄버거,</v>
      </c>
      <c r="K147" s="2"/>
      <c r="L147" s="2"/>
      <c r="M147" s="2"/>
      <c r="N147" t="s">
        <v>1609</v>
      </c>
      <c r="O147" s="2"/>
      <c r="P147" s="2"/>
      <c r="Q147" t="str">
        <f t="shared" si="26"/>
        <v>햄버거</v>
      </c>
    </row>
    <row r="148" spans="1:17" x14ac:dyDescent="0.4">
      <c r="A148" t="str">
        <f>'trim()'!B148</f>
        <v>음식점 &gt; 패스트푸드 &gt; 맘스터치</v>
      </c>
      <c r="C148" s="2" t="str">
        <f t="shared" si="18"/>
        <v/>
      </c>
      <c r="D148" s="2" t="str">
        <f t="shared" si="19"/>
        <v/>
      </c>
      <c r="E148" s="2" t="str">
        <f t="shared" si="20"/>
        <v/>
      </c>
      <c r="F148" s="2" t="str">
        <f t="shared" si="21"/>
        <v/>
      </c>
      <c r="G148" s="2" t="str">
        <f t="shared" si="22"/>
        <v/>
      </c>
      <c r="H148" s="2" t="str">
        <f t="shared" si="23"/>
        <v/>
      </c>
      <c r="I148" s="2" t="str">
        <f t="shared" si="24"/>
        <v/>
      </c>
      <c r="J148" s="2" t="str">
        <f t="shared" si="25"/>
        <v>햄버거,</v>
      </c>
      <c r="K148" s="2"/>
      <c r="L148" s="2"/>
      <c r="M148" s="2"/>
      <c r="N148" t="s">
        <v>1609</v>
      </c>
      <c r="O148" s="2"/>
      <c r="P148" s="2"/>
      <c r="Q148" t="str">
        <f t="shared" si="26"/>
        <v>햄버거</v>
      </c>
    </row>
    <row r="149" spans="1:17" x14ac:dyDescent="0.4">
      <c r="A149" t="str">
        <f>'trim()'!B149</f>
        <v>음식점 &gt; 패스트푸드</v>
      </c>
      <c r="C149" s="2" t="str">
        <f t="shared" si="18"/>
        <v/>
      </c>
      <c r="D149" s="2" t="str">
        <f t="shared" si="19"/>
        <v/>
      </c>
      <c r="E149" s="2" t="str">
        <f t="shared" si="20"/>
        <v/>
      </c>
      <c r="F149" s="2" t="str">
        <f t="shared" si="21"/>
        <v/>
      </c>
      <c r="G149" s="2" t="str">
        <f t="shared" si="22"/>
        <v/>
      </c>
      <c r="H149" s="2" t="str">
        <f t="shared" si="23"/>
        <v/>
      </c>
      <c r="I149" s="2" t="str">
        <f t="shared" si="24"/>
        <v/>
      </c>
      <c r="J149" s="2" t="str">
        <f t="shared" si="25"/>
        <v>햄버거,</v>
      </c>
      <c r="K149" s="2"/>
      <c r="L149" s="2"/>
      <c r="M149" s="2"/>
      <c r="N149" t="s">
        <v>1609</v>
      </c>
      <c r="O149" s="2"/>
      <c r="P149" s="2"/>
      <c r="Q149" t="str">
        <f t="shared" si="26"/>
        <v>햄버거</v>
      </c>
    </row>
    <row r="150" spans="1:17" x14ac:dyDescent="0.4">
      <c r="A150" t="str">
        <f>'trim()'!B150</f>
        <v>음식점 &gt; 한식 &gt; 육류,고기</v>
      </c>
      <c r="C150" s="2" t="str">
        <f t="shared" si="18"/>
        <v/>
      </c>
      <c r="D150" s="2" t="str">
        <f t="shared" si="19"/>
        <v/>
      </c>
      <c r="E150" s="2" t="str">
        <f t="shared" si="20"/>
        <v/>
      </c>
      <c r="F150" s="2" t="str">
        <f t="shared" si="21"/>
        <v/>
      </c>
      <c r="G150" s="2" t="str">
        <f t="shared" si="22"/>
        <v>한식,</v>
      </c>
      <c r="H150" s="2" t="str">
        <f t="shared" si="23"/>
        <v/>
      </c>
      <c r="I150" s="2" t="str">
        <f t="shared" si="24"/>
        <v/>
      </c>
      <c r="J150" s="2" t="str">
        <f t="shared" si="25"/>
        <v/>
      </c>
      <c r="K150" s="2"/>
      <c r="L150" s="2"/>
      <c r="M150" s="2"/>
      <c r="N150" t="s">
        <v>1609</v>
      </c>
      <c r="O150" s="2"/>
      <c r="P150" s="2"/>
      <c r="Q150" t="str">
        <f t="shared" si="26"/>
        <v>한식</v>
      </c>
    </row>
    <row r="151" spans="1:17" x14ac:dyDescent="0.4">
      <c r="A151" t="str">
        <f>'trim()'!B151</f>
        <v>음식점 &gt; 카페 &gt; 테마카페 &gt; 디저트카페</v>
      </c>
      <c r="C151" s="2" t="str">
        <f t="shared" si="18"/>
        <v/>
      </c>
      <c r="D151" s="2" t="str">
        <f t="shared" si="19"/>
        <v/>
      </c>
      <c r="E151" s="2" t="str">
        <f t="shared" si="20"/>
        <v/>
      </c>
      <c r="F151" s="2" t="str">
        <f t="shared" si="21"/>
        <v/>
      </c>
      <c r="G151" s="2" t="str">
        <f t="shared" si="22"/>
        <v/>
      </c>
      <c r="H151" s="2" t="str">
        <f t="shared" si="23"/>
        <v/>
      </c>
      <c r="I151" s="2" t="str">
        <f t="shared" si="24"/>
        <v>카페,</v>
      </c>
      <c r="J151" s="2" t="str">
        <f t="shared" si="25"/>
        <v/>
      </c>
      <c r="K151" s="2"/>
      <c r="L151" s="2"/>
      <c r="M151" s="2"/>
      <c r="N151" t="s">
        <v>1609</v>
      </c>
      <c r="O151" s="2"/>
      <c r="P151" s="2"/>
      <c r="Q151" t="str">
        <f t="shared" si="26"/>
        <v>카페</v>
      </c>
    </row>
    <row r="152" spans="1:17" x14ac:dyDescent="0.4">
      <c r="A152" t="str">
        <f>'trim()'!B152</f>
        <v>음식점 &gt; 패스트푸드 &gt; 맥도날드</v>
      </c>
      <c r="C152" s="2" t="str">
        <f t="shared" si="18"/>
        <v/>
      </c>
      <c r="D152" s="2" t="str">
        <f t="shared" si="19"/>
        <v/>
      </c>
      <c r="E152" s="2" t="str">
        <f t="shared" si="20"/>
        <v/>
      </c>
      <c r="F152" s="2" t="str">
        <f t="shared" si="21"/>
        <v/>
      </c>
      <c r="G152" s="2" t="str">
        <f t="shared" si="22"/>
        <v/>
      </c>
      <c r="H152" s="2" t="str">
        <f t="shared" si="23"/>
        <v/>
      </c>
      <c r="I152" s="2" t="str">
        <f t="shared" si="24"/>
        <v/>
      </c>
      <c r="J152" s="2" t="str">
        <f t="shared" si="25"/>
        <v>햄버거,</v>
      </c>
      <c r="K152" s="2"/>
      <c r="L152" s="2"/>
      <c r="M152" s="2"/>
      <c r="N152" t="s">
        <v>1609</v>
      </c>
      <c r="O152" s="2"/>
      <c r="P152" s="2"/>
      <c r="Q152" t="str">
        <f t="shared" si="26"/>
        <v>햄버거</v>
      </c>
    </row>
    <row r="153" spans="1:17" x14ac:dyDescent="0.4">
      <c r="A153" t="str">
        <f>'trim()'!B153</f>
        <v>음식점 &gt; 패스트푸드 &gt; 맥도날드</v>
      </c>
      <c r="C153" s="2" t="str">
        <f t="shared" si="18"/>
        <v/>
      </c>
      <c r="D153" s="2" t="str">
        <f t="shared" si="19"/>
        <v/>
      </c>
      <c r="E153" s="2" t="str">
        <f t="shared" si="20"/>
        <v/>
      </c>
      <c r="F153" s="2" t="str">
        <f t="shared" si="21"/>
        <v/>
      </c>
      <c r="G153" s="2" t="str">
        <f t="shared" si="22"/>
        <v/>
      </c>
      <c r="H153" s="2" t="str">
        <f t="shared" si="23"/>
        <v/>
      </c>
      <c r="I153" s="2" t="str">
        <f t="shared" si="24"/>
        <v/>
      </c>
      <c r="J153" s="2" t="str">
        <f t="shared" si="25"/>
        <v>햄버거,</v>
      </c>
      <c r="K153" s="2"/>
      <c r="L153" s="2"/>
      <c r="M153" s="2"/>
      <c r="N153" t="s">
        <v>1609</v>
      </c>
      <c r="O153" s="2"/>
      <c r="P153" s="2"/>
      <c r="Q153" t="str">
        <f t="shared" si="26"/>
        <v>햄버거</v>
      </c>
    </row>
    <row r="154" spans="1:17" x14ac:dyDescent="0.4">
      <c r="A154" t="str">
        <f>'trim()'!B154</f>
        <v>음식점 &gt; 패스트푸드 &gt; 맥도날드</v>
      </c>
      <c r="C154" s="2" t="str">
        <f t="shared" si="18"/>
        <v/>
      </c>
      <c r="D154" s="2" t="str">
        <f t="shared" si="19"/>
        <v/>
      </c>
      <c r="E154" s="2" t="str">
        <f t="shared" si="20"/>
        <v/>
      </c>
      <c r="F154" s="2" t="str">
        <f t="shared" si="21"/>
        <v/>
      </c>
      <c r="G154" s="2" t="str">
        <f t="shared" si="22"/>
        <v/>
      </c>
      <c r="H154" s="2" t="str">
        <f t="shared" si="23"/>
        <v/>
      </c>
      <c r="I154" s="2" t="str">
        <f t="shared" si="24"/>
        <v/>
      </c>
      <c r="J154" s="2" t="str">
        <f t="shared" si="25"/>
        <v>햄버거,</v>
      </c>
      <c r="K154" s="2"/>
      <c r="L154" s="2"/>
      <c r="M154" s="2"/>
      <c r="N154" t="s">
        <v>1609</v>
      </c>
      <c r="O154" s="2"/>
      <c r="P154" s="2"/>
      <c r="Q154" t="str">
        <f t="shared" si="26"/>
        <v>햄버거</v>
      </c>
    </row>
    <row r="155" spans="1:17" x14ac:dyDescent="0.4">
      <c r="A155" t="str">
        <f>'trim()'!B155</f>
        <v>음식점 &gt; 패스트푸드 &gt; 맥도날드</v>
      </c>
      <c r="C155" s="2" t="str">
        <f t="shared" si="18"/>
        <v/>
      </c>
      <c r="D155" s="2" t="str">
        <f t="shared" si="19"/>
        <v/>
      </c>
      <c r="E155" s="2" t="str">
        <f t="shared" si="20"/>
        <v/>
      </c>
      <c r="F155" s="2" t="str">
        <f t="shared" si="21"/>
        <v/>
      </c>
      <c r="G155" s="2" t="str">
        <f t="shared" si="22"/>
        <v/>
      </c>
      <c r="H155" s="2" t="str">
        <f t="shared" si="23"/>
        <v/>
      </c>
      <c r="I155" s="2" t="str">
        <f t="shared" si="24"/>
        <v/>
      </c>
      <c r="J155" s="2" t="str">
        <f t="shared" si="25"/>
        <v>햄버거,</v>
      </c>
      <c r="K155" s="2"/>
      <c r="L155" s="2"/>
      <c r="M155" s="2"/>
      <c r="N155" t="s">
        <v>1609</v>
      </c>
      <c r="O155" s="2"/>
      <c r="P155" s="2"/>
      <c r="Q155" t="str">
        <f t="shared" si="26"/>
        <v>햄버거</v>
      </c>
    </row>
    <row r="156" spans="1:17" x14ac:dyDescent="0.4">
      <c r="A156" t="str">
        <f>'trim()'!B156</f>
        <v>음식점 &gt; 패스트푸드 &gt; 맥도날드</v>
      </c>
      <c r="C156" s="2" t="str">
        <f t="shared" si="18"/>
        <v/>
      </c>
      <c r="D156" s="2" t="str">
        <f t="shared" si="19"/>
        <v/>
      </c>
      <c r="E156" s="2" t="str">
        <f t="shared" si="20"/>
        <v/>
      </c>
      <c r="F156" s="2" t="str">
        <f t="shared" si="21"/>
        <v/>
      </c>
      <c r="G156" s="2" t="str">
        <f t="shared" si="22"/>
        <v/>
      </c>
      <c r="H156" s="2" t="str">
        <f t="shared" si="23"/>
        <v/>
      </c>
      <c r="I156" s="2" t="str">
        <f t="shared" si="24"/>
        <v/>
      </c>
      <c r="J156" s="2" t="str">
        <f t="shared" si="25"/>
        <v>햄버거,</v>
      </c>
      <c r="K156" s="2"/>
      <c r="L156" s="2"/>
      <c r="M156" s="2"/>
      <c r="N156" t="s">
        <v>1609</v>
      </c>
      <c r="O156" s="2"/>
      <c r="P156" s="2"/>
      <c r="Q156" t="str">
        <f t="shared" si="26"/>
        <v>햄버거</v>
      </c>
    </row>
    <row r="157" spans="1:17" x14ac:dyDescent="0.4">
      <c r="A157" t="str">
        <f>'trim()'!B157</f>
        <v>음식점 &gt; 카페 &gt; 커피전문점 &gt; 메가커피</v>
      </c>
      <c r="C157" s="2" t="str">
        <f t="shared" si="18"/>
        <v/>
      </c>
      <c r="D157" s="2" t="str">
        <f t="shared" si="19"/>
        <v/>
      </c>
      <c r="E157" s="2" t="str">
        <f t="shared" si="20"/>
        <v/>
      </c>
      <c r="F157" s="2" t="str">
        <f t="shared" si="21"/>
        <v/>
      </c>
      <c r="G157" s="2" t="str">
        <f t="shared" si="22"/>
        <v/>
      </c>
      <c r="H157" s="2" t="str">
        <f t="shared" si="23"/>
        <v/>
      </c>
      <c r="I157" s="2" t="str">
        <f t="shared" si="24"/>
        <v>카페,</v>
      </c>
      <c r="J157" s="2" t="str">
        <f t="shared" si="25"/>
        <v/>
      </c>
      <c r="K157" s="2"/>
      <c r="L157" s="2"/>
      <c r="M157" s="2"/>
      <c r="N157" t="s">
        <v>1609</v>
      </c>
      <c r="O157" s="2"/>
      <c r="P157" s="2"/>
      <c r="Q157" t="str">
        <f t="shared" si="26"/>
        <v>카페</v>
      </c>
    </row>
    <row r="158" spans="1:17" x14ac:dyDescent="0.4">
      <c r="A158" t="str">
        <f>'trim()'!B158</f>
        <v>음식점 &gt; 치킨 &gt; 멕시카나치킨</v>
      </c>
      <c r="C158" s="2" t="str">
        <f t="shared" si="18"/>
        <v/>
      </c>
      <c r="D158" s="2" t="str">
        <f t="shared" si="19"/>
        <v>치킨,</v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  <c r="H158" s="2" t="str">
        <f t="shared" si="23"/>
        <v/>
      </c>
      <c r="I158" s="2" t="str">
        <f t="shared" si="24"/>
        <v/>
      </c>
      <c r="J158" s="2" t="str">
        <f t="shared" si="25"/>
        <v/>
      </c>
      <c r="K158" s="2"/>
      <c r="L158" s="2"/>
      <c r="M158" s="2"/>
      <c r="N158" t="s">
        <v>1609</v>
      </c>
      <c r="O158" s="2"/>
      <c r="P158" s="2"/>
      <c r="Q158" t="str">
        <f t="shared" si="26"/>
        <v>치킨</v>
      </c>
    </row>
    <row r="159" spans="1:17" x14ac:dyDescent="0.4">
      <c r="A159" t="str">
        <f>'trim()'!B159</f>
        <v>음식점 &gt; 일식 &gt; 일본식라면</v>
      </c>
      <c r="C159" s="2" t="str">
        <f t="shared" si="18"/>
        <v/>
      </c>
      <c r="D159" s="2" t="str">
        <f t="shared" si="19"/>
        <v/>
      </c>
      <c r="E159" s="2" t="str">
        <f t="shared" si="20"/>
        <v/>
      </c>
      <c r="F159" s="2" t="str">
        <f t="shared" si="21"/>
        <v>일식,</v>
      </c>
      <c r="G159" s="2" t="str">
        <f t="shared" si="22"/>
        <v/>
      </c>
      <c r="H159" s="2" t="str">
        <f t="shared" si="23"/>
        <v/>
      </c>
      <c r="I159" s="2" t="str">
        <f t="shared" si="24"/>
        <v/>
      </c>
      <c r="J159" s="2" t="str">
        <f t="shared" si="25"/>
        <v/>
      </c>
      <c r="K159" s="2"/>
      <c r="L159" s="2"/>
      <c r="M159" s="2"/>
      <c r="N159" t="s">
        <v>1609</v>
      </c>
      <c r="O159" s="2"/>
      <c r="P159" s="2"/>
      <c r="Q159" t="str">
        <f t="shared" si="26"/>
        <v>일식</v>
      </c>
    </row>
    <row r="160" spans="1:17" x14ac:dyDescent="0.4">
      <c r="A160" t="str">
        <f>'trim()'!B160</f>
        <v>음식점 &gt; 패스트푸드 &gt; 명랑핫도그</v>
      </c>
      <c r="C160" s="2" t="str">
        <f t="shared" si="18"/>
        <v/>
      </c>
      <c r="D160" s="2" t="str">
        <f t="shared" si="19"/>
        <v/>
      </c>
      <c r="E160" s="2" t="str">
        <f t="shared" si="20"/>
        <v/>
      </c>
      <c r="F160" s="2" t="str">
        <f t="shared" si="21"/>
        <v/>
      </c>
      <c r="G160" s="2" t="str">
        <f t="shared" si="22"/>
        <v/>
      </c>
      <c r="H160" s="2" t="str">
        <f t="shared" si="23"/>
        <v/>
      </c>
      <c r="I160" s="2" t="str">
        <f t="shared" si="24"/>
        <v/>
      </c>
      <c r="J160" s="2" t="str">
        <f t="shared" si="25"/>
        <v>햄버거,</v>
      </c>
      <c r="K160" s="2"/>
      <c r="L160" s="2"/>
      <c r="M160" s="2"/>
      <c r="N160" t="s">
        <v>1609</v>
      </c>
      <c r="O160" s="2"/>
      <c r="P160" s="2"/>
      <c r="Q160" t="str">
        <f t="shared" si="26"/>
        <v>햄버거</v>
      </c>
    </row>
    <row r="161" spans="1:17" x14ac:dyDescent="0.4">
      <c r="A161" t="str">
        <f>'trim()'!B161</f>
        <v>음식점 &gt; 패스트푸드</v>
      </c>
      <c r="C161" s="2" t="str">
        <f t="shared" si="18"/>
        <v/>
      </c>
      <c r="D161" s="2" t="str">
        <f t="shared" si="19"/>
        <v/>
      </c>
      <c r="E161" s="2" t="str">
        <f t="shared" si="20"/>
        <v/>
      </c>
      <c r="F161" s="2" t="str">
        <f t="shared" si="21"/>
        <v/>
      </c>
      <c r="G161" s="2" t="str">
        <f t="shared" si="22"/>
        <v/>
      </c>
      <c r="H161" s="2" t="str">
        <f t="shared" si="23"/>
        <v/>
      </c>
      <c r="I161" s="2" t="str">
        <f t="shared" si="24"/>
        <v/>
      </c>
      <c r="J161" s="2" t="str">
        <f t="shared" si="25"/>
        <v>햄버거,</v>
      </c>
      <c r="K161" s="2"/>
      <c r="L161" s="2"/>
      <c r="M161" s="2"/>
      <c r="N161" t="s">
        <v>1609</v>
      </c>
      <c r="O161" s="2"/>
      <c r="P161" s="2"/>
      <c r="Q161" t="str">
        <f t="shared" si="26"/>
        <v>햄버거</v>
      </c>
    </row>
    <row r="162" spans="1:17" x14ac:dyDescent="0.4">
      <c r="A162" t="str">
        <f>'trim()'!B162</f>
        <v>음식점 &gt; 양식 &gt; 피자</v>
      </c>
      <c r="C162" s="2" t="str">
        <f t="shared" si="18"/>
        <v>피자,</v>
      </c>
      <c r="D162" s="2" t="str">
        <f t="shared" si="19"/>
        <v/>
      </c>
      <c r="E162" s="2" t="str">
        <f t="shared" si="20"/>
        <v/>
      </c>
      <c r="F162" s="2" t="str">
        <f t="shared" si="21"/>
        <v/>
      </c>
      <c r="G162" s="2" t="str">
        <f t="shared" si="22"/>
        <v/>
      </c>
      <c r="H162" s="2" t="str">
        <f t="shared" si="23"/>
        <v>양식,</v>
      </c>
      <c r="I162" s="2" t="str">
        <f t="shared" si="24"/>
        <v/>
      </c>
      <c r="J162" s="2" t="str">
        <f t="shared" si="25"/>
        <v/>
      </c>
      <c r="K162" s="2"/>
      <c r="L162" s="2"/>
      <c r="M162" s="2"/>
      <c r="N162" t="s">
        <v>1609</v>
      </c>
      <c r="O162" s="2"/>
      <c r="P162" s="2"/>
      <c r="Q162" t="str">
        <f t="shared" si="26"/>
        <v>피자,양식</v>
      </c>
    </row>
    <row r="163" spans="1:17" x14ac:dyDescent="0.4">
      <c r="A163" t="str">
        <f>'trim()'!B163</f>
        <v>음식점 &gt; 카페</v>
      </c>
      <c r="C163" s="2" t="str">
        <f t="shared" si="18"/>
        <v/>
      </c>
      <c r="D163" s="2" t="str">
        <f t="shared" si="19"/>
        <v/>
      </c>
      <c r="E163" s="2" t="str">
        <f t="shared" si="20"/>
        <v/>
      </c>
      <c r="F163" s="2" t="str">
        <f t="shared" si="21"/>
        <v/>
      </c>
      <c r="G163" s="2" t="str">
        <f t="shared" si="22"/>
        <v/>
      </c>
      <c r="H163" s="2" t="str">
        <f t="shared" si="23"/>
        <v/>
      </c>
      <c r="I163" s="2" t="str">
        <f t="shared" si="24"/>
        <v>카페,</v>
      </c>
      <c r="J163" s="2" t="str">
        <f t="shared" si="25"/>
        <v/>
      </c>
      <c r="K163" s="2"/>
      <c r="L163" s="2"/>
      <c r="M163" s="2"/>
      <c r="N163" t="s">
        <v>1609</v>
      </c>
      <c r="O163" s="2"/>
      <c r="P163" s="2"/>
      <c r="Q163" t="str">
        <f t="shared" si="26"/>
        <v>카페</v>
      </c>
    </row>
    <row r="164" spans="1:17" x14ac:dyDescent="0.4">
      <c r="A164" t="str">
        <f>'trim()'!B164</f>
        <v>음식점 &gt; 카페</v>
      </c>
      <c r="C164" s="2" t="str">
        <f t="shared" si="18"/>
        <v/>
      </c>
      <c r="D164" s="2" t="str">
        <f t="shared" si="19"/>
        <v/>
      </c>
      <c r="E164" s="2" t="str">
        <f t="shared" si="20"/>
        <v/>
      </c>
      <c r="F164" s="2" t="str">
        <f t="shared" si="21"/>
        <v/>
      </c>
      <c r="G164" s="2" t="str">
        <f t="shared" si="22"/>
        <v/>
      </c>
      <c r="H164" s="2" t="str">
        <f t="shared" si="23"/>
        <v/>
      </c>
      <c r="I164" s="2" t="str">
        <f t="shared" si="24"/>
        <v>카페,</v>
      </c>
      <c r="J164" s="2" t="str">
        <f t="shared" si="25"/>
        <v/>
      </c>
      <c r="K164" s="2"/>
      <c r="L164" s="2"/>
      <c r="M164" s="2"/>
      <c r="N164" t="s">
        <v>1609</v>
      </c>
      <c r="O164" s="2"/>
      <c r="P164" s="2"/>
      <c r="Q164" t="str">
        <f t="shared" si="26"/>
        <v>카페</v>
      </c>
    </row>
    <row r="165" spans="1:17" x14ac:dyDescent="0.4">
      <c r="A165" t="str">
        <f>'trim()'!B165</f>
        <v>음식점 &gt; 일식 &gt; 돈까스,우동</v>
      </c>
      <c r="C165" s="2" t="str">
        <f t="shared" si="18"/>
        <v/>
      </c>
      <c r="D165" s="2" t="str">
        <f t="shared" si="19"/>
        <v/>
      </c>
      <c r="E165" s="2" t="str">
        <f t="shared" si="20"/>
        <v/>
      </c>
      <c r="F165" s="2" t="str">
        <f t="shared" si="21"/>
        <v>일식,</v>
      </c>
      <c r="G165" s="2" t="str">
        <f t="shared" si="22"/>
        <v/>
      </c>
      <c r="H165" s="2" t="str">
        <f t="shared" si="23"/>
        <v/>
      </c>
      <c r="I165" s="2" t="str">
        <f t="shared" si="24"/>
        <v/>
      </c>
      <c r="J165" s="2" t="str">
        <f t="shared" si="25"/>
        <v/>
      </c>
      <c r="K165" s="2"/>
      <c r="L165" s="2"/>
      <c r="M165" s="2"/>
      <c r="N165" t="s">
        <v>1609</v>
      </c>
      <c r="O165" s="2"/>
      <c r="P165" s="2"/>
      <c r="Q165" t="str">
        <f t="shared" si="26"/>
        <v>일식</v>
      </c>
    </row>
    <row r="166" spans="1:17" x14ac:dyDescent="0.4">
      <c r="A166" t="str">
        <f>'trim()'!B166</f>
        <v>음식점 &gt; 한식 &gt; 육류,고기</v>
      </c>
      <c r="C166" s="2" t="str">
        <f t="shared" si="18"/>
        <v/>
      </c>
      <c r="D166" s="2" t="str">
        <f t="shared" si="19"/>
        <v/>
      </c>
      <c r="E166" s="2" t="str">
        <f t="shared" si="20"/>
        <v/>
      </c>
      <c r="F166" s="2" t="str">
        <f t="shared" si="21"/>
        <v/>
      </c>
      <c r="G166" s="2" t="str">
        <f t="shared" si="22"/>
        <v>한식,</v>
      </c>
      <c r="H166" s="2" t="str">
        <f t="shared" si="23"/>
        <v/>
      </c>
      <c r="I166" s="2" t="str">
        <f t="shared" si="24"/>
        <v/>
      </c>
      <c r="J166" s="2" t="str">
        <f t="shared" si="25"/>
        <v/>
      </c>
      <c r="K166" s="2"/>
      <c r="L166" s="2"/>
      <c r="M166" s="2"/>
      <c r="N166" t="s">
        <v>1609</v>
      </c>
      <c r="O166" s="2"/>
      <c r="P166" s="2"/>
      <c r="Q166" t="str">
        <f t="shared" si="26"/>
        <v>한식</v>
      </c>
    </row>
    <row r="167" spans="1:17" x14ac:dyDescent="0.4">
      <c r="A167" t="str">
        <f>'trim()'!B167</f>
        <v>음식점 &gt; 중식 &gt; 중화요리</v>
      </c>
      <c r="C167" s="2" t="str">
        <f t="shared" si="18"/>
        <v/>
      </c>
      <c r="D167" s="2" t="str">
        <f t="shared" si="19"/>
        <v/>
      </c>
      <c r="E167" s="2" t="str">
        <f t="shared" si="20"/>
        <v>중식,</v>
      </c>
      <c r="F167" s="2" t="str">
        <f t="shared" si="21"/>
        <v/>
      </c>
      <c r="G167" s="2" t="str">
        <f t="shared" si="22"/>
        <v/>
      </c>
      <c r="H167" s="2" t="str">
        <f t="shared" si="23"/>
        <v/>
      </c>
      <c r="I167" s="2" t="str">
        <f t="shared" si="24"/>
        <v/>
      </c>
      <c r="J167" s="2" t="str">
        <f t="shared" si="25"/>
        <v/>
      </c>
      <c r="K167" s="2"/>
      <c r="L167" s="2"/>
      <c r="M167" s="2"/>
      <c r="N167" t="s">
        <v>1609</v>
      </c>
      <c r="O167" s="2"/>
      <c r="P167" s="2"/>
      <c r="Q167" t="str">
        <f t="shared" si="26"/>
        <v>중식</v>
      </c>
    </row>
    <row r="168" spans="1:17" x14ac:dyDescent="0.4">
      <c r="A168" t="str">
        <f>'trim()'!B168</f>
        <v>음식점 &gt; 패스트푸드</v>
      </c>
      <c r="C168" s="2" t="str">
        <f t="shared" si="18"/>
        <v/>
      </c>
      <c r="D168" s="2" t="str">
        <f t="shared" si="19"/>
        <v/>
      </c>
      <c r="E168" s="2" t="str">
        <f t="shared" si="20"/>
        <v/>
      </c>
      <c r="F168" s="2" t="str">
        <f t="shared" si="21"/>
        <v/>
      </c>
      <c r="G168" s="2" t="str">
        <f t="shared" si="22"/>
        <v/>
      </c>
      <c r="H168" s="2" t="str">
        <f t="shared" si="23"/>
        <v/>
      </c>
      <c r="I168" s="2" t="str">
        <f t="shared" si="24"/>
        <v/>
      </c>
      <c r="J168" s="2" t="str">
        <f t="shared" si="25"/>
        <v>햄버거,</v>
      </c>
      <c r="K168" s="2"/>
      <c r="L168" s="2"/>
      <c r="M168" s="2"/>
      <c r="N168" t="s">
        <v>1609</v>
      </c>
      <c r="O168" s="2"/>
      <c r="P168" s="2"/>
      <c r="Q168" t="str">
        <f t="shared" si="26"/>
        <v>햄버거</v>
      </c>
    </row>
    <row r="169" spans="1:17" x14ac:dyDescent="0.4">
      <c r="A169" t="str">
        <f>'trim()'!B169</f>
        <v>음식점 &gt; 양식 &gt; 피자 &gt; 미스터피자</v>
      </c>
      <c r="C169" s="2" t="str">
        <f t="shared" si="18"/>
        <v>피자,</v>
      </c>
      <c r="D169" s="2" t="str">
        <f t="shared" si="19"/>
        <v/>
      </c>
      <c r="E169" s="2" t="str">
        <f t="shared" si="20"/>
        <v/>
      </c>
      <c r="F169" s="2" t="str">
        <f t="shared" si="21"/>
        <v/>
      </c>
      <c r="G169" s="2" t="str">
        <f t="shared" si="22"/>
        <v/>
      </c>
      <c r="H169" s="2" t="str">
        <f t="shared" si="23"/>
        <v>양식,</v>
      </c>
      <c r="I169" s="2" t="str">
        <f t="shared" si="24"/>
        <v/>
      </c>
      <c r="J169" s="2" t="str">
        <f t="shared" si="25"/>
        <v/>
      </c>
      <c r="K169" s="2"/>
      <c r="L169" s="2"/>
      <c r="M169" s="2"/>
      <c r="N169" t="s">
        <v>1609</v>
      </c>
      <c r="O169" s="2"/>
      <c r="P169" s="2"/>
      <c r="Q169" t="str">
        <f t="shared" si="26"/>
        <v>피자,양식</v>
      </c>
    </row>
    <row r="170" spans="1:17" x14ac:dyDescent="0.4">
      <c r="A170" t="str">
        <f>'trim()'!B170</f>
        <v>음식점 &gt; 일식</v>
      </c>
      <c r="C170" s="2" t="str">
        <f t="shared" si="18"/>
        <v/>
      </c>
      <c r="D170" s="2" t="str">
        <f t="shared" si="19"/>
        <v/>
      </c>
      <c r="E170" s="2" t="str">
        <f t="shared" si="20"/>
        <v/>
      </c>
      <c r="F170" s="2" t="str">
        <f t="shared" si="21"/>
        <v>일식,</v>
      </c>
      <c r="G170" s="2" t="str">
        <f t="shared" si="22"/>
        <v/>
      </c>
      <c r="H170" s="2" t="str">
        <f t="shared" si="23"/>
        <v/>
      </c>
      <c r="I170" s="2" t="str">
        <f t="shared" si="24"/>
        <v/>
      </c>
      <c r="J170" s="2" t="str">
        <f t="shared" si="25"/>
        <v/>
      </c>
      <c r="K170" s="2"/>
      <c r="L170" s="2"/>
      <c r="M170" s="2"/>
      <c r="N170" t="s">
        <v>1609</v>
      </c>
      <c r="O170" s="2"/>
      <c r="P170" s="2"/>
      <c r="Q170" t="str">
        <f t="shared" si="26"/>
        <v>일식</v>
      </c>
    </row>
    <row r="171" spans="1:17" x14ac:dyDescent="0.4">
      <c r="A171" t="str">
        <f>'trim()'!B171</f>
        <v>음식점 &gt; 일식 &gt; 초밥,롤</v>
      </c>
      <c r="C171" s="2" t="str">
        <f t="shared" si="18"/>
        <v/>
      </c>
      <c r="D171" s="2" t="str">
        <f t="shared" si="19"/>
        <v/>
      </c>
      <c r="E171" s="2" t="str">
        <f t="shared" si="20"/>
        <v/>
      </c>
      <c r="F171" s="2" t="str">
        <f t="shared" si="21"/>
        <v>일식,</v>
      </c>
      <c r="G171" s="2" t="str">
        <f t="shared" si="22"/>
        <v/>
      </c>
      <c r="H171" s="2" t="str">
        <f t="shared" si="23"/>
        <v/>
      </c>
      <c r="I171" s="2" t="str">
        <f t="shared" si="24"/>
        <v/>
      </c>
      <c r="J171" s="2" t="str">
        <f t="shared" si="25"/>
        <v/>
      </c>
      <c r="K171" s="2"/>
      <c r="L171" s="2"/>
      <c r="M171" s="2"/>
      <c r="N171" t="s">
        <v>1609</v>
      </c>
      <c r="O171" s="2"/>
      <c r="P171" s="2"/>
      <c r="Q171" t="str">
        <f t="shared" si="26"/>
        <v>일식</v>
      </c>
    </row>
    <row r="172" spans="1:17" x14ac:dyDescent="0.4">
      <c r="A172" t="str">
        <f>'trim()'!B172</f>
        <v>음식점 &gt; 카페</v>
      </c>
      <c r="C172" s="2" t="str">
        <f t="shared" si="18"/>
        <v/>
      </c>
      <c r="D172" s="2" t="str">
        <f t="shared" si="19"/>
        <v/>
      </c>
      <c r="E172" s="2" t="str">
        <f t="shared" si="20"/>
        <v/>
      </c>
      <c r="F172" s="2" t="str">
        <f t="shared" si="21"/>
        <v/>
      </c>
      <c r="G172" s="2" t="str">
        <f t="shared" si="22"/>
        <v/>
      </c>
      <c r="H172" s="2" t="str">
        <f t="shared" si="23"/>
        <v/>
      </c>
      <c r="I172" s="2" t="str">
        <f t="shared" si="24"/>
        <v>카페,</v>
      </c>
      <c r="J172" s="2" t="str">
        <f t="shared" si="25"/>
        <v/>
      </c>
      <c r="K172" s="2"/>
      <c r="L172" s="2"/>
      <c r="M172" s="2"/>
      <c r="N172" t="s">
        <v>1609</v>
      </c>
      <c r="O172" s="2"/>
      <c r="P172" s="2"/>
      <c r="Q172" t="str">
        <f t="shared" si="26"/>
        <v>카페</v>
      </c>
    </row>
    <row r="173" spans="1:17" x14ac:dyDescent="0.4">
      <c r="A173" t="str">
        <f>'trim()'!B173</f>
        <v>음식점 &gt; 카페 &gt; 테마카페 &gt; 디저트카페</v>
      </c>
      <c r="C173" s="2" t="str">
        <f t="shared" si="18"/>
        <v/>
      </c>
      <c r="D173" s="2" t="str">
        <f t="shared" si="19"/>
        <v/>
      </c>
      <c r="E173" s="2" t="str">
        <f t="shared" si="20"/>
        <v/>
      </c>
      <c r="F173" s="2" t="str">
        <f t="shared" si="21"/>
        <v/>
      </c>
      <c r="G173" s="2" t="str">
        <f t="shared" si="22"/>
        <v/>
      </c>
      <c r="H173" s="2" t="str">
        <f t="shared" si="23"/>
        <v/>
      </c>
      <c r="I173" s="2" t="str">
        <f t="shared" si="24"/>
        <v>카페,</v>
      </c>
      <c r="J173" s="2" t="str">
        <f t="shared" si="25"/>
        <v/>
      </c>
      <c r="K173" s="2"/>
      <c r="L173" s="2"/>
      <c r="M173" s="2"/>
      <c r="N173" t="s">
        <v>1609</v>
      </c>
      <c r="O173" s="2"/>
      <c r="P173" s="2"/>
      <c r="Q173" t="str">
        <f t="shared" si="26"/>
        <v>카페</v>
      </c>
    </row>
    <row r="174" spans="1:17" x14ac:dyDescent="0.4">
      <c r="A174" t="str">
        <f>'trim()'!B174</f>
        <v>음식점 &gt; 한식 &gt; 해물,생선 &gt; 회</v>
      </c>
      <c r="C174" s="2" t="str">
        <f t="shared" si="18"/>
        <v/>
      </c>
      <c r="D174" s="2" t="str">
        <f t="shared" si="19"/>
        <v/>
      </c>
      <c r="E174" s="2" t="str">
        <f t="shared" si="20"/>
        <v/>
      </c>
      <c r="F174" s="2" t="str">
        <f t="shared" si="21"/>
        <v/>
      </c>
      <c r="G174" s="2" t="str">
        <f t="shared" si="22"/>
        <v>한식,</v>
      </c>
      <c r="H174" s="2" t="str">
        <f t="shared" si="23"/>
        <v/>
      </c>
      <c r="I174" s="2" t="str">
        <f t="shared" si="24"/>
        <v/>
      </c>
      <c r="J174" s="2" t="str">
        <f t="shared" si="25"/>
        <v/>
      </c>
      <c r="K174" s="2"/>
      <c r="L174" s="2"/>
      <c r="M174" s="2"/>
      <c r="N174" t="s">
        <v>1609</v>
      </c>
      <c r="O174" s="2"/>
      <c r="P174" s="2"/>
      <c r="Q174" t="str">
        <f t="shared" si="26"/>
        <v>한식</v>
      </c>
    </row>
    <row r="175" spans="1:17" x14ac:dyDescent="0.4">
      <c r="A175" t="str">
        <f>'trim()'!B175</f>
        <v>음식점 &gt; 패스트푸드</v>
      </c>
      <c r="C175" s="2" t="str">
        <f t="shared" si="18"/>
        <v/>
      </c>
      <c r="D175" s="2" t="str">
        <f t="shared" si="19"/>
        <v/>
      </c>
      <c r="E175" s="2" t="str">
        <f t="shared" si="20"/>
        <v/>
      </c>
      <c r="F175" s="2" t="str">
        <f t="shared" si="21"/>
        <v/>
      </c>
      <c r="G175" s="2" t="str">
        <f t="shared" si="22"/>
        <v/>
      </c>
      <c r="H175" s="2" t="str">
        <f t="shared" si="23"/>
        <v/>
      </c>
      <c r="I175" s="2" t="str">
        <f t="shared" si="24"/>
        <v/>
      </c>
      <c r="J175" s="2" t="str">
        <f t="shared" si="25"/>
        <v>햄버거,</v>
      </c>
      <c r="K175" s="2"/>
      <c r="L175" s="2"/>
      <c r="M175" s="2"/>
      <c r="N175" t="s">
        <v>1609</v>
      </c>
      <c r="O175" s="2"/>
      <c r="P175" s="2"/>
      <c r="Q175" t="str">
        <f t="shared" si="26"/>
        <v>햄버거</v>
      </c>
    </row>
    <row r="176" spans="1:17" x14ac:dyDescent="0.4">
      <c r="A176" t="str">
        <f>'trim()'!B176</f>
        <v>음식점 &gt; 한식 &gt; 찌개,전골</v>
      </c>
      <c r="C176" s="2" t="str">
        <f t="shared" si="18"/>
        <v/>
      </c>
      <c r="D176" s="2" t="str">
        <f t="shared" si="19"/>
        <v/>
      </c>
      <c r="E176" s="2" t="str">
        <f t="shared" si="20"/>
        <v/>
      </c>
      <c r="F176" s="2" t="str">
        <f t="shared" si="21"/>
        <v/>
      </c>
      <c r="G176" s="2" t="str">
        <f t="shared" si="22"/>
        <v>한식,</v>
      </c>
      <c r="H176" s="2" t="str">
        <f t="shared" si="23"/>
        <v/>
      </c>
      <c r="I176" s="2" t="str">
        <f t="shared" si="24"/>
        <v/>
      </c>
      <c r="J176" s="2" t="str">
        <f t="shared" si="25"/>
        <v/>
      </c>
      <c r="K176" s="2"/>
      <c r="L176" s="2"/>
      <c r="M176" s="2"/>
      <c r="N176" t="s">
        <v>1609</v>
      </c>
      <c r="O176" s="2"/>
      <c r="P176" s="2"/>
      <c r="Q176" t="str">
        <f t="shared" si="26"/>
        <v>한식</v>
      </c>
    </row>
    <row r="177" spans="1:17" x14ac:dyDescent="0.4">
      <c r="A177" t="str">
        <f>'trim()'!B177</f>
        <v>음식점 &gt; 중식 &gt; 중화요리</v>
      </c>
      <c r="C177" s="2" t="str">
        <f t="shared" si="18"/>
        <v/>
      </c>
      <c r="D177" s="2" t="str">
        <f t="shared" si="19"/>
        <v/>
      </c>
      <c r="E177" s="2" t="str">
        <f t="shared" si="20"/>
        <v>중식,</v>
      </c>
      <c r="F177" s="2" t="str">
        <f t="shared" si="21"/>
        <v/>
      </c>
      <c r="G177" s="2" t="str">
        <f t="shared" si="22"/>
        <v/>
      </c>
      <c r="H177" s="2" t="str">
        <f t="shared" si="23"/>
        <v/>
      </c>
      <c r="I177" s="2" t="str">
        <f t="shared" si="24"/>
        <v/>
      </c>
      <c r="J177" s="2" t="str">
        <f t="shared" si="25"/>
        <v/>
      </c>
      <c r="K177" s="2"/>
      <c r="L177" s="2"/>
      <c r="M177" s="2"/>
      <c r="N177" t="s">
        <v>1609</v>
      </c>
      <c r="O177" s="2"/>
      <c r="P177" s="2"/>
      <c r="Q177" t="str">
        <f t="shared" si="26"/>
        <v>중식</v>
      </c>
    </row>
    <row r="178" spans="1:17" x14ac:dyDescent="0.4">
      <c r="A178" t="str">
        <f>'trim()'!B178</f>
        <v>음식점 &gt; 양식</v>
      </c>
      <c r="C178" s="2" t="str">
        <f t="shared" si="18"/>
        <v/>
      </c>
      <c r="D178" s="2" t="str">
        <f t="shared" si="19"/>
        <v/>
      </c>
      <c r="E178" s="2" t="str">
        <f t="shared" si="20"/>
        <v/>
      </c>
      <c r="F178" s="2" t="str">
        <f t="shared" si="21"/>
        <v/>
      </c>
      <c r="G178" s="2" t="str">
        <f t="shared" si="22"/>
        <v/>
      </c>
      <c r="H178" s="2" t="str">
        <f t="shared" si="23"/>
        <v>양식,</v>
      </c>
      <c r="I178" s="2" t="str">
        <f t="shared" si="24"/>
        <v/>
      </c>
      <c r="J178" s="2" t="str">
        <f t="shared" si="25"/>
        <v/>
      </c>
      <c r="K178" s="2"/>
      <c r="L178" s="2"/>
      <c r="M178" s="2"/>
      <c r="N178" t="s">
        <v>1609</v>
      </c>
      <c r="O178" s="2"/>
      <c r="P178" s="2"/>
      <c r="Q178" t="str">
        <f t="shared" si="26"/>
        <v>양식</v>
      </c>
    </row>
    <row r="179" spans="1:17" x14ac:dyDescent="0.4">
      <c r="A179" t="str">
        <f>'trim()'!B179</f>
        <v>음식점 &gt; 양식 &gt; 이탈리안</v>
      </c>
      <c r="C179" s="2" t="str">
        <f t="shared" si="18"/>
        <v/>
      </c>
      <c r="D179" s="2" t="str">
        <f t="shared" si="19"/>
        <v/>
      </c>
      <c r="E179" s="2" t="str">
        <f t="shared" si="20"/>
        <v/>
      </c>
      <c r="F179" s="2" t="str">
        <f t="shared" si="21"/>
        <v/>
      </c>
      <c r="G179" s="2" t="str">
        <f t="shared" si="22"/>
        <v/>
      </c>
      <c r="H179" s="2" t="str">
        <f t="shared" si="23"/>
        <v>양식,</v>
      </c>
      <c r="I179" s="2" t="str">
        <f t="shared" si="24"/>
        <v/>
      </c>
      <c r="J179" s="2" t="str">
        <f t="shared" si="25"/>
        <v/>
      </c>
      <c r="K179" s="2"/>
      <c r="L179" s="2"/>
      <c r="M179" s="2"/>
      <c r="N179" t="s">
        <v>1609</v>
      </c>
      <c r="O179" s="2"/>
      <c r="P179" s="2"/>
      <c r="Q179" t="str">
        <f t="shared" si="26"/>
        <v>양식</v>
      </c>
    </row>
    <row r="180" spans="1:17" x14ac:dyDescent="0.4">
      <c r="A180" t="str">
        <f>'trim()'!B180</f>
        <v>음식점 &gt; 일식 &gt; 초밥,롤</v>
      </c>
      <c r="C180" s="2" t="str">
        <f t="shared" si="18"/>
        <v/>
      </c>
      <c r="D180" s="2" t="str">
        <f t="shared" si="19"/>
        <v/>
      </c>
      <c r="E180" s="2" t="str">
        <f t="shared" si="20"/>
        <v/>
      </c>
      <c r="F180" s="2" t="str">
        <f t="shared" si="21"/>
        <v>일식,</v>
      </c>
      <c r="G180" s="2" t="str">
        <f t="shared" si="22"/>
        <v/>
      </c>
      <c r="H180" s="2" t="str">
        <f t="shared" si="23"/>
        <v/>
      </c>
      <c r="I180" s="2" t="str">
        <f t="shared" si="24"/>
        <v/>
      </c>
      <c r="J180" s="2" t="str">
        <f t="shared" si="25"/>
        <v/>
      </c>
      <c r="K180" s="2"/>
      <c r="L180" s="2"/>
      <c r="M180" s="2"/>
      <c r="N180" t="s">
        <v>1609</v>
      </c>
      <c r="O180" s="2"/>
      <c r="P180" s="2"/>
      <c r="Q180" t="str">
        <f t="shared" si="26"/>
        <v>일식</v>
      </c>
    </row>
    <row r="181" spans="1:17" x14ac:dyDescent="0.4">
      <c r="A181" t="str">
        <f>'trim()'!B181</f>
        <v>음식점 &gt; 양식 &gt; 피자</v>
      </c>
      <c r="C181" s="2" t="str">
        <f t="shared" si="18"/>
        <v>피자,</v>
      </c>
      <c r="D181" s="2" t="str">
        <f t="shared" si="19"/>
        <v/>
      </c>
      <c r="E181" s="2" t="str">
        <f t="shared" si="20"/>
        <v/>
      </c>
      <c r="F181" s="2" t="str">
        <f t="shared" si="21"/>
        <v/>
      </c>
      <c r="G181" s="2" t="str">
        <f t="shared" si="22"/>
        <v/>
      </c>
      <c r="H181" s="2" t="str">
        <f t="shared" si="23"/>
        <v>양식,</v>
      </c>
      <c r="I181" s="2" t="str">
        <f t="shared" si="24"/>
        <v/>
      </c>
      <c r="J181" s="2" t="str">
        <f t="shared" si="25"/>
        <v/>
      </c>
      <c r="K181" s="2"/>
      <c r="L181" s="2"/>
      <c r="M181" s="2"/>
      <c r="N181" t="s">
        <v>1609</v>
      </c>
      <c r="O181" s="2"/>
      <c r="P181" s="2"/>
      <c r="Q181" t="str">
        <f t="shared" si="26"/>
        <v>피자,양식</v>
      </c>
    </row>
    <row r="182" spans="1:17" x14ac:dyDescent="0.4">
      <c r="A182" t="str">
        <f>'trim()'!B182</f>
        <v>음식점 &gt; 치킨</v>
      </c>
      <c r="C182" s="2" t="str">
        <f t="shared" si="18"/>
        <v/>
      </c>
      <c r="D182" s="2" t="str">
        <f t="shared" si="19"/>
        <v>치킨,</v>
      </c>
      <c r="E182" s="2" t="str">
        <f t="shared" si="20"/>
        <v/>
      </c>
      <c r="F182" s="2" t="str">
        <f t="shared" si="21"/>
        <v/>
      </c>
      <c r="G182" s="2" t="str">
        <f t="shared" si="22"/>
        <v/>
      </c>
      <c r="H182" s="2" t="str">
        <f t="shared" si="23"/>
        <v/>
      </c>
      <c r="I182" s="2" t="str">
        <f t="shared" si="24"/>
        <v/>
      </c>
      <c r="J182" s="2" t="str">
        <f t="shared" si="25"/>
        <v/>
      </c>
      <c r="K182" s="2"/>
      <c r="L182" s="2"/>
      <c r="M182" s="2"/>
      <c r="N182" t="s">
        <v>1609</v>
      </c>
      <c r="O182" s="2"/>
      <c r="P182" s="2"/>
      <c r="Q182" t="str">
        <f t="shared" si="26"/>
        <v>치킨</v>
      </c>
    </row>
    <row r="183" spans="1:17" x14ac:dyDescent="0.4">
      <c r="A183" t="str">
        <f>'trim()'!B183</f>
        <v>음식점 &gt; 카페 &gt; 테마카페 &gt; 디저트카페</v>
      </c>
      <c r="C183" s="2" t="str">
        <f t="shared" si="18"/>
        <v/>
      </c>
      <c r="D183" s="2" t="str">
        <f t="shared" si="19"/>
        <v/>
      </c>
      <c r="E183" s="2" t="str">
        <f t="shared" si="20"/>
        <v/>
      </c>
      <c r="F183" s="2" t="str">
        <f t="shared" si="21"/>
        <v/>
      </c>
      <c r="G183" s="2" t="str">
        <f t="shared" si="22"/>
        <v/>
      </c>
      <c r="H183" s="2" t="str">
        <f t="shared" si="23"/>
        <v/>
      </c>
      <c r="I183" s="2" t="str">
        <f t="shared" si="24"/>
        <v>카페,</v>
      </c>
      <c r="J183" s="2" t="str">
        <f t="shared" si="25"/>
        <v/>
      </c>
      <c r="K183" s="2"/>
      <c r="L183" s="2"/>
      <c r="M183" s="2"/>
      <c r="N183" t="s">
        <v>1609</v>
      </c>
      <c r="O183" s="2"/>
      <c r="P183" s="2"/>
      <c r="Q183" t="str">
        <f t="shared" si="26"/>
        <v>카페</v>
      </c>
    </row>
    <row r="184" spans="1:17" x14ac:dyDescent="0.4">
      <c r="A184" t="str">
        <f>'trim()'!B184</f>
        <v>음식점 &gt; 한식 &gt; 육류,고기</v>
      </c>
      <c r="C184" s="2" t="str">
        <f t="shared" si="18"/>
        <v/>
      </c>
      <c r="D184" s="2" t="str">
        <f t="shared" si="19"/>
        <v/>
      </c>
      <c r="E184" s="2" t="str">
        <f t="shared" si="20"/>
        <v/>
      </c>
      <c r="F184" s="2" t="str">
        <f t="shared" si="21"/>
        <v/>
      </c>
      <c r="G184" s="2" t="str">
        <f t="shared" si="22"/>
        <v>한식,</v>
      </c>
      <c r="H184" s="2" t="str">
        <f t="shared" si="23"/>
        <v/>
      </c>
      <c r="I184" s="2" t="str">
        <f t="shared" si="24"/>
        <v/>
      </c>
      <c r="J184" s="2" t="str">
        <f t="shared" si="25"/>
        <v/>
      </c>
      <c r="K184" s="2"/>
      <c r="L184" s="2"/>
      <c r="M184" s="2"/>
      <c r="N184" t="s">
        <v>1609</v>
      </c>
      <c r="O184" s="2"/>
      <c r="P184" s="2"/>
      <c r="Q184" t="str">
        <f t="shared" si="26"/>
        <v>한식</v>
      </c>
    </row>
    <row r="185" spans="1:17" x14ac:dyDescent="0.4">
      <c r="A185" t="str">
        <f>'trim()'!B185</f>
        <v>음식점 &gt; 패스트푸드</v>
      </c>
      <c r="C185" s="2" t="str">
        <f t="shared" si="18"/>
        <v/>
      </c>
      <c r="D185" s="2" t="str">
        <f t="shared" si="19"/>
        <v/>
      </c>
      <c r="E185" s="2" t="str">
        <f t="shared" si="20"/>
        <v/>
      </c>
      <c r="F185" s="2" t="str">
        <f t="shared" si="21"/>
        <v/>
      </c>
      <c r="G185" s="2" t="str">
        <f t="shared" si="22"/>
        <v/>
      </c>
      <c r="H185" s="2" t="str">
        <f t="shared" si="23"/>
        <v/>
      </c>
      <c r="I185" s="2" t="str">
        <f t="shared" si="24"/>
        <v/>
      </c>
      <c r="J185" s="2" t="str">
        <f t="shared" si="25"/>
        <v>햄버거,</v>
      </c>
      <c r="K185" s="2"/>
      <c r="L185" s="2"/>
      <c r="M185" s="2"/>
      <c r="N185" t="s">
        <v>1609</v>
      </c>
      <c r="O185" s="2"/>
      <c r="P185" s="2"/>
      <c r="Q185" t="str">
        <f t="shared" si="26"/>
        <v>햄버거</v>
      </c>
    </row>
    <row r="186" spans="1:17" x14ac:dyDescent="0.4">
      <c r="A186" t="str">
        <f>'trim()'!B186</f>
        <v>음식점 &gt; 양식 &gt; 피자</v>
      </c>
      <c r="C186" s="2" t="str">
        <f t="shared" si="18"/>
        <v>피자,</v>
      </c>
      <c r="D186" s="2" t="str">
        <f t="shared" si="19"/>
        <v/>
      </c>
      <c r="E186" s="2" t="str">
        <f t="shared" si="20"/>
        <v/>
      </c>
      <c r="F186" s="2" t="str">
        <f t="shared" si="21"/>
        <v/>
      </c>
      <c r="G186" s="2" t="str">
        <f t="shared" si="22"/>
        <v/>
      </c>
      <c r="H186" s="2" t="str">
        <f t="shared" si="23"/>
        <v>양식,</v>
      </c>
      <c r="I186" s="2" t="str">
        <f t="shared" si="24"/>
        <v/>
      </c>
      <c r="J186" s="2" t="str">
        <f t="shared" si="25"/>
        <v/>
      </c>
      <c r="K186" s="2"/>
      <c r="L186" s="2"/>
      <c r="M186" s="2"/>
      <c r="N186" t="s">
        <v>1609</v>
      </c>
      <c r="O186" s="2"/>
      <c r="P186" s="2"/>
      <c r="Q186" t="str">
        <f t="shared" si="26"/>
        <v>피자,양식</v>
      </c>
    </row>
    <row r="187" spans="1:17" x14ac:dyDescent="0.4">
      <c r="A187" t="str">
        <f>'trim()'!B187</f>
        <v>음식점 &gt; 치킨</v>
      </c>
      <c r="C187" s="2" t="str">
        <f t="shared" si="18"/>
        <v/>
      </c>
      <c r="D187" s="2" t="str">
        <f t="shared" si="19"/>
        <v>치킨,</v>
      </c>
      <c r="E187" s="2" t="str">
        <f t="shared" si="20"/>
        <v/>
      </c>
      <c r="F187" s="2" t="str">
        <f t="shared" si="21"/>
        <v/>
      </c>
      <c r="G187" s="2" t="str">
        <f t="shared" si="22"/>
        <v/>
      </c>
      <c r="H187" s="2" t="str">
        <f t="shared" si="23"/>
        <v/>
      </c>
      <c r="I187" s="2" t="str">
        <f t="shared" si="24"/>
        <v/>
      </c>
      <c r="J187" s="2" t="str">
        <f t="shared" si="25"/>
        <v/>
      </c>
      <c r="K187" s="2"/>
      <c r="L187" s="2"/>
      <c r="M187" s="2"/>
      <c r="N187" t="s">
        <v>1609</v>
      </c>
      <c r="O187" s="2"/>
      <c r="P187" s="2"/>
      <c r="Q187" t="str">
        <f t="shared" si="26"/>
        <v>치킨</v>
      </c>
    </row>
    <row r="188" spans="1:17" x14ac:dyDescent="0.4">
      <c r="A188" t="str">
        <f>'trim()'!B188</f>
        <v>음식점 &gt; 한식 &gt; 육류,고기</v>
      </c>
      <c r="C188" s="2" t="str">
        <f t="shared" si="18"/>
        <v/>
      </c>
      <c r="D188" s="2" t="str">
        <f t="shared" si="19"/>
        <v/>
      </c>
      <c r="E188" s="2" t="str">
        <f t="shared" si="20"/>
        <v/>
      </c>
      <c r="F188" s="2" t="str">
        <f t="shared" si="21"/>
        <v/>
      </c>
      <c r="G188" s="2" t="str">
        <f t="shared" si="22"/>
        <v>한식,</v>
      </c>
      <c r="H188" s="2" t="str">
        <f t="shared" si="23"/>
        <v/>
      </c>
      <c r="I188" s="2" t="str">
        <f t="shared" si="24"/>
        <v/>
      </c>
      <c r="J188" s="2" t="str">
        <f t="shared" si="25"/>
        <v/>
      </c>
      <c r="K188" s="2"/>
      <c r="L188" s="2"/>
      <c r="M188" s="2"/>
      <c r="N188" t="s">
        <v>1609</v>
      </c>
      <c r="O188" s="2"/>
      <c r="P188" s="2"/>
      <c r="Q188" t="str">
        <f t="shared" si="26"/>
        <v>한식</v>
      </c>
    </row>
    <row r="189" spans="1:17" x14ac:dyDescent="0.4">
      <c r="A189" t="str">
        <f>'trim()'!B189</f>
        <v>음식점 &gt; 한식 &gt; 육류,고기 &gt; 불고기,두루치기</v>
      </c>
      <c r="C189" s="2" t="str">
        <f t="shared" si="18"/>
        <v/>
      </c>
      <c r="D189" s="2" t="str">
        <f t="shared" si="19"/>
        <v/>
      </c>
      <c r="E189" s="2" t="str">
        <f t="shared" si="20"/>
        <v/>
      </c>
      <c r="F189" s="2" t="str">
        <f t="shared" si="21"/>
        <v/>
      </c>
      <c r="G189" s="2" t="str">
        <f t="shared" si="22"/>
        <v>한식,</v>
      </c>
      <c r="H189" s="2" t="str">
        <f t="shared" si="23"/>
        <v/>
      </c>
      <c r="I189" s="2" t="str">
        <f t="shared" si="24"/>
        <v/>
      </c>
      <c r="J189" s="2" t="str">
        <f t="shared" si="25"/>
        <v/>
      </c>
      <c r="K189" s="2"/>
      <c r="L189" s="2"/>
      <c r="M189" s="2"/>
      <c r="N189" t="s">
        <v>1609</v>
      </c>
      <c r="O189" s="2"/>
      <c r="P189" s="2"/>
      <c r="Q189" t="str">
        <f t="shared" si="26"/>
        <v>한식</v>
      </c>
    </row>
    <row r="190" spans="1:17" x14ac:dyDescent="0.4">
      <c r="A190" t="str">
        <f>'trim()'!B190</f>
        <v>음식점 &gt; 중식 &gt; 중화요리</v>
      </c>
      <c r="C190" s="2" t="str">
        <f t="shared" si="18"/>
        <v/>
      </c>
      <c r="D190" s="2" t="str">
        <f t="shared" si="19"/>
        <v/>
      </c>
      <c r="E190" s="2" t="str">
        <f t="shared" si="20"/>
        <v>중식,</v>
      </c>
      <c r="F190" s="2" t="str">
        <f t="shared" si="21"/>
        <v/>
      </c>
      <c r="G190" s="2" t="str">
        <f t="shared" si="22"/>
        <v/>
      </c>
      <c r="H190" s="2" t="str">
        <f t="shared" si="23"/>
        <v/>
      </c>
      <c r="I190" s="2" t="str">
        <f t="shared" si="24"/>
        <v/>
      </c>
      <c r="J190" s="2" t="str">
        <f t="shared" si="25"/>
        <v/>
      </c>
      <c r="K190" s="2"/>
      <c r="L190" s="2"/>
      <c r="M190" s="2"/>
      <c r="N190" t="s">
        <v>1609</v>
      </c>
      <c r="O190" s="2"/>
      <c r="P190" s="2"/>
      <c r="Q190" t="str">
        <f t="shared" si="26"/>
        <v>중식</v>
      </c>
    </row>
    <row r="191" spans="1:17" x14ac:dyDescent="0.4">
      <c r="A191" t="str">
        <f>'trim()'!B191</f>
        <v>음식점 &gt; 중식 &gt; 중화요리</v>
      </c>
      <c r="C191" s="2" t="str">
        <f t="shared" si="18"/>
        <v/>
      </c>
      <c r="D191" s="2" t="str">
        <f t="shared" si="19"/>
        <v/>
      </c>
      <c r="E191" s="2" t="str">
        <f t="shared" si="20"/>
        <v>중식,</v>
      </c>
      <c r="F191" s="2" t="str">
        <f t="shared" si="21"/>
        <v/>
      </c>
      <c r="G191" s="2" t="str">
        <f t="shared" si="22"/>
        <v/>
      </c>
      <c r="H191" s="2" t="str">
        <f t="shared" si="23"/>
        <v/>
      </c>
      <c r="I191" s="2" t="str">
        <f t="shared" si="24"/>
        <v/>
      </c>
      <c r="J191" s="2" t="str">
        <f t="shared" si="25"/>
        <v/>
      </c>
      <c r="K191" s="2"/>
      <c r="L191" s="2"/>
      <c r="M191" s="2"/>
      <c r="N191" t="s">
        <v>1609</v>
      </c>
      <c r="O191" s="2"/>
      <c r="P191" s="2"/>
      <c r="Q191" t="str">
        <f t="shared" si="26"/>
        <v>중식</v>
      </c>
    </row>
    <row r="192" spans="1:17" x14ac:dyDescent="0.4">
      <c r="A192" t="str">
        <f>'trim()'!B192</f>
        <v>음식점 &gt; 패스트푸드 &gt; 버거킹</v>
      </c>
      <c r="C192" s="2" t="str">
        <f t="shared" si="18"/>
        <v/>
      </c>
      <c r="D192" s="2" t="str">
        <f t="shared" si="19"/>
        <v/>
      </c>
      <c r="E192" s="2" t="str">
        <f t="shared" si="20"/>
        <v/>
      </c>
      <c r="F192" s="2" t="str">
        <f t="shared" si="21"/>
        <v/>
      </c>
      <c r="G192" s="2" t="str">
        <f t="shared" si="22"/>
        <v/>
      </c>
      <c r="H192" s="2" t="str">
        <f t="shared" si="23"/>
        <v/>
      </c>
      <c r="I192" s="2" t="str">
        <f t="shared" si="24"/>
        <v/>
      </c>
      <c r="J192" s="2" t="str">
        <f t="shared" si="25"/>
        <v>햄버거,</v>
      </c>
      <c r="K192" s="2"/>
      <c r="L192" s="2"/>
      <c r="M192" s="2"/>
      <c r="N192" t="s">
        <v>1609</v>
      </c>
      <c r="O192" s="2"/>
      <c r="P192" s="2"/>
      <c r="Q192" t="str">
        <f t="shared" si="26"/>
        <v>햄버거</v>
      </c>
    </row>
    <row r="193" spans="1:17" x14ac:dyDescent="0.4">
      <c r="A193" t="str">
        <f>'trim()'!B193</f>
        <v>음식점 &gt; 패스트푸드 &gt; 버거킹</v>
      </c>
      <c r="C193" s="2" t="str">
        <f t="shared" si="18"/>
        <v/>
      </c>
      <c r="D193" s="2" t="str">
        <f t="shared" si="19"/>
        <v/>
      </c>
      <c r="E193" s="2" t="str">
        <f t="shared" si="20"/>
        <v/>
      </c>
      <c r="F193" s="2" t="str">
        <f t="shared" si="21"/>
        <v/>
      </c>
      <c r="G193" s="2" t="str">
        <f t="shared" si="22"/>
        <v/>
      </c>
      <c r="H193" s="2" t="str">
        <f t="shared" si="23"/>
        <v/>
      </c>
      <c r="I193" s="2" t="str">
        <f t="shared" si="24"/>
        <v/>
      </c>
      <c r="J193" s="2" t="str">
        <f t="shared" si="25"/>
        <v>햄버거,</v>
      </c>
      <c r="K193" s="2"/>
      <c r="L193" s="2"/>
      <c r="M193" s="2"/>
      <c r="N193" t="s">
        <v>1609</v>
      </c>
      <c r="O193" s="2"/>
      <c r="P193" s="2"/>
      <c r="Q193" t="str">
        <f t="shared" si="26"/>
        <v>햄버거</v>
      </c>
    </row>
    <row r="194" spans="1:17" x14ac:dyDescent="0.4">
      <c r="A194" t="str">
        <f>'trim()'!B194</f>
        <v>음식점 &gt; 패스트푸드 &gt; 버거킹</v>
      </c>
      <c r="C194" s="2" t="str">
        <f t="shared" si="18"/>
        <v/>
      </c>
      <c r="D194" s="2" t="str">
        <f t="shared" si="19"/>
        <v/>
      </c>
      <c r="E194" s="2" t="str">
        <f t="shared" si="20"/>
        <v/>
      </c>
      <c r="F194" s="2" t="str">
        <f t="shared" si="21"/>
        <v/>
      </c>
      <c r="G194" s="2" t="str">
        <f t="shared" si="22"/>
        <v/>
      </c>
      <c r="H194" s="2" t="str">
        <f t="shared" si="23"/>
        <v/>
      </c>
      <c r="I194" s="2" t="str">
        <f t="shared" si="24"/>
        <v/>
      </c>
      <c r="J194" s="2" t="str">
        <f t="shared" si="25"/>
        <v>햄버거,</v>
      </c>
      <c r="K194" s="2"/>
      <c r="L194" s="2"/>
      <c r="M194" s="2"/>
      <c r="N194" t="s">
        <v>1609</v>
      </c>
      <c r="O194" s="2"/>
      <c r="P194" s="2"/>
      <c r="Q194" t="str">
        <f t="shared" si="26"/>
        <v>햄버거</v>
      </c>
    </row>
    <row r="195" spans="1:17" x14ac:dyDescent="0.4">
      <c r="A195" t="str">
        <f>'trim()'!B195</f>
        <v>음식점 &gt; 카페</v>
      </c>
      <c r="C195" s="2" t="str">
        <f t="shared" ref="C195:C258" si="27">IFERROR(  IF( FIND("피자",A195,1)&gt;0,"피자,",""  ),"")</f>
        <v/>
      </c>
      <c r="D195" s="2" t="str">
        <f t="shared" ref="D195:D258" si="28">IFERROR(  IF( FIND("치킨",A195,1)&gt;0,"치킨,",""  ),"")</f>
        <v/>
      </c>
      <c r="E195" s="2" t="str">
        <f t="shared" ref="E195:E258" si="29">IFERROR(  IF( FIND("중식",A195,1)&gt;0,"중식,",""  ),"")</f>
        <v/>
      </c>
      <c r="F195" s="2" t="str">
        <f t="shared" ref="F195:F258" si="30">IFERROR(  IF( FIND("일식",A195,1)&gt;0,"일식,",""  ),"")</f>
        <v/>
      </c>
      <c r="G195" s="2" t="str">
        <f t="shared" ref="G195:G258" si="31">IFERROR(  IF( FIND("한식",A195,1)&gt;0,"한식,",""  ),"")</f>
        <v/>
      </c>
      <c r="H195" s="2" t="str">
        <f t="shared" ref="H195:H258" si="32">IFERROR(  IF( FIND("양식",A195,1)&gt;0,"양식,",""  ),"")</f>
        <v/>
      </c>
      <c r="I195" s="2" t="str">
        <f t="shared" ref="I195:I258" si="33">IF(   OR(  IFERROR((FIND("까페",A195,1)&gt;0),FALSE),   IFERROR((FIND("카페",A195,1)&gt;0),FALSE),   IFERROR((FIND("카페",A195,1)&gt;0),FALSE) ),"카페,","")</f>
        <v>카페,</v>
      </c>
      <c r="J195" s="2" t="str">
        <f t="shared" ref="J195:J258" si="34">IF(   OR(  IFERROR((FIND("패스트푸드",A195,1)&gt;0),FALSE),   IFERROR((FIND("햄버거",A195,1)&gt;0),FALSE),   IFERROR((FIND("버거",A195,1)&gt;0),FALSE) ),"햄버거,","")</f>
        <v/>
      </c>
      <c r="K195" s="2"/>
      <c r="L195" s="2"/>
      <c r="M195" s="2"/>
      <c r="N195" t="s">
        <v>1609</v>
      </c>
      <c r="O195" s="2"/>
      <c r="P195" s="2"/>
      <c r="Q195" t="str">
        <f t="shared" ref="Q195:Q258" si="35">SUBSTITUTE(CONCATENATE(C195,D195,E195,F195,G195,H195,I195,J195,N195),",,","",1)</f>
        <v>카페</v>
      </c>
    </row>
    <row r="196" spans="1:17" x14ac:dyDescent="0.4">
      <c r="A196" t="str">
        <f>'trim()'!B196</f>
        <v>음식점 &gt; 치킨 &gt; 보드람치킨</v>
      </c>
      <c r="C196" s="2" t="str">
        <f t="shared" si="27"/>
        <v/>
      </c>
      <c r="D196" s="2" t="str">
        <f t="shared" si="28"/>
        <v>치킨,</v>
      </c>
      <c r="E196" s="2" t="str">
        <f t="shared" si="29"/>
        <v/>
      </c>
      <c r="F196" s="2" t="str">
        <f t="shared" si="30"/>
        <v/>
      </c>
      <c r="G196" s="2" t="str">
        <f t="shared" si="31"/>
        <v/>
      </c>
      <c r="H196" s="2" t="str">
        <f t="shared" si="32"/>
        <v/>
      </c>
      <c r="I196" s="2" t="str">
        <f t="shared" si="33"/>
        <v/>
      </c>
      <c r="J196" s="2" t="str">
        <f t="shared" si="34"/>
        <v/>
      </c>
      <c r="K196" s="2"/>
      <c r="L196" s="2"/>
      <c r="M196" s="2"/>
      <c r="N196" t="s">
        <v>1609</v>
      </c>
      <c r="O196" s="2"/>
      <c r="P196" s="2"/>
      <c r="Q196" t="str">
        <f t="shared" si="35"/>
        <v>치킨</v>
      </c>
    </row>
    <row r="197" spans="1:17" x14ac:dyDescent="0.4">
      <c r="A197" t="str">
        <f>'trim()'!B197</f>
        <v>음식점 &gt; 치킨</v>
      </c>
      <c r="C197" s="2" t="str">
        <f t="shared" si="27"/>
        <v/>
      </c>
      <c r="D197" s="2" t="str">
        <f t="shared" si="28"/>
        <v>치킨,</v>
      </c>
      <c r="E197" s="2" t="str">
        <f t="shared" si="29"/>
        <v/>
      </c>
      <c r="F197" s="2" t="str">
        <f t="shared" si="30"/>
        <v/>
      </c>
      <c r="G197" s="2" t="str">
        <f t="shared" si="31"/>
        <v/>
      </c>
      <c r="H197" s="2" t="str">
        <f t="shared" si="32"/>
        <v/>
      </c>
      <c r="I197" s="2" t="str">
        <f t="shared" si="33"/>
        <v/>
      </c>
      <c r="J197" s="2" t="str">
        <f t="shared" si="34"/>
        <v/>
      </c>
      <c r="K197" s="2"/>
      <c r="L197" s="2"/>
      <c r="M197" s="2"/>
      <c r="N197" t="s">
        <v>1609</v>
      </c>
      <c r="O197" s="2"/>
      <c r="P197" s="2"/>
      <c r="Q197" t="str">
        <f t="shared" si="35"/>
        <v>치킨</v>
      </c>
    </row>
    <row r="198" spans="1:17" x14ac:dyDescent="0.4">
      <c r="A198" t="str">
        <f>'trim()'!B198</f>
        <v>음식점 &gt; 한식 &gt; 육류,고기</v>
      </c>
      <c r="C198" s="2" t="str">
        <f t="shared" si="27"/>
        <v/>
      </c>
      <c r="D198" s="2" t="str">
        <f t="shared" si="28"/>
        <v/>
      </c>
      <c r="E198" s="2" t="str">
        <f t="shared" si="29"/>
        <v/>
      </c>
      <c r="F198" s="2" t="str">
        <f t="shared" si="30"/>
        <v/>
      </c>
      <c r="G198" s="2" t="str">
        <f t="shared" si="31"/>
        <v>한식,</v>
      </c>
      <c r="H198" s="2" t="str">
        <f t="shared" si="32"/>
        <v/>
      </c>
      <c r="I198" s="2" t="str">
        <f t="shared" si="33"/>
        <v/>
      </c>
      <c r="J198" s="2" t="str">
        <f t="shared" si="34"/>
        <v/>
      </c>
      <c r="K198" s="2"/>
      <c r="L198" s="2"/>
      <c r="M198" s="2"/>
      <c r="N198" t="s">
        <v>1609</v>
      </c>
      <c r="O198" s="2"/>
      <c r="P198" s="2"/>
      <c r="Q198" t="str">
        <f t="shared" si="35"/>
        <v>한식</v>
      </c>
    </row>
    <row r="199" spans="1:17" x14ac:dyDescent="0.4">
      <c r="A199" t="str">
        <f>'trim()'!B199</f>
        <v>음식점 &gt; 한식 &gt; 주먹밥 &gt; 봉구스밥버거</v>
      </c>
      <c r="C199" s="2" t="str">
        <f t="shared" si="27"/>
        <v/>
      </c>
      <c r="D199" s="2" t="str">
        <f t="shared" si="28"/>
        <v/>
      </c>
      <c r="E199" s="2" t="str">
        <f t="shared" si="29"/>
        <v/>
      </c>
      <c r="F199" s="2" t="str">
        <f t="shared" si="30"/>
        <v/>
      </c>
      <c r="G199" s="2" t="str">
        <f t="shared" si="31"/>
        <v>한식,</v>
      </c>
      <c r="H199" s="2" t="str">
        <f t="shared" si="32"/>
        <v/>
      </c>
      <c r="I199" s="2" t="str">
        <f t="shared" si="33"/>
        <v/>
      </c>
      <c r="J199" s="2" t="str">
        <f t="shared" si="34"/>
        <v>햄버거,</v>
      </c>
      <c r="K199" s="2"/>
      <c r="L199" s="2"/>
      <c r="M199" s="2"/>
      <c r="N199" t="s">
        <v>1609</v>
      </c>
      <c r="O199" s="2"/>
      <c r="P199" s="2"/>
      <c r="Q199" t="str">
        <f t="shared" si="35"/>
        <v>한식,햄버거</v>
      </c>
    </row>
    <row r="200" spans="1:17" x14ac:dyDescent="0.4">
      <c r="A200" t="str">
        <f>'trim()'!B200</f>
        <v>음식점 &gt; 중식 &gt; 중화요리</v>
      </c>
      <c r="C200" s="2" t="str">
        <f t="shared" si="27"/>
        <v/>
      </c>
      <c r="D200" s="2" t="str">
        <f t="shared" si="28"/>
        <v/>
      </c>
      <c r="E200" s="2" t="str">
        <f t="shared" si="29"/>
        <v>중식,</v>
      </c>
      <c r="F200" s="2" t="str">
        <f t="shared" si="30"/>
        <v/>
      </c>
      <c r="G200" s="2" t="str">
        <f t="shared" si="31"/>
        <v/>
      </c>
      <c r="H200" s="2" t="str">
        <f t="shared" si="32"/>
        <v/>
      </c>
      <c r="I200" s="2" t="str">
        <f t="shared" si="33"/>
        <v/>
      </c>
      <c r="J200" s="2" t="str">
        <f t="shared" si="34"/>
        <v/>
      </c>
      <c r="K200" s="2"/>
      <c r="L200" s="2"/>
      <c r="M200" s="2"/>
      <c r="N200" t="s">
        <v>1609</v>
      </c>
      <c r="O200" s="2"/>
      <c r="P200" s="2"/>
      <c r="Q200" t="str">
        <f t="shared" si="35"/>
        <v>중식</v>
      </c>
    </row>
    <row r="201" spans="1:17" x14ac:dyDescent="0.4">
      <c r="A201" t="str">
        <f>'trim()'!B201</f>
        <v>음식점 &gt; 중식 &gt; 중화요리</v>
      </c>
      <c r="C201" s="2" t="str">
        <f t="shared" si="27"/>
        <v/>
      </c>
      <c r="D201" s="2" t="str">
        <f t="shared" si="28"/>
        <v/>
      </c>
      <c r="E201" s="2" t="str">
        <f t="shared" si="29"/>
        <v>중식,</v>
      </c>
      <c r="F201" s="2" t="str">
        <f t="shared" si="30"/>
        <v/>
      </c>
      <c r="G201" s="2" t="str">
        <f t="shared" si="31"/>
        <v/>
      </c>
      <c r="H201" s="2" t="str">
        <f t="shared" si="32"/>
        <v/>
      </c>
      <c r="I201" s="2" t="str">
        <f t="shared" si="33"/>
        <v/>
      </c>
      <c r="J201" s="2" t="str">
        <f t="shared" si="34"/>
        <v/>
      </c>
      <c r="K201" s="2"/>
      <c r="L201" s="2"/>
      <c r="M201" s="2"/>
      <c r="N201" t="s">
        <v>1609</v>
      </c>
      <c r="O201" s="2"/>
      <c r="P201" s="2"/>
      <c r="Q201" t="str">
        <f t="shared" si="35"/>
        <v>중식</v>
      </c>
    </row>
    <row r="202" spans="1:17" x14ac:dyDescent="0.4">
      <c r="A202" t="str">
        <f>'trim()'!B202</f>
        <v>음식점 &gt; 중식 &gt; 중화요리</v>
      </c>
      <c r="C202" s="2" t="str">
        <f t="shared" si="27"/>
        <v/>
      </c>
      <c r="D202" s="2" t="str">
        <f t="shared" si="28"/>
        <v/>
      </c>
      <c r="E202" s="2" t="str">
        <f t="shared" si="29"/>
        <v>중식,</v>
      </c>
      <c r="F202" s="2" t="str">
        <f t="shared" si="30"/>
        <v/>
      </c>
      <c r="G202" s="2" t="str">
        <f t="shared" si="31"/>
        <v/>
      </c>
      <c r="H202" s="2" t="str">
        <f t="shared" si="32"/>
        <v/>
      </c>
      <c r="I202" s="2" t="str">
        <f t="shared" si="33"/>
        <v/>
      </c>
      <c r="J202" s="2" t="str">
        <f t="shared" si="34"/>
        <v/>
      </c>
      <c r="K202" s="2"/>
      <c r="L202" s="2"/>
      <c r="M202" s="2"/>
      <c r="N202" t="s">
        <v>1609</v>
      </c>
      <c r="O202" s="2"/>
      <c r="P202" s="2"/>
      <c r="Q202" t="str">
        <f t="shared" si="35"/>
        <v>중식</v>
      </c>
    </row>
    <row r="203" spans="1:17" x14ac:dyDescent="0.4">
      <c r="A203" t="str">
        <f>'trim()'!B203</f>
        <v>음식점 &gt; 패스트푸드</v>
      </c>
      <c r="C203" s="2" t="str">
        <f t="shared" si="27"/>
        <v/>
      </c>
      <c r="D203" s="2" t="str">
        <f t="shared" si="28"/>
        <v/>
      </c>
      <c r="E203" s="2" t="str">
        <f t="shared" si="29"/>
        <v/>
      </c>
      <c r="F203" s="2" t="str">
        <f t="shared" si="30"/>
        <v/>
      </c>
      <c r="G203" s="2" t="str">
        <f t="shared" si="31"/>
        <v/>
      </c>
      <c r="H203" s="2" t="str">
        <f t="shared" si="32"/>
        <v/>
      </c>
      <c r="I203" s="2" t="str">
        <f t="shared" si="33"/>
        <v/>
      </c>
      <c r="J203" s="2" t="str">
        <f t="shared" si="34"/>
        <v>햄버거,</v>
      </c>
      <c r="K203" s="2"/>
      <c r="L203" s="2"/>
      <c r="M203" s="2"/>
      <c r="N203" t="s">
        <v>1609</v>
      </c>
      <c r="O203" s="2"/>
      <c r="P203" s="2"/>
      <c r="Q203" t="str">
        <f t="shared" si="35"/>
        <v>햄버거</v>
      </c>
    </row>
    <row r="204" spans="1:17" x14ac:dyDescent="0.4">
      <c r="A204" t="str">
        <f>'trim()'!B204</f>
        <v>음식점 &gt; 양식 &gt; 피자</v>
      </c>
      <c r="C204" s="2" t="str">
        <f t="shared" si="27"/>
        <v>피자,</v>
      </c>
      <c r="D204" s="2" t="str">
        <f t="shared" si="28"/>
        <v/>
      </c>
      <c r="E204" s="2" t="str">
        <f t="shared" si="29"/>
        <v/>
      </c>
      <c r="F204" s="2" t="str">
        <f t="shared" si="30"/>
        <v/>
      </c>
      <c r="G204" s="2" t="str">
        <f t="shared" si="31"/>
        <v/>
      </c>
      <c r="H204" s="2" t="str">
        <f t="shared" si="32"/>
        <v>양식,</v>
      </c>
      <c r="I204" s="2" t="str">
        <f t="shared" si="33"/>
        <v/>
      </c>
      <c r="J204" s="2" t="str">
        <f t="shared" si="34"/>
        <v/>
      </c>
      <c r="K204" s="2"/>
      <c r="L204" s="2"/>
      <c r="M204" s="2"/>
      <c r="N204" t="s">
        <v>1609</v>
      </c>
      <c r="O204" s="2"/>
      <c r="P204" s="2"/>
      <c r="Q204" t="str">
        <f t="shared" si="35"/>
        <v>피자,양식</v>
      </c>
    </row>
    <row r="205" spans="1:17" x14ac:dyDescent="0.4">
      <c r="A205" t="str">
        <f>'trim()'!B205</f>
        <v>음식점 &gt; 양식</v>
      </c>
      <c r="C205" s="2" t="str">
        <f t="shared" si="27"/>
        <v/>
      </c>
      <c r="D205" s="2" t="str">
        <f t="shared" si="28"/>
        <v/>
      </c>
      <c r="E205" s="2" t="str">
        <f t="shared" si="29"/>
        <v/>
      </c>
      <c r="F205" s="2" t="str">
        <f t="shared" si="30"/>
        <v/>
      </c>
      <c r="G205" s="2" t="str">
        <f t="shared" si="31"/>
        <v/>
      </c>
      <c r="H205" s="2" t="str">
        <f t="shared" si="32"/>
        <v>양식,</v>
      </c>
      <c r="I205" s="2" t="str">
        <f t="shared" si="33"/>
        <v/>
      </c>
      <c r="J205" s="2" t="str">
        <f t="shared" si="34"/>
        <v/>
      </c>
      <c r="K205" s="2"/>
      <c r="L205" s="2"/>
      <c r="M205" s="2"/>
      <c r="N205" t="s">
        <v>1609</v>
      </c>
      <c r="O205" s="2"/>
      <c r="P205" s="2"/>
      <c r="Q205" t="str">
        <f t="shared" si="35"/>
        <v>양식</v>
      </c>
    </row>
    <row r="206" spans="1:17" x14ac:dyDescent="0.4">
      <c r="A206" t="str">
        <f>'trim()'!B206</f>
        <v>음식점 &gt; 양식 &gt; 이탈리안</v>
      </c>
      <c r="C206" s="2" t="str">
        <f t="shared" si="27"/>
        <v/>
      </c>
      <c r="D206" s="2" t="str">
        <f t="shared" si="28"/>
        <v/>
      </c>
      <c r="E206" s="2" t="str">
        <f t="shared" si="29"/>
        <v/>
      </c>
      <c r="F206" s="2" t="str">
        <f t="shared" si="30"/>
        <v/>
      </c>
      <c r="G206" s="2" t="str">
        <f t="shared" si="31"/>
        <v/>
      </c>
      <c r="H206" s="2" t="str">
        <f t="shared" si="32"/>
        <v>양식,</v>
      </c>
      <c r="I206" s="2" t="str">
        <f t="shared" si="33"/>
        <v/>
      </c>
      <c r="J206" s="2" t="str">
        <f t="shared" si="34"/>
        <v/>
      </c>
      <c r="K206" s="2"/>
      <c r="L206" s="2"/>
      <c r="M206" s="2"/>
      <c r="N206" t="s">
        <v>1609</v>
      </c>
      <c r="O206" s="2"/>
      <c r="P206" s="2"/>
      <c r="Q206" t="str">
        <f t="shared" si="35"/>
        <v>양식</v>
      </c>
    </row>
    <row r="207" spans="1:17" x14ac:dyDescent="0.4">
      <c r="A207" t="str">
        <f>'trim()'!B207</f>
        <v>음식점 &gt; 패스트푸드</v>
      </c>
      <c r="C207" s="2" t="str">
        <f t="shared" si="27"/>
        <v/>
      </c>
      <c r="D207" s="2" t="str">
        <f t="shared" si="28"/>
        <v/>
      </c>
      <c r="E207" s="2" t="str">
        <f t="shared" si="29"/>
        <v/>
      </c>
      <c r="F207" s="2" t="str">
        <f t="shared" si="30"/>
        <v/>
      </c>
      <c r="G207" s="2" t="str">
        <f t="shared" si="31"/>
        <v/>
      </c>
      <c r="H207" s="2" t="str">
        <f t="shared" si="32"/>
        <v/>
      </c>
      <c r="I207" s="2" t="str">
        <f t="shared" si="33"/>
        <v/>
      </c>
      <c r="J207" s="2" t="str">
        <f t="shared" si="34"/>
        <v>햄버거,</v>
      </c>
      <c r="K207" s="2"/>
      <c r="L207" s="2"/>
      <c r="M207" s="2"/>
      <c r="N207" t="s">
        <v>1609</v>
      </c>
      <c r="O207" s="2"/>
      <c r="P207" s="2"/>
      <c r="Q207" t="str">
        <f t="shared" si="35"/>
        <v>햄버거</v>
      </c>
    </row>
    <row r="208" spans="1:17" x14ac:dyDescent="0.4">
      <c r="A208" t="str">
        <f>'trim()'!B208</f>
        <v>음식점 &gt; 카페 &gt; 커피전문점</v>
      </c>
      <c r="C208" s="2" t="str">
        <f t="shared" si="27"/>
        <v/>
      </c>
      <c r="D208" s="2" t="str">
        <f t="shared" si="28"/>
        <v/>
      </c>
      <c r="E208" s="2" t="str">
        <f t="shared" si="29"/>
        <v/>
      </c>
      <c r="F208" s="2" t="str">
        <f t="shared" si="30"/>
        <v/>
      </c>
      <c r="G208" s="2" t="str">
        <f t="shared" si="31"/>
        <v/>
      </c>
      <c r="H208" s="2" t="str">
        <f t="shared" si="32"/>
        <v/>
      </c>
      <c r="I208" s="2" t="str">
        <f t="shared" si="33"/>
        <v>카페,</v>
      </c>
      <c r="J208" s="2" t="str">
        <f t="shared" si="34"/>
        <v/>
      </c>
      <c r="K208" s="2"/>
      <c r="L208" s="2"/>
      <c r="M208" s="2"/>
      <c r="N208" t="s">
        <v>1609</v>
      </c>
      <c r="O208" s="2"/>
      <c r="P208" s="2"/>
      <c r="Q208" t="str">
        <f t="shared" si="35"/>
        <v>카페</v>
      </c>
    </row>
    <row r="209" spans="1:17" x14ac:dyDescent="0.4">
      <c r="A209" t="str">
        <f>'trim()'!B209</f>
        <v>음식점 &gt; 양식 &gt; 이탈리안</v>
      </c>
      <c r="C209" s="2" t="str">
        <f t="shared" si="27"/>
        <v/>
      </c>
      <c r="D209" s="2" t="str">
        <f t="shared" si="28"/>
        <v/>
      </c>
      <c r="E209" s="2" t="str">
        <f t="shared" si="29"/>
        <v/>
      </c>
      <c r="F209" s="2" t="str">
        <f t="shared" si="30"/>
        <v/>
      </c>
      <c r="G209" s="2" t="str">
        <f t="shared" si="31"/>
        <v/>
      </c>
      <c r="H209" s="2" t="str">
        <f t="shared" si="32"/>
        <v>양식,</v>
      </c>
      <c r="I209" s="2" t="str">
        <f t="shared" si="33"/>
        <v/>
      </c>
      <c r="J209" s="2" t="str">
        <f t="shared" si="34"/>
        <v/>
      </c>
      <c r="K209" s="2"/>
      <c r="L209" s="2"/>
      <c r="M209" s="2"/>
      <c r="N209" t="s">
        <v>1609</v>
      </c>
      <c r="O209" s="2"/>
      <c r="P209" s="2"/>
      <c r="Q209" t="str">
        <f t="shared" si="35"/>
        <v>양식</v>
      </c>
    </row>
    <row r="210" spans="1:17" x14ac:dyDescent="0.4">
      <c r="A210" t="str">
        <f>'trim()'!B210</f>
        <v>음식점 &gt; 한식</v>
      </c>
      <c r="C210" s="2" t="str">
        <f t="shared" si="27"/>
        <v/>
      </c>
      <c r="D210" s="2" t="str">
        <f t="shared" si="28"/>
        <v/>
      </c>
      <c r="E210" s="2" t="str">
        <f t="shared" si="29"/>
        <v/>
      </c>
      <c r="F210" s="2" t="str">
        <f t="shared" si="30"/>
        <v/>
      </c>
      <c r="G210" s="2" t="str">
        <f t="shared" si="31"/>
        <v>한식,</v>
      </c>
      <c r="H210" s="2" t="str">
        <f t="shared" si="32"/>
        <v/>
      </c>
      <c r="I210" s="2" t="str">
        <f t="shared" si="33"/>
        <v/>
      </c>
      <c r="J210" s="2" t="str">
        <f t="shared" si="34"/>
        <v/>
      </c>
      <c r="K210" s="2"/>
      <c r="L210" s="2"/>
      <c r="M210" s="2"/>
      <c r="N210" t="s">
        <v>1609</v>
      </c>
      <c r="O210" s="2"/>
      <c r="P210" s="2"/>
      <c r="Q210" t="str">
        <f t="shared" si="35"/>
        <v>한식</v>
      </c>
    </row>
    <row r="211" spans="1:17" x14ac:dyDescent="0.4">
      <c r="A211" t="str">
        <f>'trim()'!B211</f>
        <v>음식점 &gt; 양식 &gt; 피자</v>
      </c>
      <c r="C211" s="2" t="str">
        <f t="shared" si="27"/>
        <v>피자,</v>
      </c>
      <c r="D211" s="2" t="str">
        <f t="shared" si="28"/>
        <v/>
      </c>
      <c r="E211" s="2" t="str">
        <f t="shared" si="29"/>
        <v/>
      </c>
      <c r="F211" s="2" t="str">
        <f t="shared" si="30"/>
        <v/>
      </c>
      <c r="G211" s="2" t="str">
        <f t="shared" si="31"/>
        <v/>
      </c>
      <c r="H211" s="2" t="str">
        <f t="shared" si="32"/>
        <v>양식,</v>
      </c>
      <c r="I211" s="2" t="str">
        <f t="shared" si="33"/>
        <v/>
      </c>
      <c r="J211" s="2" t="str">
        <f t="shared" si="34"/>
        <v/>
      </c>
      <c r="K211" s="2"/>
      <c r="L211" s="2"/>
      <c r="M211" s="2"/>
      <c r="N211" t="s">
        <v>1609</v>
      </c>
      <c r="O211" s="2"/>
      <c r="P211" s="2"/>
      <c r="Q211" t="str">
        <f t="shared" si="35"/>
        <v>피자,양식</v>
      </c>
    </row>
    <row r="212" spans="1:17" x14ac:dyDescent="0.4">
      <c r="A212" t="str">
        <f>'trim()'!B212</f>
        <v>음식점 &gt; 카페 &gt; 커피전문점</v>
      </c>
      <c r="C212" s="2" t="str">
        <f t="shared" si="27"/>
        <v/>
      </c>
      <c r="D212" s="2" t="str">
        <f t="shared" si="28"/>
        <v/>
      </c>
      <c r="E212" s="2" t="str">
        <f t="shared" si="29"/>
        <v/>
      </c>
      <c r="F212" s="2" t="str">
        <f t="shared" si="30"/>
        <v/>
      </c>
      <c r="G212" s="2" t="str">
        <f t="shared" si="31"/>
        <v/>
      </c>
      <c r="H212" s="2" t="str">
        <f t="shared" si="32"/>
        <v/>
      </c>
      <c r="I212" s="2" t="str">
        <f t="shared" si="33"/>
        <v>카페,</v>
      </c>
      <c r="J212" s="2" t="str">
        <f t="shared" si="34"/>
        <v/>
      </c>
      <c r="K212" s="2"/>
      <c r="L212" s="2"/>
      <c r="M212" s="2"/>
      <c r="N212" t="s">
        <v>1609</v>
      </c>
      <c r="O212" s="2"/>
      <c r="P212" s="2"/>
      <c r="Q212" t="str">
        <f t="shared" si="35"/>
        <v>카페</v>
      </c>
    </row>
    <row r="213" spans="1:17" x14ac:dyDescent="0.4">
      <c r="A213" t="str">
        <f>'trim()'!B213</f>
        <v>음식점 &gt; 카페 &gt; 커피전문점</v>
      </c>
      <c r="C213" s="2" t="str">
        <f t="shared" si="27"/>
        <v/>
      </c>
      <c r="D213" s="2" t="str">
        <f t="shared" si="28"/>
        <v/>
      </c>
      <c r="E213" s="2" t="str">
        <f t="shared" si="29"/>
        <v/>
      </c>
      <c r="F213" s="2" t="str">
        <f t="shared" si="30"/>
        <v/>
      </c>
      <c r="G213" s="2" t="str">
        <f t="shared" si="31"/>
        <v/>
      </c>
      <c r="H213" s="2" t="str">
        <f t="shared" si="32"/>
        <v/>
      </c>
      <c r="I213" s="2" t="str">
        <f t="shared" si="33"/>
        <v>카페,</v>
      </c>
      <c r="J213" s="2" t="str">
        <f t="shared" si="34"/>
        <v/>
      </c>
      <c r="K213" s="2"/>
      <c r="L213" s="2"/>
      <c r="M213" s="2"/>
      <c r="N213" t="s">
        <v>1609</v>
      </c>
      <c r="O213" s="2"/>
      <c r="P213" s="2"/>
      <c r="Q213" t="str">
        <f t="shared" si="35"/>
        <v>카페</v>
      </c>
    </row>
    <row r="214" spans="1:17" x14ac:dyDescent="0.4">
      <c r="A214" t="str">
        <f>'trim()'!B214</f>
        <v>음식점 &gt; 양식 &gt; 피자</v>
      </c>
      <c r="C214" s="2" t="str">
        <f t="shared" si="27"/>
        <v>피자,</v>
      </c>
      <c r="D214" s="2" t="str">
        <f t="shared" si="28"/>
        <v/>
      </c>
      <c r="E214" s="2" t="str">
        <f t="shared" si="29"/>
        <v/>
      </c>
      <c r="F214" s="2" t="str">
        <f t="shared" si="30"/>
        <v/>
      </c>
      <c r="G214" s="2" t="str">
        <f t="shared" si="31"/>
        <v/>
      </c>
      <c r="H214" s="2" t="str">
        <f t="shared" si="32"/>
        <v>양식,</v>
      </c>
      <c r="I214" s="2" t="str">
        <f t="shared" si="33"/>
        <v/>
      </c>
      <c r="J214" s="2" t="str">
        <f t="shared" si="34"/>
        <v/>
      </c>
      <c r="K214" s="2"/>
      <c r="L214" s="2"/>
      <c r="M214" s="2"/>
      <c r="N214" t="s">
        <v>1609</v>
      </c>
      <c r="O214" s="2"/>
      <c r="P214" s="2"/>
      <c r="Q214" t="str">
        <f t="shared" si="35"/>
        <v>피자,양식</v>
      </c>
    </row>
    <row r="215" spans="1:17" x14ac:dyDescent="0.4">
      <c r="A215" t="str">
        <f>'trim()'!B215</f>
        <v>음식점 &gt; 한식 &gt; 육류,고기 &gt; 닭요리</v>
      </c>
      <c r="C215" s="2" t="str">
        <f t="shared" si="27"/>
        <v/>
      </c>
      <c r="D215" s="2" t="str">
        <f t="shared" si="28"/>
        <v/>
      </c>
      <c r="E215" s="2" t="str">
        <f t="shared" si="29"/>
        <v/>
      </c>
      <c r="F215" s="2" t="str">
        <f t="shared" si="30"/>
        <v/>
      </c>
      <c r="G215" s="2" t="str">
        <f t="shared" si="31"/>
        <v>한식,</v>
      </c>
      <c r="H215" s="2" t="str">
        <f t="shared" si="32"/>
        <v/>
      </c>
      <c r="I215" s="2" t="str">
        <f t="shared" si="33"/>
        <v/>
      </c>
      <c r="J215" s="2" t="str">
        <f t="shared" si="34"/>
        <v/>
      </c>
      <c r="K215" s="2"/>
      <c r="L215" s="2"/>
      <c r="M215" s="2"/>
      <c r="N215" t="s">
        <v>1609</v>
      </c>
      <c r="O215" s="2"/>
      <c r="P215" s="2"/>
      <c r="Q215" t="str">
        <f t="shared" si="35"/>
        <v>한식</v>
      </c>
    </row>
    <row r="216" spans="1:17" x14ac:dyDescent="0.4">
      <c r="A216" t="str">
        <f>'trim()'!B216</f>
        <v>음식점 &gt; 양식 &gt; 피자 &gt; 빨간모자피자</v>
      </c>
      <c r="C216" s="2" t="str">
        <f t="shared" si="27"/>
        <v>피자,</v>
      </c>
      <c r="D216" s="2" t="str">
        <f t="shared" si="28"/>
        <v/>
      </c>
      <c r="E216" s="2" t="str">
        <f t="shared" si="29"/>
        <v/>
      </c>
      <c r="F216" s="2" t="str">
        <f t="shared" si="30"/>
        <v/>
      </c>
      <c r="G216" s="2" t="str">
        <f t="shared" si="31"/>
        <v/>
      </c>
      <c r="H216" s="2" t="str">
        <f t="shared" si="32"/>
        <v>양식,</v>
      </c>
      <c r="I216" s="2" t="str">
        <f t="shared" si="33"/>
        <v/>
      </c>
      <c r="J216" s="2" t="str">
        <f t="shared" si="34"/>
        <v/>
      </c>
      <c r="K216" s="2"/>
      <c r="L216" s="2"/>
      <c r="M216" s="2"/>
      <c r="N216" t="s">
        <v>1609</v>
      </c>
      <c r="O216" s="2"/>
      <c r="P216" s="2"/>
      <c r="Q216" t="str">
        <f t="shared" si="35"/>
        <v>피자,양식</v>
      </c>
    </row>
    <row r="217" spans="1:17" x14ac:dyDescent="0.4">
      <c r="A217" t="str">
        <f>'trim()'!B217</f>
        <v>음식점 &gt; 일식 &gt; 돈까스,우동</v>
      </c>
      <c r="C217" s="2" t="str">
        <f t="shared" si="27"/>
        <v/>
      </c>
      <c r="D217" s="2" t="str">
        <f t="shared" si="28"/>
        <v/>
      </c>
      <c r="E217" s="2" t="str">
        <f t="shared" si="29"/>
        <v/>
      </c>
      <c r="F217" s="2" t="str">
        <f t="shared" si="30"/>
        <v>일식,</v>
      </c>
      <c r="G217" s="2" t="str">
        <f t="shared" si="31"/>
        <v/>
      </c>
      <c r="H217" s="2" t="str">
        <f t="shared" si="32"/>
        <v/>
      </c>
      <c r="I217" s="2" t="str">
        <f t="shared" si="33"/>
        <v/>
      </c>
      <c r="J217" s="2" t="str">
        <f t="shared" si="34"/>
        <v/>
      </c>
      <c r="K217" s="2"/>
      <c r="L217" s="2"/>
      <c r="M217" s="2"/>
      <c r="N217" t="s">
        <v>1609</v>
      </c>
      <c r="O217" s="2"/>
      <c r="P217" s="2"/>
      <c r="Q217" t="str">
        <f t="shared" si="35"/>
        <v>일식</v>
      </c>
    </row>
    <row r="218" spans="1:17" x14ac:dyDescent="0.4">
      <c r="A218" t="str">
        <f>'trim()'!B218</f>
        <v>음식점 &gt; 일식 &gt; 일식집</v>
      </c>
      <c r="C218" s="2" t="str">
        <f t="shared" si="27"/>
        <v/>
      </c>
      <c r="D218" s="2" t="str">
        <f t="shared" si="28"/>
        <v/>
      </c>
      <c r="E218" s="2" t="str">
        <f t="shared" si="29"/>
        <v/>
      </c>
      <c r="F218" s="2" t="str">
        <f t="shared" si="30"/>
        <v>일식,</v>
      </c>
      <c r="G218" s="2" t="str">
        <f t="shared" si="31"/>
        <v/>
      </c>
      <c r="H218" s="2" t="str">
        <f t="shared" si="32"/>
        <v/>
      </c>
      <c r="I218" s="2" t="str">
        <f t="shared" si="33"/>
        <v/>
      </c>
      <c r="J218" s="2" t="str">
        <f t="shared" si="34"/>
        <v/>
      </c>
      <c r="K218" s="2"/>
      <c r="L218" s="2"/>
      <c r="M218" s="2"/>
      <c r="N218" t="s">
        <v>1609</v>
      </c>
      <c r="O218" s="2"/>
      <c r="P218" s="2"/>
      <c r="Q218" t="str">
        <f t="shared" si="35"/>
        <v>일식</v>
      </c>
    </row>
    <row r="219" spans="1:17" x14ac:dyDescent="0.4">
      <c r="A219" t="str">
        <f>'trim()'!B219</f>
        <v>음식점 &gt; 중식 &gt; 중화요리</v>
      </c>
      <c r="C219" s="2" t="str">
        <f t="shared" si="27"/>
        <v/>
      </c>
      <c r="D219" s="2" t="str">
        <f t="shared" si="28"/>
        <v/>
      </c>
      <c r="E219" s="2" t="str">
        <f t="shared" si="29"/>
        <v>중식,</v>
      </c>
      <c r="F219" s="2" t="str">
        <f t="shared" si="30"/>
        <v/>
      </c>
      <c r="G219" s="2" t="str">
        <f t="shared" si="31"/>
        <v/>
      </c>
      <c r="H219" s="2" t="str">
        <f t="shared" si="32"/>
        <v/>
      </c>
      <c r="I219" s="2" t="str">
        <f t="shared" si="33"/>
        <v/>
      </c>
      <c r="J219" s="2" t="str">
        <f t="shared" si="34"/>
        <v/>
      </c>
      <c r="K219" s="2"/>
      <c r="L219" s="2"/>
      <c r="M219" s="2"/>
      <c r="N219" t="s">
        <v>1609</v>
      </c>
      <c r="O219" s="2"/>
      <c r="P219" s="2"/>
      <c r="Q219" t="str">
        <f t="shared" si="35"/>
        <v>중식</v>
      </c>
    </row>
    <row r="220" spans="1:17" x14ac:dyDescent="0.4">
      <c r="A220" t="str">
        <f>'trim()'!B220</f>
        <v>음식점 &gt; 한식 &gt; 육류,고기 &gt; 곱창,막창</v>
      </c>
      <c r="C220" s="2" t="str">
        <f t="shared" si="27"/>
        <v/>
      </c>
      <c r="D220" s="2" t="str">
        <f t="shared" si="28"/>
        <v/>
      </c>
      <c r="E220" s="2" t="str">
        <f t="shared" si="29"/>
        <v/>
      </c>
      <c r="F220" s="2" t="str">
        <f t="shared" si="30"/>
        <v/>
      </c>
      <c r="G220" s="2" t="str">
        <f t="shared" si="31"/>
        <v>한식,</v>
      </c>
      <c r="H220" s="2" t="str">
        <f t="shared" si="32"/>
        <v/>
      </c>
      <c r="I220" s="2" t="str">
        <f t="shared" si="33"/>
        <v/>
      </c>
      <c r="J220" s="2" t="str">
        <f t="shared" si="34"/>
        <v/>
      </c>
      <c r="K220" s="2"/>
      <c r="L220" s="2"/>
      <c r="M220" s="2"/>
      <c r="N220" t="s">
        <v>1609</v>
      </c>
      <c r="O220" s="2"/>
      <c r="P220" s="2"/>
      <c r="Q220" t="str">
        <f t="shared" si="35"/>
        <v>한식</v>
      </c>
    </row>
    <row r="221" spans="1:17" x14ac:dyDescent="0.4">
      <c r="A221" t="str">
        <f>'trim()'!B221</f>
        <v>음식점 &gt; 카페</v>
      </c>
      <c r="C221" s="2" t="str">
        <f t="shared" si="27"/>
        <v/>
      </c>
      <c r="D221" s="2" t="str">
        <f t="shared" si="28"/>
        <v/>
      </c>
      <c r="E221" s="2" t="str">
        <f t="shared" si="29"/>
        <v/>
      </c>
      <c r="F221" s="2" t="str">
        <f t="shared" si="30"/>
        <v/>
      </c>
      <c r="G221" s="2" t="str">
        <f t="shared" si="31"/>
        <v/>
      </c>
      <c r="H221" s="2" t="str">
        <f t="shared" si="32"/>
        <v/>
      </c>
      <c r="I221" s="2" t="str">
        <f t="shared" si="33"/>
        <v>카페,</v>
      </c>
      <c r="J221" s="2" t="str">
        <f t="shared" si="34"/>
        <v/>
      </c>
      <c r="K221" s="2"/>
      <c r="L221" s="2"/>
      <c r="M221" s="2"/>
      <c r="N221" t="s">
        <v>1609</v>
      </c>
      <c r="O221" s="2"/>
      <c r="P221" s="2"/>
      <c r="Q221" t="str">
        <f t="shared" si="35"/>
        <v>카페</v>
      </c>
    </row>
    <row r="222" spans="1:17" x14ac:dyDescent="0.4">
      <c r="A222" t="str">
        <f>'trim()'!B222</f>
        <v>음식점 &gt; 패스트푸드</v>
      </c>
      <c r="C222" s="2" t="str">
        <f t="shared" si="27"/>
        <v/>
      </c>
      <c r="D222" s="2" t="str">
        <f t="shared" si="28"/>
        <v/>
      </c>
      <c r="E222" s="2" t="str">
        <f t="shared" si="29"/>
        <v/>
      </c>
      <c r="F222" s="2" t="str">
        <f t="shared" si="30"/>
        <v/>
      </c>
      <c r="G222" s="2" t="str">
        <f t="shared" si="31"/>
        <v/>
      </c>
      <c r="H222" s="2" t="str">
        <f t="shared" si="32"/>
        <v/>
      </c>
      <c r="I222" s="2" t="str">
        <f t="shared" si="33"/>
        <v/>
      </c>
      <c r="J222" s="2" t="str">
        <f t="shared" si="34"/>
        <v>햄버거,</v>
      </c>
      <c r="K222" s="2"/>
      <c r="L222" s="2"/>
      <c r="M222" s="2"/>
      <c r="N222" t="s">
        <v>1609</v>
      </c>
      <c r="O222" s="2"/>
      <c r="P222" s="2"/>
      <c r="Q222" t="str">
        <f t="shared" si="35"/>
        <v>햄버거</v>
      </c>
    </row>
    <row r="223" spans="1:17" x14ac:dyDescent="0.4">
      <c r="A223" t="str">
        <f>'trim()'!B223</f>
        <v>음식점 &gt; 한식 &gt; 육류,고기</v>
      </c>
      <c r="C223" s="2" t="str">
        <f t="shared" si="27"/>
        <v/>
      </c>
      <c r="D223" s="2" t="str">
        <f t="shared" si="28"/>
        <v/>
      </c>
      <c r="E223" s="2" t="str">
        <f t="shared" si="29"/>
        <v/>
      </c>
      <c r="F223" s="2" t="str">
        <f t="shared" si="30"/>
        <v/>
      </c>
      <c r="G223" s="2" t="str">
        <f t="shared" si="31"/>
        <v>한식,</v>
      </c>
      <c r="H223" s="2" t="str">
        <f t="shared" si="32"/>
        <v/>
      </c>
      <c r="I223" s="2" t="str">
        <f t="shared" si="33"/>
        <v/>
      </c>
      <c r="J223" s="2" t="str">
        <f t="shared" si="34"/>
        <v/>
      </c>
      <c r="K223" s="2"/>
      <c r="L223" s="2"/>
      <c r="M223" s="2"/>
      <c r="N223" t="s">
        <v>1609</v>
      </c>
      <c r="O223" s="2"/>
      <c r="P223" s="2"/>
      <c r="Q223" t="str">
        <f t="shared" si="35"/>
        <v>한식</v>
      </c>
    </row>
    <row r="224" spans="1:17" x14ac:dyDescent="0.4">
      <c r="A224" t="str">
        <f>'trim()'!B224</f>
        <v>음식점 &gt; 양식</v>
      </c>
      <c r="C224" s="2" t="str">
        <f t="shared" si="27"/>
        <v/>
      </c>
      <c r="D224" s="2" t="str">
        <f t="shared" si="28"/>
        <v/>
      </c>
      <c r="E224" s="2" t="str">
        <f t="shared" si="29"/>
        <v/>
      </c>
      <c r="F224" s="2" t="str">
        <f t="shared" si="30"/>
        <v/>
      </c>
      <c r="G224" s="2" t="str">
        <f t="shared" si="31"/>
        <v/>
      </c>
      <c r="H224" s="2" t="str">
        <f t="shared" si="32"/>
        <v>양식,</v>
      </c>
      <c r="I224" s="2" t="str">
        <f t="shared" si="33"/>
        <v/>
      </c>
      <c r="J224" s="2" t="str">
        <f t="shared" si="34"/>
        <v/>
      </c>
      <c r="K224" s="2"/>
      <c r="L224" s="2"/>
      <c r="M224" s="2"/>
      <c r="N224" t="s">
        <v>1609</v>
      </c>
      <c r="O224" s="2"/>
      <c r="P224" s="2"/>
      <c r="Q224" t="str">
        <f t="shared" si="35"/>
        <v>양식</v>
      </c>
    </row>
    <row r="225" spans="1:17" x14ac:dyDescent="0.4">
      <c r="A225" t="str">
        <f>'trim()'!B225</f>
        <v>음식점 &gt; 한식 &gt; 육류,고기 &gt; 갈비</v>
      </c>
      <c r="C225" s="2" t="str">
        <f t="shared" si="27"/>
        <v/>
      </c>
      <c r="D225" s="2" t="str">
        <f t="shared" si="28"/>
        <v/>
      </c>
      <c r="E225" s="2" t="str">
        <f t="shared" si="29"/>
        <v/>
      </c>
      <c r="F225" s="2" t="str">
        <f t="shared" si="30"/>
        <v/>
      </c>
      <c r="G225" s="2" t="str">
        <f t="shared" si="31"/>
        <v>한식,</v>
      </c>
      <c r="H225" s="2" t="str">
        <f t="shared" si="32"/>
        <v/>
      </c>
      <c r="I225" s="2" t="str">
        <f t="shared" si="33"/>
        <v/>
      </c>
      <c r="J225" s="2" t="str">
        <f t="shared" si="34"/>
        <v/>
      </c>
      <c r="K225" s="2"/>
      <c r="L225" s="2"/>
      <c r="M225" s="2"/>
      <c r="N225" t="s">
        <v>1609</v>
      </c>
      <c r="O225" s="2"/>
      <c r="P225" s="2"/>
      <c r="Q225" t="str">
        <f t="shared" si="35"/>
        <v>한식</v>
      </c>
    </row>
    <row r="226" spans="1:17" x14ac:dyDescent="0.4">
      <c r="A226" t="str">
        <f>'trim()'!B226</f>
        <v>음식점 &gt; 한식 &gt; 육류,고기</v>
      </c>
      <c r="C226" s="2" t="str">
        <f t="shared" si="27"/>
        <v/>
      </c>
      <c r="D226" s="2" t="str">
        <f t="shared" si="28"/>
        <v/>
      </c>
      <c r="E226" s="2" t="str">
        <f t="shared" si="29"/>
        <v/>
      </c>
      <c r="F226" s="2" t="str">
        <f t="shared" si="30"/>
        <v/>
      </c>
      <c r="G226" s="2" t="str">
        <f t="shared" si="31"/>
        <v>한식,</v>
      </c>
      <c r="H226" s="2" t="str">
        <f t="shared" si="32"/>
        <v/>
      </c>
      <c r="I226" s="2" t="str">
        <f t="shared" si="33"/>
        <v/>
      </c>
      <c r="J226" s="2" t="str">
        <f t="shared" si="34"/>
        <v/>
      </c>
      <c r="K226" s="2"/>
      <c r="L226" s="2"/>
      <c r="M226" s="2"/>
      <c r="N226" t="s">
        <v>1609</v>
      </c>
      <c r="O226" s="2"/>
      <c r="P226" s="2"/>
      <c r="Q226" t="str">
        <f t="shared" si="35"/>
        <v>한식</v>
      </c>
    </row>
    <row r="227" spans="1:17" x14ac:dyDescent="0.4">
      <c r="A227" t="str">
        <f>'trim()'!B227</f>
        <v>음식점 &gt; 양식</v>
      </c>
      <c r="C227" s="2" t="str">
        <f t="shared" si="27"/>
        <v/>
      </c>
      <c r="D227" s="2" t="str">
        <f t="shared" si="28"/>
        <v/>
      </c>
      <c r="E227" s="2" t="str">
        <f t="shared" si="29"/>
        <v/>
      </c>
      <c r="F227" s="2" t="str">
        <f t="shared" si="30"/>
        <v/>
      </c>
      <c r="G227" s="2" t="str">
        <f t="shared" si="31"/>
        <v/>
      </c>
      <c r="H227" s="2" t="str">
        <f t="shared" si="32"/>
        <v>양식,</v>
      </c>
      <c r="I227" s="2" t="str">
        <f t="shared" si="33"/>
        <v/>
      </c>
      <c r="J227" s="2" t="str">
        <f t="shared" si="34"/>
        <v/>
      </c>
      <c r="K227" s="2"/>
      <c r="L227" s="2"/>
      <c r="M227" s="2"/>
      <c r="N227" t="s">
        <v>1609</v>
      </c>
      <c r="O227" s="2"/>
      <c r="P227" s="2"/>
      <c r="Q227" t="str">
        <f t="shared" si="35"/>
        <v>양식</v>
      </c>
    </row>
    <row r="228" spans="1:17" x14ac:dyDescent="0.4">
      <c r="A228" t="str">
        <f>'trim()'!B228</f>
        <v>음식점 &gt; 한식 &gt; 육류, 고기</v>
      </c>
      <c r="C228" s="2" t="str">
        <f t="shared" si="27"/>
        <v/>
      </c>
      <c r="D228" s="2" t="str">
        <f t="shared" si="28"/>
        <v/>
      </c>
      <c r="E228" s="2" t="str">
        <f t="shared" si="29"/>
        <v/>
      </c>
      <c r="F228" s="2" t="str">
        <f t="shared" si="30"/>
        <v/>
      </c>
      <c r="G228" s="2" t="str">
        <f t="shared" si="31"/>
        <v>한식,</v>
      </c>
      <c r="H228" s="2" t="str">
        <f t="shared" si="32"/>
        <v/>
      </c>
      <c r="I228" s="2" t="str">
        <f t="shared" si="33"/>
        <v/>
      </c>
      <c r="J228" s="2" t="str">
        <f t="shared" si="34"/>
        <v/>
      </c>
      <c r="K228" s="2"/>
      <c r="L228" s="2"/>
      <c r="M228" s="2"/>
      <c r="N228" t="s">
        <v>1609</v>
      </c>
      <c r="O228" s="2"/>
      <c r="P228" s="2"/>
      <c r="Q228" t="str">
        <f t="shared" si="35"/>
        <v>한식</v>
      </c>
    </row>
    <row r="229" spans="1:17" x14ac:dyDescent="0.4">
      <c r="A229" t="str">
        <f>'trim()'!B229</f>
        <v>음식점 &gt; 한식 &gt; 육류,고기</v>
      </c>
      <c r="C229" s="2" t="str">
        <f t="shared" si="27"/>
        <v/>
      </c>
      <c r="D229" s="2" t="str">
        <f t="shared" si="28"/>
        <v/>
      </c>
      <c r="E229" s="2" t="str">
        <f t="shared" si="29"/>
        <v/>
      </c>
      <c r="F229" s="2" t="str">
        <f t="shared" si="30"/>
        <v/>
      </c>
      <c r="G229" s="2" t="str">
        <f t="shared" si="31"/>
        <v>한식,</v>
      </c>
      <c r="H229" s="2" t="str">
        <f t="shared" si="32"/>
        <v/>
      </c>
      <c r="I229" s="2" t="str">
        <f t="shared" si="33"/>
        <v/>
      </c>
      <c r="J229" s="2" t="str">
        <f t="shared" si="34"/>
        <v/>
      </c>
      <c r="K229" s="2"/>
      <c r="L229" s="2"/>
      <c r="M229" s="2"/>
      <c r="N229" t="s">
        <v>1609</v>
      </c>
      <c r="O229" s="2"/>
      <c r="P229" s="2"/>
      <c r="Q229" t="str">
        <f t="shared" si="35"/>
        <v>한식</v>
      </c>
    </row>
    <row r="230" spans="1:17" x14ac:dyDescent="0.4">
      <c r="A230" t="str">
        <f>'trim()'!B230</f>
        <v>음식점 &gt; 카페 &gt; 테마카페</v>
      </c>
      <c r="C230" s="2" t="str">
        <f t="shared" si="27"/>
        <v/>
      </c>
      <c r="D230" s="2" t="str">
        <f t="shared" si="28"/>
        <v/>
      </c>
      <c r="E230" s="2" t="str">
        <f t="shared" si="29"/>
        <v/>
      </c>
      <c r="F230" s="2" t="str">
        <f t="shared" si="30"/>
        <v/>
      </c>
      <c r="G230" s="2" t="str">
        <f t="shared" si="31"/>
        <v/>
      </c>
      <c r="H230" s="2" t="str">
        <f t="shared" si="32"/>
        <v/>
      </c>
      <c r="I230" s="2" t="str">
        <f t="shared" si="33"/>
        <v>카페,</v>
      </c>
      <c r="J230" s="2" t="str">
        <f t="shared" si="34"/>
        <v/>
      </c>
      <c r="K230" s="2"/>
      <c r="L230" s="2"/>
      <c r="M230" s="2"/>
      <c r="N230" t="s">
        <v>1609</v>
      </c>
      <c r="O230" s="2"/>
      <c r="P230" s="2"/>
      <c r="Q230" t="str">
        <f t="shared" si="35"/>
        <v>카페</v>
      </c>
    </row>
    <row r="231" spans="1:17" x14ac:dyDescent="0.4">
      <c r="A231" t="str">
        <f>'trim()'!B231</f>
        <v>음식점 &gt; 한식 &gt; 육류,고기</v>
      </c>
      <c r="C231" s="2" t="str">
        <f t="shared" si="27"/>
        <v/>
      </c>
      <c r="D231" s="2" t="str">
        <f t="shared" si="28"/>
        <v/>
      </c>
      <c r="E231" s="2" t="str">
        <f t="shared" si="29"/>
        <v/>
      </c>
      <c r="F231" s="2" t="str">
        <f t="shared" si="30"/>
        <v/>
      </c>
      <c r="G231" s="2" t="str">
        <f t="shared" si="31"/>
        <v>한식,</v>
      </c>
      <c r="H231" s="2" t="str">
        <f t="shared" si="32"/>
        <v/>
      </c>
      <c r="I231" s="2" t="str">
        <f t="shared" si="33"/>
        <v/>
      </c>
      <c r="J231" s="2" t="str">
        <f t="shared" si="34"/>
        <v/>
      </c>
      <c r="K231" s="2"/>
      <c r="L231" s="2"/>
      <c r="M231" s="2"/>
      <c r="N231" t="s">
        <v>1609</v>
      </c>
      <c r="O231" s="2"/>
      <c r="P231" s="2"/>
      <c r="Q231" t="str">
        <f t="shared" si="35"/>
        <v>한식</v>
      </c>
    </row>
    <row r="232" spans="1:17" x14ac:dyDescent="0.4">
      <c r="A232" t="str">
        <f>'trim()'!B232</f>
        <v>음식점 &gt; 한식 &gt; 순대</v>
      </c>
      <c r="C232" s="2" t="str">
        <f t="shared" si="27"/>
        <v/>
      </c>
      <c r="D232" s="2" t="str">
        <f t="shared" si="28"/>
        <v/>
      </c>
      <c r="E232" s="2" t="str">
        <f t="shared" si="29"/>
        <v/>
      </c>
      <c r="F232" s="2" t="str">
        <f t="shared" si="30"/>
        <v/>
      </c>
      <c r="G232" s="2" t="str">
        <f t="shared" si="31"/>
        <v>한식,</v>
      </c>
      <c r="H232" s="2" t="str">
        <f t="shared" si="32"/>
        <v/>
      </c>
      <c r="I232" s="2" t="str">
        <f t="shared" si="33"/>
        <v/>
      </c>
      <c r="J232" s="2" t="str">
        <f t="shared" si="34"/>
        <v/>
      </c>
      <c r="K232" s="2"/>
      <c r="L232" s="2"/>
      <c r="M232" s="2"/>
      <c r="N232" t="s">
        <v>1609</v>
      </c>
      <c r="O232" s="2"/>
      <c r="P232" s="2"/>
      <c r="Q232" t="str">
        <f t="shared" si="35"/>
        <v>한식</v>
      </c>
    </row>
    <row r="233" spans="1:17" x14ac:dyDescent="0.4">
      <c r="A233" t="str">
        <f>'trim()'!B233</f>
        <v>음식점 &gt; 한식 &gt; 육류,고기</v>
      </c>
      <c r="C233" s="2" t="str">
        <f t="shared" si="27"/>
        <v/>
      </c>
      <c r="D233" s="2" t="str">
        <f t="shared" si="28"/>
        <v/>
      </c>
      <c r="E233" s="2" t="str">
        <f t="shared" si="29"/>
        <v/>
      </c>
      <c r="F233" s="2" t="str">
        <f t="shared" si="30"/>
        <v/>
      </c>
      <c r="G233" s="2" t="str">
        <f t="shared" si="31"/>
        <v>한식,</v>
      </c>
      <c r="H233" s="2" t="str">
        <f t="shared" si="32"/>
        <v/>
      </c>
      <c r="I233" s="2" t="str">
        <f t="shared" si="33"/>
        <v/>
      </c>
      <c r="J233" s="2" t="str">
        <f t="shared" si="34"/>
        <v/>
      </c>
      <c r="K233" s="2"/>
      <c r="L233" s="2"/>
      <c r="M233" s="2"/>
      <c r="N233" t="s">
        <v>1609</v>
      </c>
      <c r="O233" s="2"/>
      <c r="P233" s="2"/>
      <c r="Q233" t="str">
        <f t="shared" si="35"/>
        <v>한식</v>
      </c>
    </row>
    <row r="234" spans="1:17" x14ac:dyDescent="0.4">
      <c r="A234" t="str">
        <f>'trim()'!B234</f>
        <v>음식점 &gt; 패스트푸드</v>
      </c>
      <c r="C234" s="2" t="str">
        <f t="shared" si="27"/>
        <v/>
      </c>
      <c r="D234" s="2" t="str">
        <f t="shared" si="28"/>
        <v/>
      </c>
      <c r="E234" s="2" t="str">
        <f t="shared" si="29"/>
        <v/>
      </c>
      <c r="F234" s="2" t="str">
        <f t="shared" si="30"/>
        <v/>
      </c>
      <c r="G234" s="2" t="str">
        <f t="shared" si="31"/>
        <v/>
      </c>
      <c r="H234" s="2" t="str">
        <f t="shared" si="32"/>
        <v/>
      </c>
      <c r="I234" s="2" t="str">
        <f t="shared" si="33"/>
        <v/>
      </c>
      <c r="J234" s="2" t="str">
        <f t="shared" si="34"/>
        <v>햄버거,</v>
      </c>
      <c r="K234" s="2"/>
      <c r="L234" s="2"/>
      <c r="M234" s="2"/>
      <c r="N234" t="s">
        <v>1609</v>
      </c>
      <c r="O234" s="2"/>
      <c r="P234" s="2"/>
      <c r="Q234" t="str">
        <f t="shared" si="35"/>
        <v>햄버거</v>
      </c>
    </row>
    <row r="235" spans="1:17" x14ac:dyDescent="0.4">
      <c r="A235" t="str">
        <f>'trim()'!B235</f>
        <v>음식점 &gt; 중식 &gt; 중화요리</v>
      </c>
      <c r="C235" s="2" t="str">
        <f t="shared" si="27"/>
        <v/>
      </c>
      <c r="D235" s="2" t="str">
        <f t="shared" si="28"/>
        <v/>
      </c>
      <c r="E235" s="2" t="str">
        <f t="shared" si="29"/>
        <v>중식,</v>
      </c>
      <c r="F235" s="2" t="str">
        <f t="shared" si="30"/>
        <v/>
      </c>
      <c r="G235" s="2" t="str">
        <f t="shared" si="31"/>
        <v/>
      </c>
      <c r="H235" s="2" t="str">
        <f t="shared" si="32"/>
        <v/>
      </c>
      <c r="I235" s="2" t="str">
        <f t="shared" si="33"/>
        <v/>
      </c>
      <c r="J235" s="2" t="str">
        <f t="shared" si="34"/>
        <v/>
      </c>
      <c r="K235" s="2"/>
      <c r="L235" s="2"/>
      <c r="M235" s="2"/>
      <c r="N235" t="s">
        <v>1609</v>
      </c>
      <c r="O235" s="2"/>
      <c r="P235" s="2"/>
      <c r="Q235" t="str">
        <f t="shared" si="35"/>
        <v>중식</v>
      </c>
    </row>
    <row r="236" spans="1:17" x14ac:dyDescent="0.4">
      <c r="A236" t="str">
        <f>'trim()'!B236</f>
        <v>음식점 &gt; 한식 &gt; 육류,고기</v>
      </c>
      <c r="C236" s="2" t="str">
        <f t="shared" si="27"/>
        <v/>
      </c>
      <c r="D236" s="2" t="str">
        <f t="shared" si="28"/>
        <v/>
      </c>
      <c r="E236" s="2" t="str">
        <f t="shared" si="29"/>
        <v/>
      </c>
      <c r="F236" s="2" t="str">
        <f t="shared" si="30"/>
        <v/>
      </c>
      <c r="G236" s="2" t="str">
        <f t="shared" si="31"/>
        <v>한식,</v>
      </c>
      <c r="H236" s="2" t="str">
        <f t="shared" si="32"/>
        <v/>
      </c>
      <c r="I236" s="2" t="str">
        <f t="shared" si="33"/>
        <v/>
      </c>
      <c r="J236" s="2" t="str">
        <f t="shared" si="34"/>
        <v/>
      </c>
      <c r="K236" s="2"/>
      <c r="L236" s="2"/>
      <c r="M236" s="2"/>
      <c r="N236" t="s">
        <v>1609</v>
      </c>
      <c r="O236" s="2"/>
      <c r="P236" s="2"/>
      <c r="Q236" t="str">
        <f t="shared" si="35"/>
        <v>한식</v>
      </c>
    </row>
    <row r="237" spans="1:17" x14ac:dyDescent="0.4">
      <c r="A237" t="str">
        <f>'trim()'!B237</f>
        <v>음식점 &gt; 양식</v>
      </c>
      <c r="C237" s="2" t="str">
        <f t="shared" si="27"/>
        <v/>
      </c>
      <c r="D237" s="2" t="str">
        <f t="shared" si="28"/>
        <v/>
      </c>
      <c r="E237" s="2" t="str">
        <f t="shared" si="29"/>
        <v/>
      </c>
      <c r="F237" s="2" t="str">
        <f t="shared" si="30"/>
        <v/>
      </c>
      <c r="G237" s="2" t="str">
        <f t="shared" si="31"/>
        <v/>
      </c>
      <c r="H237" s="2" t="str">
        <f t="shared" si="32"/>
        <v>양식,</v>
      </c>
      <c r="I237" s="2" t="str">
        <f t="shared" si="33"/>
        <v/>
      </c>
      <c r="J237" s="2" t="str">
        <f t="shared" si="34"/>
        <v/>
      </c>
      <c r="K237" s="2"/>
      <c r="L237" s="2"/>
      <c r="M237" s="2"/>
      <c r="N237" t="s">
        <v>1609</v>
      </c>
      <c r="O237" s="2"/>
      <c r="P237" s="2"/>
      <c r="Q237" t="str">
        <f t="shared" si="35"/>
        <v>양식</v>
      </c>
    </row>
    <row r="238" spans="1:17" x14ac:dyDescent="0.4">
      <c r="A238" t="str">
        <f>'trim()'!B238</f>
        <v>음식점 &gt; 중식 &gt; 중화요리</v>
      </c>
      <c r="C238" s="2" t="str">
        <f t="shared" si="27"/>
        <v/>
      </c>
      <c r="D238" s="2" t="str">
        <f t="shared" si="28"/>
        <v/>
      </c>
      <c r="E238" s="2" t="str">
        <f t="shared" si="29"/>
        <v>중식,</v>
      </c>
      <c r="F238" s="2" t="str">
        <f t="shared" si="30"/>
        <v/>
      </c>
      <c r="G238" s="2" t="str">
        <f t="shared" si="31"/>
        <v/>
      </c>
      <c r="H238" s="2" t="str">
        <f t="shared" si="32"/>
        <v/>
      </c>
      <c r="I238" s="2" t="str">
        <f t="shared" si="33"/>
        <v/>
      </c>
      <c r="J238" s="2" t="str">
        <f t="shared" si="34"/>
        <v/>
      </c>
      <c r="K238" s="2"/>
      <c r="L238" s="2"/>
      <c r="M238" s="2"/>
      <c r="N238" t="s">
        <v>1609</v>
      </c>
      <c r="O238" s="2"/>
      <c r="P238" s="2"/>
      <c r="Q238" t="str">
        <f t="shared" si="35"/>
        <v>중식</v>
      </c>
    </row>
    <row r="239" spans="1:17" x14ac:dyDescent="0.4">
      <c r="A239" t="str">
        <f>'trim()'!B239</f>
        <v>음식점 &gt; 한식 &gt; 해물, 생선 &gt; 게, 대게</v>
      </c>
      <c r="C239" s="2" t="str">
        <f t="shared" si="27"/>
        <v/>
      </c>
      <c r="D239" s="2" t="str">
        <f t="shared" si="28"/>
        <v/>
      </c>
      <c r="E239" s="2" t="str">
        <f t="shared" si="29"/>
        <v/>
      </c>
      <c r="F239" s="2" t="str">
        <f t="shared" si="30"/>
        <v/>
      </c>
      <c r="G239" s="2" t="str">
        <f t="shared" si="31"/>
        <v>한식,</v>
      </c>
      <c r="H239" s="2" t="str">
        <f t="shared" si="32"/>
        <v/>
      </c>
      <c r="I239" s="2" t="str">
        <f t="shared" si="33"/>
        <v/>
      </c>
      <c r="J239" s="2" t="str">
        <f t="shared" si="34"/>
        <v/>
      </c>
      <c r="K239" s="2"/>
      <c r="L239" s="2"/>
      <c r="M239" s="2"/>
      <c r="N239" t="s">
        <v>1609</v>
      </c>
      <c r="O239" s="2"/>
      <c r="P239" s="2"/>
      <c r="Q239" t="str">
        <f t="shared" si="35"/>
        <v>한식</v>
      </c>
    </row>
    <row r="240" spans="1:17" x14ac:dyDescent="0.4">
      <c r="A240" t="str">
        <f>'trim()'!B240</f>
        <v>음식점 &gt; 한식 &gt; 육류, 고기 &gt; 족발, 보쌈</v>
      </c>
      <c r="C240" s="2" t="str">
        <f t="shared" si="27"/>
        <v/>
      </c>
      <c r="D240" s="2" t="str">
        <f t="shared" si="28"/>
        <v/>
      </c>
      <c r="E240" s="2" t="str">
        <f t="shared" si="29"/>
        <v/>
      </c>
      <c r="F240" s="2" t="str">
        <f t="shared" si="30"/>
        <v/>
      </c>
      <c r="G240" s="2" t="str">
        <f t="shared" si="31"/>
        <v>한식,</v>
      </c>
      <c r="H240" s="2" t="str">
        <f t="shared" si="32"/>
        <v/>
      </c>
      <c r="I240" s="2" t="str">
        <f t="shared" si="33"/>
        <v/>
      </c>
      <c r="J240" s="2" t="str">
        <f t="shared" si="34"/>
        <v/>
      </c>
      <c r="K240" s="2"/>
      <c r="L240" s="2"/>
      <c r="M240" s="2"/>
      <c r="N240" t="s">
        <v>1609</v>
      </c>
      <c r="O240" s="2"/>
      <c r="P240" s="2"/>
      <c r="Q240" t="str">
        <f t="shared" si="35"/>
        <v>한식</v>
      </c>
    </row>
    <row r="241" spans="1:17" x14ac:dyDescent="0.4">
      <c r="A241" t="str">
        <f>'trim()'!B241</f>
        <v>음식점 &gt; 치킨</v>
      </c>
      <c r="C241" s="2" t="str">
        <f t="shared" si="27"/>
        <v/>
      </c>
      <c r="D241" s="2" t="str">
        <f t="shared" si="28"/>
        <v>치킨,</v>
      </c>
      <c r="E241" s="2" t="str">
        <f t="shared" si="29"/>
        <v/>
      </c>
      <c r="F241" s="2" t="str">
        <f t="shared" si="30"/>
        <v/>
      </c>
      <c r="G241" s="2" t="str">
        <f t="shared" si="31"/>
        <v/>
      </c>
      <c r="H241" s="2" t="str">
        <f t="shared" si="32"/>
        <v/>
      </c>
      <c r="I241" s="2" t="str">
        <f t="shared" si="33"/>
        <v/>
      </c>
      <c r="J241" s="2" t="str">
        <f t="shared" si="34"/>
        <v/>
      </c>
      <c r="K241" s="2"/>
      <c r="L241" s="2"/>
      <c r="M241" s="2"/>
      <c r="N241" t="s">
        <v>1609</v>
      </c>
      <c r="O241" s="2"/>
      <c r="P241" s="2"/>
      <c r="Q241" t="str">
        <f t="shared" si="35"/>
        <v>치킨</v>
      </c>
    </row>
    <row r="242" spans="1:17" x14ac:dyDescent="0.4">
      <c r="A242" t="str">
        <f>'trim()'!B242</f>
        <v>음식점 &gt; 일식 &gt; 돈까스,우동</v>
      </c>
      <c r="C242" s="2" t="str">
        <f t="shared" si="27"/>
        <v/>
      </c>
      <c r="D242" s="2" t="str">
        <f t="shared" si="28"/>
        <v/>
      </c>
      <c r="E242" s="2" t="str">
        <f t="shared" si="29"/>
        <v/>
      </c>
      <c r="F242" s="2" t="str">
        <f t="shared" si="30"/>
        <v>일식,</v>
      </c>
      <c r="G242" s="2" t="str">
        <f t="shared" si="31"/>
        <v/>
      </c>
      <c r="H242" s="2" t="str">
        <f t="shared" si="32"/>
        <v/>
      </c>
      <c r="I242" s="2" t="str">
        <f t="shared" si="33"/>
        <v/>
      </c>
      <c r="J242" s="2" t="str">
        <f t="shared" si="34"/>
        <v/>
      </c>
      <c r="K242" s="2"/>
      <c r="L242" s="2"/>
      <c r="M242" s="2"/>
      <c r="N242" t="s">
        <v>1609</v>
      </c>
      <c r="O242" s="2"/>
      <c r="P242" s="2"/>
      <c r="Q242" t="str">
        <f t="shared" si="35"/>
        <v>일식</v>
      </c>
    </row>
    <row r="243" spans="1:17" x14ac:dyDescent="0.4">
      <c r="A243" t="str">
        <f>'trim()'!B243</f>
        <v>음식점 &gt; 양식 &gt; 이탈리안</v>
      </c>
      <c r="C243" s="2" t="str">
        <f t="shared" si="27"/>
        <v/>
      </c>
      <c r="D243" s="2" t="str">
        <f t="shared" si="28"/>
        <v/>
      </c>
      <c r="E243" s="2" t="str">
        <f t="shared" si="29"/>
        <v/>
      </c>
      <c r="F243" s="2" t="str">
        <f t="shared" si="30"/>
        <v/>
      </c>
      <c r="G243" s="2" t="str">
        <f t="shared" si="31"/>
        <v/>
      </c>
      <c r="H243" s="2" t="str">
        <f t="shared" si="32"/>
        <v>양식,</v>
      </c>
      <c r="I243" s="2" t="str">
        <f t="shared" si="33"/>
        <v/>
      </c>
      <c r="J243" s="2" t="str">
        <f t="shared" si="34"/>
        <v/>
      </c>
      <c r="K243" s="2"/>
      <c r="L243" s="2"/>
      <c r="M243" s="2"/>
      <c r="N243" t="s">
        <v>1609</v>
      </c>
      <c r="O243" s="2"/>
      <c r="P243" s="2"/>
      <c r="Q243" t="str">
        <f t="shared" si="35"/>
        <v>양식</v>
      </c>
    </row>
    <row r="244" spans="1:17" x14ac:dyDescent="0.4">
      <c r="A244" t="str">
        <f>'trim()'!B244</f>
        <v>음식점 &gt; 한식 &gt; 육류,고기 &gt; 삼겹살</v>
      </c>
      <c r="C244" s="2" t="str">
        <f t="shared" si="27"/>
        <v/>
      </c>
      <c r="D244" s="2" t="str">
        <f t="shared" si="28"/>
        <v/>
      </c>
      <c r="E244" s="2" t="str">
        <f t="shared" si="29"/>
        <v/>
      </c>
      <c r="F244" s="2" t="str">
        <f t="shared" si="30"/>
        <v/>
      </c>
      <c r="G244" s="2" t="str">
        <f t="shared" si="31"/>
        <v>한식,</v>
      </c>
      <c r="H244" s="2" t="str">
        <f t="shared" si="32"/>
        <v/>
      </c>
      <c r="I244" s="2" t="str">
        <f t="shared" si="33"/>
        <v/>
      </c>
      <c r="J244" s="2" t="str">
        <f t="shared" si="34"/>
        <v/>
      </c>
      <c r="K244" s="2"/>
      <c r="L244" s="2"/>
      <c r="M244" s="2"/>
      <c r="N244" t="s">
        <v>1609</v>
      </c>
      <c r="O244" s="2"/>
      <c r="P244" s="2"/>
      <c r="Q244" t="str">
        <f t="shared" si="35"/>
        <v>한식</v>
      </c>
    </row>
    <row r="245" spans="1:17" x14ac:dyDescent="0.4">
      <c r="A245" t="str">
        <f>'trim()'!B245</f>
        <v>음식점 &gt; 카페 &gt; 테마카페 &gt; 디저트카페</v>
      </c>
      <c r="C245" s="2" t="str">
        <f t="shared" si="27"/>
        <v/>
      </c>
      <c r="D245" s="2" t="str">
        <f t="shared" si="28"/>
        <v/>
      </c>
      <c r="E245" s="2" t="str">
        <f t="shared" si="29"/>
        <v/>
      </c>
      <c r="F245" s="2" t="str">
        <f t="shared" si="30"/>
        <v/>
      </c>
      <c r="G245" s="2" t="str">
        <f t="shared" si="31"/>
        <v/>
      </c>
      <c r="H245" s="2" t="str">
        <f t="shared" si="32"/>
        <v/>
      </c>
      <c r="I245" s="2" t="str">
        <f t="shared" si="33"/>
        <v>카페,</v>
      </c>
      <c r="J245" s="2" t="str">
        <f t="shared" si="34"/>
        <v/>
      </c>
      <c r="K245" s="2"/>
      <c r="L245" s="2"/>
      <c r="M245" s="2"/>
      <c r="N245" t="s">
        <v>1609</v>
      </c>
      <c r="O245" s="2"/>
      <c r="P245" s="2"/>
      <c r="Q245" t="str">
        <f t="shared" si="35"/>
        <v>카페</v>
      </c>
    </row>
    <row r="246" spans="1:17" x14ac:dyDescent="0.4">
      <c r="A246" t="str">
        <f>'trim()'!B246</f>
        <v>음식점 &gt; 일식</v>
      </c>
      <c r="C246" s="2" t="str">
        <f t="shared" si="27"/>
        <v/>
      </c>
      <c r="D246" s="2" t="str">
        <f t="shared" si="28"/>
        <v/>
      </c>
      <c r="E246" s="2" t="str">
        <f t="shared" si="29"/>
        <v/>
      </c>
      <c r="F246" s="2" t="str">
        <f t="shared" si="30"/>
        <v>일식,</v>
      </c>
      <c r="G246" s="2" t="str">
        <f t="shared" si="31"/>
        <v/>
      </c>
      <c r="H246" s="2" t="str">
        <f t="shared" si="32"/>
        <v/>
      </c>
      <c r="I246" s="2" t="str">
        <f t="shared" si="33"/>
        <v/>
      </c>
      <c r="J246" s="2" t="str">
        <f t="shared" si="34"/>
        <v/>
      </c>
      <c r="K246" s="2"/>
      <c r="L246" s="2"/>
      <c r="M246" s="2"/>
      <c r="N246" t="s">
        <v>1609</v>
      </c>
      <c r="O246" s="2"/>
      <c r="P246" s="2"/>
      <c r="Q246" t="str">
        <f t="shared" si="35"/>
        <v>일식</v>
      </c>
    </row>
    <row r="247" spans="1:17" x14ac:dyDescent="0.4">
      <c r="A247" t="str">
        <f>'trim()'!B247</f>
        <v>음식점 &gt; 일식 &gt; 초밥,롤</v>
      </c>
      <c r="C247" s="2" t="str">
        <f t="shared" si="27"/>
        <v/>
      </c>
      <c r="D247" s="2" t="str">
        <f t="shared" si="28"/>
        <v/>
      </c>
      <c r="E247" s="2" t="str">
        <f t="shared" si="29"/>
        <v/>
      </c>
      <c r="F247" s="2" t="str">
        <f t="shared" si="30"/>
        <v>일식,</v>
      </c>
      <c r="G247" s="2" t="str">
        <f t="shared" si="31"/>
        <v/>
      </c>
      <c r="H247" s="2" t="str">
        <f t="shared" si="32"/>
        <v/>
      </c>
      <c r="I247" s="2" t="str">
        <f t="shared" si="33"/>
        <v/>
      </c>
      <c r="J247" s="2" t="str">
        <f t="shared" si="34"/>
        <v/>
      </c>
      <c r="K247" s="2"/>
      <c r="L247" s="2"/>
      <c r="M247" s="2"/>
      <c r="N247" t="s">
        <v>1609</v>
      </c>
      <c r="O247" s="2"/>
      <c r="P247" s="2"/>
      <c r="Q247" t="str">
        <f t="shared" si="35"/>
        <v>일식</v>
      </c>
    </row>
    <row r="248" spans="1:17" x14ac:dyDescent="0.4">
      <c r="A248" t="str">
        <f>'trim()'!B248</f>
        <v>음식점 &gt; 일식 &gt; 초밥,롤</v>
      </c>
      <c r="C248" s="2" t="str">
        <f t="shared" si="27"/>
        <v/>
      </c>
      <c r="D248" s="2" t="str">
        <f t="shared" si="28"/>
        <v/>
      </c>
      <c r="E248" s="2" t="str">
        <f t="shared" si="29"/>
        <v/>
      </c>
      <c r="F248" s="2" t="str">
        <f t="shared" si="30"/>
        <v>일식,</v>
      </c>
      <c r="G248" s="2" t="str">
        <f t="shared" si="31"/>
        <v/>
      </c>
      <c r="H248" s="2" t="str">
        <f t="shared" si="32"/>
        <v/>
      </c>
      <c r="I248" s="2" t="str">
        <f t="shared" si="33"/>
        <v/>
      </c>
      <c r="J248" s="2" t="str">
        <f t="shared" si="34"/>
        <v/>
      </c>
      <c r="K248" s="2"/>
      <c r="L248" s="2"/>
      <c r="M248" s="2"/>
      <c r="N248" t="s">
        <v>1609</v>
      </c>
      <c r="O248" s="2"/>
      <c r="P248" s="2"/>
      <c r="Q248" t="str">
        <f t="shared" si="35"/>
        <v>일식</v>
      </c>
    </row>
    <row r="249" spans="1:17" x14ac:dyDescent="0.4">
      <c r="A249" t="str">
        <f>'trim()'!B249</f>
        <v>음식점 &gt; 일식 &gt; 초밥,롤</v>
      </c>
      <c r="C249" s="2" t="str">
        <f t="shared" si="27"/>
        <v/>
      </c>
      <c r="D249" s="2" t="str">
        <f t="shared" si="28"/>
        <v/>
      </c>
      <c r="E249" s="2" t="str">
        <f t="shared" si="29"/>
        <v/>
      </c>
      <c r="F249" s="2" t="str">
        <f t="shared" si="30"/>
        <v>일식,</v>
      </c>
      <c r="G249" s="2" t="str">
        <f t="shared" si="31"/>
        <v/>
      </c>
      <c r="H249" s="2" t="str">
        <f t="shared" si="32"/>
        <v/>
      </c>
      <c r="I249" s="2" t="str">
        <f t="shared" si="33"/>
        <v/>
      </c>
      <c r="J249" s="2" t="str">
        <f t="shared" si="34"/>
        <v/>
      </c>
      <c r="K249" s="2"/>
      <c r="L249" s="2"/>
      <c r="M249" s="2"/>
      <c r="N249" t="s">
        <v>1609</v>
      </c>
      <c r="O249" s="2"/>
      <c r="P249" s="2"/>
      <c r="Q249" t="str">
        <f t="shared" si="35"/>
        <v>일식</v>
      </c>
    </row>
    <row r="250" spans="1:17" x14ac:dyDescent="0.4">
      <c r="A250" t="str">
        <f>'trim()'!B250</f>
        <v>음식점 &gt; 일식 &gt; 초밥,롤</v>
      </c>
      <c r="C250" s="2" t="str">
        <f t="shared" si="27"/>
        <v/>
      </c>
      <c r="D250" s="2" t="str">
        <f t="shared" si="28"/>
        <v/>
      </c>
      <c r="E250" s="2" t="str">
        <f t="shared" si="29"/>
        <v/>
      </c>
      <c r="F250" s="2" t="str">
        <f t="shared" si="30"/>
        <v>일식,</v>
      </c>
      <c r="G250" s="2" t="str">
        <f t="shared" si="31"/>
        <v/>
      </c>
      <c r="H250" s="2" t="str">
        <f t="shared" si="32"/>
        <v/>
      </c>
      <c r="I250" s="2" t="str">
        <f t="shared" si="33"/>
        <v/>
      </c>
      <c r="J250" s="2" t="str">
        <f t="shared" si="34"/>
        <v/>
      </c>
      <c r="K250" s="2"/>
      <c r="L250" s="2"/>
      <c r="M250" s="2"/>
      <c r="N250" t="s">
        <v>1609</v>
      </c>
      <c r="O250" s="2"/>
      <c r="P250" s="2"/>
      <c r="Q250" t="str">
        <f t="shared" si="35"/>
        <v>일식</v>
      </c>
    </row>
    <row r="251" spans="1:17" x14ac:dyDescent="0.4">
      <c r="A251" t="str">
        <f>'trim()'!B251</f>
        <v>음식점 &gt; 일식 &gt; 초밥,롤</v>
      </c>
      <c r="C251" s="2" t="str">
        <f t="shared" si="27"/>
        <v/>
      </c>
      <c r="D251" s="2" t="str">
        <f t="shared" si="28"/>
        <v/>
      </c>
      <c r="E251" s="2" t="str">
        <f t="shared" si="29"/>
        <v/>
      </c>
      <c r="F251" s="2" t="str">
        <f t="shared" si="30"/>
        <v>일식,</v>
      </c>
      <c r="G251" s="2" t="str">
        <f t="shared" si="31"/>
        <v/>
      </c>
      <c r="H251" s="2" t="str">
        <f t="shared" si="32"/>
        <v/>
      </c>
      <c r="I251" s="2" t="str">
        <f t="shared" si="33"/>
        <v/>
      </c>
      <c r="J251" s="2" t="str">
        <f t="shared" si="34"/>
        <v/>
      </c>
      <c r="K251" s="2"/>
      <c r="L251" s="2"/>
      <c r="M251" s="2"/>
      <c r="N251" t="s">
        <v>1609</v>
      </c>
      <c r="O251" s="2"/>
      <c r="P251" s="2"/>
      <c r="Q251" t="str">
        <f t="shared" si="35"/>
        <v>일식</v>
      </c>
    </row>
    <row r="252" spans="1:17" x14ac:dyDescent="0.4">
      <c r="A252" t="str">
        <f>'trim()'!B252</f>
        <v>음식점 &gt; 일식 &gt; 초밥,롤</v>
      </c>
      <c r="C252" s="2" t="str">
        <f t="shared" si="27"/>
        <v/>
      </c>
      <c r="D252" s="2" t="str">
        <f t="shared" si="28"/>
        <v/>
      </c>
      <c r="E252" s="2" t="str">
        <f t="shared" si="29"/>
        <v/>
      </c>
      <c r="F252" s="2" t="str">
        <f t="shared" si="30"/>
        <v>일식,</v>
      </c>
      <c r="G252" s="2" t="str">
        <f t="shared" si="31"/>
        <v/>
      </c>
      <c r="H252" s="2" t="str">
        <f t="shared" si="32"/>
        <v/>
      </c>
      <c r="I252" s="2" t="str">
        <f t="shared" si="33"/>
        <v/>
      </c>
      <c r="J252" s="2" t="str">
        <f t="shared" si="34"/>
        <v/>
      </c>
      <c r="K252" s="2"/>
      <c r="L252" s="2"/>
      <c r="M252" s="2"/>
      <c r="N252" t="s">
        <v>1609</v>
      </c>
      <c r="O252" s="2"/>
      <c r="P252" s="2"/>
      <c r="Q252" t="str">
        <f t="shared" si="35"/>
        <v>일식</v>
      </c>
    </row>
    <row r="253" spans="1:17" x14ac:dyDescent="0.4">
      <c r="A253" t="str">
        <f>'trim()'!B253</f>
        <v>음식점 &gt; 카페 &gt; 커피전문점 &gt; 스타벅스</v>
      </c>
      <c r="C253" s="2" t="str">
        <f t="shared" si="27"/>
        <v/>
      </c>
      <c r="D253" s="2" t="str">
        <f t="shared" si="28"/>
        <v/>
      </c>
      <c r="E253" s="2" t="str">
        <f t="shared" si="29"/>
        <v/>
      </c>
      <c r="F253" s="2" t="str">
        <f t="shared" si="30"/>
        <v/>
      </c>
      <c r="G253" s="2" t="str">
        <f t="shared" si="31"/>
        <v/>
      </c>
      <c r="H253" s="2" t="str">
        <f t="shared" si="32"/>
        <v/>
      </c>
      <c r="I253" s="2" t="str">
        <f t="shared" si="33"/>
        <v>카페,</v>
      </c>
      <c r="J253" s="2" t="str">
        <f t="shared" si="34"/>
        <v/>
      </c>
      <c r="K253" s="2"/>
      <c r="L253" s="2"/>
      <c r="M253" s="2"/>
      <c r="N253" t="s">
        <v>1609</v>
      </c>
      <c r="O253" s="2"/>
      <c r="P253" s="2"/>
      <c r="Q253" t="str">
        <f t="shared" si="35"/>
        <v>카페</v>
      </c>
    </row>
    <row r="254" spans="1:17" x14ac:dyDescent="0.4">
      <c r="A254" t="str">
        <f>'trim()'!B254</f>
        <v>음식점 &gt; 카페 &gt; 커피전문점 &gt; 스타벅스</v>
      </c>
      <c r="C254" s="2" t="str">
        <f t="shared" si="27"/>
        <v/>
      </c>
      <c r="D254" s="2" t="str">
        <f t="shared" si="28"/>
        <v/>
      </c>
      <c r="E254" s="2" t="str">
        <f t="shared" si="29"/>
        <v/>
      </c>
      <c r="F254" s="2" t="str">
        <f t="shared" si="30"/>
        <v/>
      </c>
      <c r="G254" s="2" t="str">
        <f t="shared" si="31"/>
        <v/>
      </c>
      <c r="H254" s="2" t="str">
        <f t="shared" si="32"/>
        <v/>
      </c>
      <c r="I254" s="2" t="str">
        <f t="shared" si="33"/>
        <v>카페,</v>
      </c>
      <c r="J254" s="2" t="str">
        <f t="shared" si="34"/>
        <v/>
      </c>
      <c r="K254" s="2"/>
      <c r="L254" s="2"/>
      <c r="M254" s="2"/>
      <c r="N254" t="s">
        <v>1609</v>
      </c>
      <c r="O254" s="2"/>
      <c r="P254" s="2"/>
      <c r="Q254" t="str">
        <f t="shared" si="35"/>
        <v>카페</v>
      </c>
    </row>
    <row r="255" spans="1:17" x14ac:dyDescent="0.4">
      <c r="A255" t="str">
        <f>'trim()'!B255</f>
        <v>음식점 &gt; 패스트푸드 &gt; 스테프핫도그</v>
      </c>
      <c r="C255" s="2" t="str">
        <f t="shared" si="27"/>
        <v/>
      </c>
      <c r="D255" s="2" t="str">
        <f t="shared" si="28"/>
        <v/>
      </c>
      <c r="E255" s="2" t="str">
        <f t="shared" si="29"/>
        <v/>
      </c>
      <c r="F255" s="2" t="str">
        <f t="shared" si="30"/>
        <v/>
      </c>
      <c r="G255" s="2" t="str">
        <f t="shared" si="31"/>
        <v/>
      </c>
      <c r="H255" s="2" t="str">
        <f t="shared" si="32"/>
        <v/>
      </c>
      <c r="I255" s="2" t="str">
        <f t="shared" si="33"/>
        <v/>
      </c>
      <c r="J255" s="2" t="str">
        <f t="shared" si="34"/>
        <v>햄버거,</v>
      </c>
      <c r="K255" s="2"/>
      <c r="L255" s="2"/>
      <c r="M255" s="2"/>
      <c r="N255" t="s">
        <v>1609</v>
      </c>
      <c r="O255" s="2"/>
      <c r="P255" s="2"/>
      <c r="Q255" t="str">
        <f t="shared" si="35"/>
        <v>햄버거</v>
      </c>
    </row>
    <row r="256" spans="1:17" x14ac:dyDescent="0.4">
      <c r="A256" t="str">
        <f>'trim()'!B256</f>
        <v>음식점 &gt; 양식 &gt; 피자</v>
      </c>
      <c r="C256" s="2" t="str">
        <f t="shared" si="27"/>
        <v>피자,</v>
      </c>
      <c r="D256" s="2" t="str">
        <f t="shared" si="28"/>
        <v/>
      </c>
      <c r="E256" s="2" t="str">
        <f t="shared" si="29"/>
        <v/>
      </c>
      <c r="F256" s="2" t="str">
        <f t="shared" si="30"/>
        <v/>
      </c>
      <c r="G256" s="2" t="str">
        <f t="shared" si="31"/>
        <v/>
      </c>
      <c r="H256" s="2" t="str">
        <f t="shared" si="32"/>
        <v>양식,</v>
      </c>
      <c r="I256" s="2" t="str">
        <f t="shared" si="33"/>
        <v/>
      </c>
      <c r="J256" s="2" t="str">
        <f t="shared" si="34"/>
        <v/>
      </c>
      <c r="K256" s="2"/>
      <c r="L256" s="2"/>
      <c r="M256" s="2"/>
      <c r="N256" t="s">
        <v>1609</v>
      </c>
      <c r="O256" s="2"/>
      <c r="P256" s="2"/>
      <c r="Q256" t="str">
        <f t="shared" si="35"/>
        <v>피자,양식</v>
      </c>
    </row>
    <row r="257" spans="1:17" x14ac:dyDescent="0.4">
      <c r="A257" t="str">
        <f>'trim()'!B257</f>
        <v>음식점 &gt; 카페 &gt; 테마카페 &gt; 떡카페</v>
      </c>
      <c r="C257" s="2" t="str">
        <f t="shared" si="27"/>
        <v/>
      </c>
      <c r="D257" s="2" t="str">
        <f t="shared" si="28"/>
        <v/>
      </c>
      <c r="E257" s="2" t="str">
        <f t="shared" si="29"/>
        <v/>
      </c>
      <c r="F257" s="2" t="str">
        <f t="shared" si="30"/>
        <v/>
      </c>
      <c r="G257" s="2" t="str">
        <f t="shared" si="31"/>
        <v/>
      </c>
      <c r="H257" s="2" t="str">
        <f t="shared" si="32"/>
        <v/>
      </c>
      <c r="I257" s="2" t="str">
        <f t="shared" si="33"/>
        <v>카페,</v>
      </c>
      <c r="J257" s="2" t="str">
        <f t="shared" si="34"/>
        <v/>
      </c>
      <c r="K257" s="2"/>
      <c r="L257" s="2"/>
      <c r="M257" s="2"/>
      <c r="N257" t="s">
        <v>1609</v>
      </c>
      <c r="O257" s="2"/>
      <c r="P257" s="2"/>
      <c r="Q257" t="str">
        <f t="shared" si="35"/>
        <v>카페</v>
      </c>
    </row>
    <row r="258" spans="1:17" x14ac:dyDescent="0.4">
      <c r="A258" t="str">
        <f>'trim()'!B258</f>
        <v>음식점 &gt; 일식 &gt; 일식집</v>
      </c>
      <c r="C258" s="2" t="str">
        <f t="shared" si="27"/>
        <v/>
      </c>
      <c r="D258" s="2" t="str">
        <f t="shared" si="28"/>
        <v/>
      </c>
      <c r="E258" s="2" t="str">
        <f t="shared" si="29"/>
        <v/>
      </c>
      <c r="F258" s="2" t="str">
        <f t="shared" si="30"/>
        <v>일식,</v>
      </c>
      <c r="G258" s="2" t="str">
        <f t="shared" si="31"/>
        <v/>
      </c>
      <c r="H258" s="2" t="str">
        <f t="shared" si="32"/>
        <v/>
      </c>
      <c r="I258" s="2" t="str">
        <f t="shared" si="33"/>
        <v/>
      </c>
      <c r="J258" s="2" t="str">
        <f t="shared" si="34"/>
        <v/>
      </c>
      <c r="K258" s="2"/>
      <c r="L258" s="2"/>
      <c r="M258" s="2"/>
      <c r="N258" t="s">
        <v>1609</v>
      </c>
      <c r="O258" s="2"/>
      <c r="P258" s="2"/>
      <c r="Q258" t="str">
        <f t="shared" si="35"/>
        <v>일식</v>
      </c>
    </row>
    <row r="259" spans="1:17" x14ac:dyDescent="0.4">
      <c r="A259" t="str">
        <f>'trim()'!B259</f>
        <v>음식점 &gt; 패스트푸드</v>
      </c>
      <c r="C259" s="2" t="str">
        <f t="shared" ref="C259:C322" si="36">IFERROR(  IF( FIND("피자",A259,1)&gt;0,"피자,",""  ),"")</f>
        <v/>
      </c>
      <c r="D259" s="2" t="str">
        <f t="shared" ref="D259:D322" si="37">IFERROR(  IF( FIND("치킨",A259,1)&gt;0,"치킨,",""  ),"")</f>
        <v/>
      </c>
      <c r="E259" s="2" t="str">
        <f t="shared" ref="E259:E322" si="38">IFERROR(  IF( FIND("중식",A259,1)&gt;0,"중식,",""  ),"")</f>
        <v/>
      </c>
      <c r="F259" s="2" t="str">
        <f t="shared" ref="F259:F322" si="39">IFERROR(  IF( FIND("일식",A259,1)&gt;0,"일식,",""  ),"")</f>
        <v/>
      </c>
      <c r="G259" s="2" t="str">
        <f t="shared" ref="G259:G322" si="40">IFERROR(  IF( FIND("한식",A259,1)&gt;0,"한식,",""  ),"")</f>
        <v/>
      </c>
      <c r="H259" s="2" t="str">
        <f t="shared" ref="H259:H322" si="41">IFERROR(  IF( FIND("양식",A259,1)&gt;0,"양식,",""  ),"")</f>
        <v/>
      </c>
      <c r="I259" s="2" t="str">
        <f t="shared" ref="I259:I322" si="42">IF(   OR(  IFERROR((FIND("까페",A259,1)&gt;0),FALSE),   IFERROR((FIND("카페",A259,1)&gt;0),FALSE),   IFERROR((FIND("카페",A259,1)&gt;0),FALSE) ),"카페,","")</f>
        <v/>
      </c>
      <c r="J259" s="2" t="str">
        <f t="shared" ref="J259:J322" si="43">IF(   OR(  IFERROR((FIND("패스트푸드",A259,1)&gt;0),FALSE),   IFERROR((FIND("햄버거",A259,1)&gt;0),FALSE),   IFERROR((FIND("버거",A259,1)&gt;0),FALSE) ),"햄버거,","")</f>
        <v>햄버거,</v>
      </c>
      <c r="K259" s="2"/>
      <c r="L259" s="2"/>
      <c r="M259" s="2"/>
      <c r="N259" t="s">
        <v>1609</v>
      </c>
      <c r="O259" s="2"/>
      <c r="P259" s="2"/>
      <c r="Q259" t="str">
        <f t="shared" ref="Q259:Q322" si="44">SUBSTITUTE(CONCATENATE(C259,D259,E259,F259,G259,H259,I259,J259,N259),",,","",1)</f>
        <v>햄버거</v>
      </c>
    </row>
    <row r="260" spans="1:17" x14ac:dyDescent="0.4">
      <c r="A260" t="str">
        <f>'trim()'!B260</f>
        <v>음식점 &gt; 한식 &gt; 육류, 고기 &gt; 족발, 보쌈</v>
      </c>
      <c r="C260" s="2" t="str">
        <f t="shared" si="36"/>
        <v/>
      </c>
      <c r="D260" s="2" t="str">
        <f t="shared" si="37"/>
        <v/>
      </c>
      <c r="E260" s="2" t="str">
        <f t="shared" si="38"/>
        <v/>
      </c>
      <c r="F260" s="2" t="str">
        <f t="shared" si="39"/>
        <v/>
      </c>
      <c r="G260" s="2" t="str">
        <f t="shared" si="40"/>
        <v>한식,</v>
      </c>
      <c r="H260" s="2" t="str">
        <f t="shared" si="41"/>
        <v/>
      </c>
      <c r="I260" s="2" t="str">
        <f t="shared" si="42"/>
        <v/>
      </c>
      <c r="J260" s="2" t="str">
        <f t="shared" si="43"/>
        <v/>
      </c>
      <c r="K260" s="2"/>
      <c r="L260" s="2"/>
      <c r="M260" s="2"/>
      <c r="N260" t="s">
        <v>1609</v>
      </c>
      <c r="O260" s="2"/>
      <c r="P260" s="2"/>
      <c r="Q260" t="str">
        <f t="shared" si="44"/>
        <v>한식</v>
      </c>
    </row>
    <row r="261" spans="1:17" x14ac:dyDescent="0.4">
      <c r="A261" t="str">
        <f>'trim()'!B261</f>
        <v>음식점 &gt; 한식 &gt; 육류,고기 &gt; 닭요리</v>
      </c>
      <c r="C261" s="2" t="str">
        <f t="shared" si="36"/>
        <v/>
      </c>
      <c r="D261" s="2" t="str">
        <f t="shared" si="37"/>
        <v/>
      </c>
      <c r="E261" s="2" t="str">
        <f t="shared" si="38"/>
        <v/>
      </c>
      <c r="F261" s="2" t="str">
        <f t="shared" si="39"/>
        <v/>
      </c>
      <c r="G261" s="2" t="str">
        <f t="shared" si="40"/>
        <v>한식,</v>
      </c>
      <c r="H261" s="2" t="str">
        <f t="shared" si="41"/>
        <v/>
      </c>
      <c r="I261" s="2" t="str">
        <f t="shared" si="42"/>
        <v/>
      </c>
      <c r="J261" s="2" t="str">
        <f t="shared" si="43"/>
        <v/>
      </c>
      <c r="K261" s="2"/>
      <c r="L261" s="2"/>
      <c r="M261" s="2"/>
      <c r="N261" t="s">
        <v>1609</v>
      </c>
      <c r="O261" s="2"/>
      <c r="P261" s="2"/>
      <c r="Q261" t="str">
        <f t="shared" si="44"/>
        <v>한식</v>
      </c>
    </row>
    <row r="262" spans="1:17" x14ac:dyDescent="0.4">
      <c r="A262" t="str">
        <f>'trim()'!B262</f>
        <v>음식점 &gt; 한식 &gt; 육류,고기 &gt; 닭요리</v>
      </c>
      <c r="C262" s="2" t="str">
        <f t="shared" si="36"/>
        <v/>
      </c>
      <c r="D262" s="2" t="str">
        <f t="shared" si="37"/>
        <v/>
      </c>
      <c r="E262" s="2" t="str">
        <f t="shared" si="38"/>
        <v/>
      </c>
      <c r="F262" s="2" t="str">
        <f t="shared" si="39"/>
        <v/>
      </c>
      <c r="G262" s="2" t="str">
        <f t="shared" si="40"/>
        <v>한식,</v>
      </c>
      <c r="H262" s="2" t="str">
        <f t="shared" si="41"/>
        <v/>
      </c>
      <c r="I262" s="2" t="str">
        <f t="shared" si="42"/>
        <v/>
      </c>
      <c r="J262" s="2" t="str">
        <f t="shared" si="43"/>
        <v/>
      </c>
      <c r="K262" s="2"/>
      <c r="L262" s="2"/>
      <c r="M262" s="2"/>
      <c r="N262" t="s">
        <v>1609</v>
      </c>
      <c r="O262" s="2"/>
      <c r="P262" s="2"/>
      <c r="Q262" t="str">
        <f t="shared" si="44"/>
        <v>한식</v>
      </c>
    </row>
    <row r="263" spans="1:17" x14ac:dyDescent="0.4">
      <c r="A263" t="str">
        <f>'trim()'!B263</f>
        <v>음식점 &gt; 중식 &gt; 중화요리</v>
      </c>
      <c r="C263" s="2" t="str">
        <f t="shared" si="36"/>
        <v/>
      </c>
      <c r="D263" s="2" t="str">
        <f t="shared" si="37"/>
        <v/>
      </c>
      <c r="E263" s="2" t="str">
        <f t="shared" si="38"/>
        <v>중식,</v>
      </c>
      <c r="F263" s="2" t="str">
        <f t="shared" si="39"/>
        <v/>
      </c>
      <c r="G263" s="2" t="str">
        <f t="shared" si="40"/>
        <v/>
      </c>
      <c r="H263" s="2" t="str">
        <f t="shared" si="41"/>
        <v/>
      </c>
      <c r="I263" s="2" t="str">
        <f t="shared" si="42"/>
        <v/>
      </c>
      <c r="J263" s="2" t="str">
        <f t="shared" si="43"/>
        <v/>
      </c>
      <c r="K263" s="2"/>
      <c r="L263" s="2"/>
      <c r="M263" s="2"/>
      <c r="N263" t="s">
        <v>1609</v>
      </c>
      <c r="O263" s="2"/>
      <c r="P263" s="2"/>
      <c r="Q263" t="str">
        <f t="shared" si="44"/>
        <v>중식</v>
      </c>
    </row>
    <row r="264" spans="1:17" x14ac:dyDescent="0.4">
      <c r="A264" t="str">
        <f>'trim()'!B264</f>
        <v>음식점 &gt; 한식 &gt; 육류,고기 &gt; 곱창,막창</v>
      </c>
      <c r="C264" s="2" t="str">
        <f t="shared" si="36"/>
        <v/>
      </c>
      <c r="D264" s="2" t="str">
        <f t="shared" si="37"/>
        <v/>
      </c>
      <c r="E264" s="2" t="str">
        <f t="shared" si="38"/>
        <v/>
      </c>
      <c r="F264" s="2" t="str">
        <f t="shared" si="39"/>
        <v/>
      </c>
      <c r="G264" s="2" t="str">
        <f t="shared" si="40"/>
        <v>한식,</v>
      </c>
      <c r="H264" s="2" t="str">
        <f t="shared" si="41"/>
        <v/>
      </c>
      <c r="I264" s="2" t="str">
        <f t="shared" si="42"/>
        <v/>
      </c>
      <c r="J264" s="2" t="str">
        <f t="shared" si="43"/>
        <v/>
      </c>
      <c r="K264" s="2"/>
      <c r="L264" s="2"/>
      <c r="M264" s="2"/>
      <c r="N264" t="s">
        <v>1609</v>
      </c>
      <c r="O264" s="2"/>
      <c r="P264" s="2"/>
      <c r="Q264" t="str">
        <f t="shared" si="44"/>
        <v>한식</v>
      </c>
    </row>
    <row r="265" spans="1:17" x14ac:dyDescent="0.4">
      <c r="A265" t="str">
        <f>'trim()'!B265</f>
        <v>음식점 &gt; 중식 &gt; 중화요리</v>
      </c>
      <c r="C265" s="2" t="str">
        <f t="shared" si="36"/>
        <v/>
      </c>
      <c r="D265" s="2" t="str">
        <f t="shared" si="37"/>
        <v/>
      </c>
      <c r="E265" s="2" t="str">
        <f t="shared" si="38"/>
        <v>중식,</v>
      </c>
      <c r="F265" s="2" t="str">
        <f t="shared" si="39"/>
        <v/>
      </c>
      <c r="G265" s="2" t="str">
        <f t="shared" si="40"/>
        <v/>
      </c>
      <c r="H265" s="2" t="str">
        <f t="shared" si="41"/>
        <v/>
      </c>
      <c r="I265" s="2" t="str">
        <f t="shared" si="42"/>
        <v/>
      </c>
      <c r="J265" s="2" t="str">
        <f t="shared" si="43"/>
        <v/>
      </c>
      <c r="K265" s="2"/>
      <c r="L265" s="2"/>
      <c r="M265" s="2"/>
      <c r="N265" t="s">
        <v>1609</v>
      </c>
      <c r="O265" s="2"/>
      <c r="P265" s="2"/>
      <c r="Q265" t="str">
        <f t="shared" si="44"/>
        <v>중식</v>
      </c>
    </row>
    <row r="266" spans="1:17" x14ac:dyDescent="0.4">
      <c r="A266" t="str">
        <f>'trim()'!B266</f>
        <v>음식점 &gt; 일식 &gt; 돈까스,우동</v>
      </c>
      <c r="C266" s="2" t="str">
        <f t="shared" si="36"/>
        <v/>
      </c>
      <c r="D266" s="2" t="str">
        <f t="shared" si="37"/>
        <v/>
      </c>
      <c r="E266" s="2" t="str">
        <f t="shared" si="38"/>
        <v/>
      </c>
      <c r="F266" s="2" t="str">
        <f t="shared" si="39"/>
        <v>일식,</v>
      </c>
      <c r="G266" s="2" t="str">
        <f t="shared" si="40"/>
        <v/>
      </c>
      <c r="H266" s="2" t="str">
        <f t="shared" si="41"/>
        <v/>
      </c>
      <c r="I266" s="2" t="str">
        <f t="shared" si="42"/>
        <v/>
      </c>
      <c r="J266" s="2" t="str">
        <f t="shared" si="43"/>
        <v/>
      </c>
      <c r="K266" s="2"/>
      <c r="L266" s="2"/>
      <c r="M266" s="2"/>
      <c r="N266" t="s">
        <v>1609</v>
      </c>
      <c r="O266" s="2"/>
      <c r="P266" s="2"/>
      <c r="Q266" t="str">
        <f t="shared" si="44"/>
        <v>일식</v>
      </c>
    </row>
    <row r="267" spans="1:17" x14ac:dyDescent="0.4">
      <c r="A267" t="str">
        <f>'trim()'!B267</f>
        <v>음식점 &gt; 중식 &gt; 중화요리</v>
      </c>
      <c r="C267" s="2" t="str">
        <f t="shared" si="36"/>
        <v/>
      </c>
      <c r="D267" s="2" t="str">
        <f t="shared" si="37"/>
        <v/>
      </c>
      <c r="E267" s="2" t="str">
        <f t="shared" si="38"/>
        <v>중식,</v>
      </c>
      <c r="F267" s="2" t="str">
        <f t="shared" si="39"/>
        <v/>
      </c>
      <c r="G267" s="2" t="str">
        <f t="shared" si="40"/>
        <v/>
      </c>
      <c r="H267" s="2" t="str">
        <f t="shared" si="41"/>
        <v/>
      </c>
      <c r="I267" s="2" t="str">
        <f t="shared" si="42"/>
        <v/>
      </c>
      <c r="J267" s="2" t="str">
        <f t="shared" si="43"/>
        <v/>
      </c>
      <c r="K267" s="2"/>
      <c r="L267" s="2"/>
      <c r="M267" s="2"/>
      <c r="N267" t="s">
        <v>1609</v>
      </c>
      <c r="O267" s="2"/>
      <c r="P267" s="2"/>
      <c r="Q267" t="str">
        <f t="shared" si="44"/>
        <v>중식</v>
      </c>
    </row>
    <row r="268" spans="1:17" x14ac:dyDescent="0.4">
      <c r="A268" t="str">
        <f>'trim()'!B268</f>
        <v>음식점 &gt; 치킨</v>
      </c>
      <c r="C268" s="2" t="str">
        <f t="shared" si="36"/>
        <v/>
      </c>
      <c r="D268" s="2" t="str">
        <f t="shared" si="37"/>
        <v>치킨,</v>
      </c>
      <c r="E268" s="2" t="str">
        <f t="shared" si="38"/>
        <v/>
      </c>
      <c r="F268" s="2" t="str">
        <f t="shared" si="39"/>
        <v/>
      </c>
      <c r="G268" s="2" t="str">
        <f t="shared" si="40"/>
        <v/>
      </c>
      <c r="H268" s="2" t="str">
        <f t="shared" si="41"/>
        <v/>
      </c>
      <c r="I268" s="2" t="str">
        <f t="shared" si="42"/>
        <v/>
      </c>
      <c r="J268" s="2" t="str">
        <f t="shared" si="43"/>
        <v/>
      </c>
      <c r="K268" s="2"/>
      <c r="L268" s="2"/>
      <c r="M268" s="2"/>
      <c r="N268" t="s">
        <v>1609</v>
      </c>
      <c r="O268" s="2"/>
      <c r="P268" s="2"/>
      <c r="Q268" t="str">
        <f t="shared" si="44"/>
        <v>치킨</v>
      </c>
    </row>
    <row r="269" spans="1:17" x14ac:dyDescent="0.4">
      <c r="A269" t="str">
        <f>'trim()'!B269</f>
        <v>음식점 &gt; 패스트푸드 &gt; 아이리시 포테이토</v>
      </c>
      <c r="C269" s="2" t="str">
        <f t="shared" si="36"/>
        <v/>
      </c>
      <c r="D269" s="2" t="str">
        <f t="shared" si="37"/>
        <v/>
      </c>
      <c r="E269" s="2" t="str">
        <f t="shared" si="38"/>
        <v/>
      </c>
      <c r="F269" s="2" t="str">
        <f t="shared" si="39"/>
        <v/>
      </c>
      <c r="G269" s="2" t="str">
        <f t="shared" si="40"/>
        <v/>
      </c>
      <c r="H269" s="2" t="str">
        <f t="shared" si="41"/>
        <v/>
      </c>
      <c r="I269" s="2" t="str">
        <f t="shared" si="42"/>
        <v/>
      </c>
      <c r="J269" s="2" t="str">
        <f t="shared" si="43"/>
        <v>햄버거,</v>
      </c>
      <c r="K269" s="2"/>
      <c r="L269" s="2"/>
      <c r="M269" s="2"/>
      <c r="N269" t="s">
        <v>1609</v>
      </c>
      <c r="O269" s="2"/>
      <c r="P269" s="2"/>
      <c r="Q269" t="str">
        <f t="shared" si="44"/>
        <v>햄버거</v>
      </c>
    </row>
    <row r="270" spans="1:17" x14ac:dyDescent="0.4">
      <c r="A270" t="str">
        <f>'trim()'!B270</f>
        <v>음식점 &gt; 한식 &gt; 육류,고기</v>
      </c>
      <c r="C270" s="2" t="str">
        <f t="shared" si="36"/>
        <v/>
      </c>
      <c r="D270" s="2" t="str">
        <f t="shared" si="37"/>
        <v/>
      </c>
      <c r="E270" s="2" t="str">
        <f t="shared" si="38"/>
        <v/>
      </c>
      <c r="F270" s="2" t="str">
        <f t="shared" si="39"/>
        <v/>
      </c>
      <c r="G270" s="2" t="str">
        <f t="shared" si="40"/>
        <v>한식,</v>
      </c>
      <c r="H270" s="2" t="str">
        <f t="shared" si="41"/>
        <v/>
      </c>
      <c r="I270" s="2" t="str">
        <f t="shared" si="42"/>
        <v/>
      </c>
      <c r="J270" s="2" t="str">
        <f t="shared" si="43"/>
        <v/>
      </c>
      <c r="K270" s="2"/>
      <c r="L270" s="2"/>
      <c r="M270" s="2"/>
      <c r="N270" t="s">
        <v>1609</v>
      </c>
      <c r="O270" s="2"/>
      <c r="P270" s="2"/>
      <c r="Q270" t="str">
        <f t="shared" si="44"/>
        <v>한식</v>
      </c>
    </row>
    <row r="271" spans="1:17" x14ac:dyDescent="0.4">
      <c r="A271" t="str">
        <f>'trim()'!B271</f>
        <v>음식점 &gt; 카페 &gt; 테마카페 &gt; 보드카페</v>
      </c>
      <c r="C271" s="2" t="str">
        <f t="shared" si="36"/>
        <v/>
      </c>
      <c r="D271" s="2" t="str">
        <f t="shared" si="37"/>
        <v/>
      </c>
      <c r="E271" s="2" t="str">
        <f t="shared" si="38"/>
        <v/>
      </c>
      <c r="F271" s="2" t="str">
        <f t="shared" si="39"/>
        <v/>
      </c>
      <c r="G271" s="2" t="str">
        <f t="shared" si="40"/>
        <v/>
      </c>
      <c r="H271" s="2" t="str">
        <f t="shared" si="41"/>
        <v/>
      </c>
      <c r="I271" s="2" t="str">
        <f t="shared" si="42"/>
        <v>카페,</v>
      </c>
      <c r="J271" s="2" t="str">
        <f t="shared" si="43"/>
        <v/>
      </c>
      <c r="K271" s="2"/>
      <c r="L271" s="2"/>
      <c r="M271" s="2"/>
      <c r="N271" t="s">
        <v>1609</v>
      </c>
      <c r="O271" s="2"/>
      <c r="P271" s="2"/>
      <c r="Q271" t="str">
        <f t="shared" si="44"/>
        <v>카페</v>
      </c>
    </row>
    <row r="272" spans="1:17" x14ac:dyDescent="0.4">
      <c r="A272" t="str">
        <f>'trim()'!B272</f>
        <v>음식점 &gt; 카페 &gt; 커피전문점</v>
      </c>
      <c r="C272" s="2" t="str">
        <f t="shared" si="36"/>
        <v/>
      </c>
      <c r="D272" s="2" t="str">
        <f t="shared" si="37"/>
        <v/>
      </c>
      <c r="E272" s="2" t="str">
        <f t="shared" si="38"/>
        <v/>
      </c>
      <c r="F272" s="2" t="str">
        <f t="shared" si="39"/>
        <v/>
      </c>
      <c r="G272" s="2" t="str">
        <f t="shared" si="40"/>
        <v/>
      </c>
      <c r="H272" s="2" t="str">
        <f t="shared" si="41"/>
        <v/>
      </c>
      <c r="I272" s="2" t="str">
        <f t="shared" si="42"/>
        <v>카페,</v>
      </c>
      <c r="J272" s="2" t="str">
        <f t="shared" si="43"/>
        <v/>
      </c>
      <c r="K272" s="2"/>
      <c r="L272" s="2"/>
      <c r="M272" s="2"/>
      <c r="N272" t="s">
        <v>1609</v>
      </c>
      <c r="O272" s="2"/>
      <c r="P272" s="2"/>
      <c r="Q272" t="str">
        <f t="shared" si="44"/>
        <v>카페</v>
      </c>
    </row>
    <row r="273" spans="1:17" x14ac:dyDescent="0.4">
      <c r="A273" t="str">
        <f>'trim()'!B273</f>
        <v>음식점 &gt; 중식 &gt; 양꼬치</v>
      </c>
      <c r="C273" s="2" t="str">
        <f t="shared" si="36"/>
        <v/>
      </c>
      <c r="D273" s="2" t="str">
        <f t="shared" si="37"/>
        <v/>
      </c>
      <c r="E273" s="2" t="str">
        <f t="shared" si="38"/>
        <v>중식,</v>
      </c>
      <c r="F273" s="2" t="str">
        <f t="shared" si="39"/>
        <v/>
      </c>
      <c r="G273" s="2" t="str">
        <f t="shared" si="40"/>
        <v/>
      </c>
      <c r="H273" s="2" t="str">
        <f t="shared" si="41"/>
        <v/>
      </c>
      <c r="I273" s="2" t="str">
        <f t="shared" si="42"/>
        <v/>
      </c>
      <c r="J273" s="2" t="str">
        <f t="shared" si="43"/>
        <v/>
      </c>
      <c r="K273" s="2"/>
      <c r="L273" s="2"/>
      <c r="M273" s="2"/>
      <c r="N273" t="s">
        <v>1609</v>
      </c>
      <c r="O273" s="2"/>
      <c r="P273" s="2"/>
      <c r="Q273" t="str">
        <f t="shared" si="44"/>
        <v>중식</v>
      </c>
    </row>
    <row r="274" spans="1:17" x14ac:dyDescent="0.4">
      <c r="A274" t="str">
        <f>'trim()'!B274</f>
        <v>음식점 &gt; 양식 &gt; 햄버거</v>
      </c>
      <c r="C274" s="2" t="str">
        <f t="shared" si="36"/>
        <v/>
      </c>
      <c r="D274" s="2" t="str">
        <f t="shared" si="37"/>
        <v/>
      </c>
      <c r="E274" s="2" t="str">
        <f t="shared" si="38"/>
        <v/>
      </c>
      <c r="F274" s="2" t="str">
        <f t="shared" si="39"/>
        <v/>
      </c>
      <c r="G274" s="2" t="str">
        <f t="shared" si="40"/>
        <v/>
      </c>
      <c r="H274" s="2" t="str">
        <f t="shared" si="41"/>
        <v>양식,</v>
      </c>
      <c r="I274" s="2" t="str">
        <f t="shared" si="42"/>
        <v/>
      </c>
      <c r="J274" s="2" t="str">
        <f t="shared" si="43"/>
        <v>햄버거,</v>
      </c>
      <c r="K274" s="2"/>
      <c r="L274" s="2"/>
      <c r="M274" s="2"/>
      <c r="N274" t="s">
        <v>1609</v>
      </c>
      <c r="O274" s="2"/>
      <c r="P274" s="2"/>
      <c r="Q274" t="str">
        <f t="shared" si="44"/>
        <v>양식,햄버거</v>
      </c>
    </row>
    <row r="275" spans="1:17" x14ac:dyDescent="0.4">
      <c r="A275" t="str">
        <f>'trim()'!B275</f>
        <v>음식점 &gt; 카페 &gt; 테마카페 &gt; 디저트카페</v>
      </c>
      <c r="C275" s="2" t="str">
        <f t="shared" si="36"/>
        <v/>
      </c>
      <c r="D275" s="2" t="str">
        <f t="shared" si="37"/>
        <v/>
      </c>
      <c r="E275" s="2" t="str">
        <f t="shared" si="38"/>
        <v/>
      </c>
      <c r="F275" s="2" t="str">
        <f t="shared" si="39"/>
        <v/>
      </c>
      <c r="G275" s="2" t="str">
        <f t="shared" si="40"/>
        <v/>
      </c>
      <c r="H275" s="2" t="str">
        <f t="shared" si="41"/>
        <v/>
      </c>
      <c r="I275" s="2" t="str">
        <f t="shared" si="42"/>
        <v>카페,</v>
      </c>
      <c r="J275" s="2" t="str">
        <f t="shared" si="43"/>
        <v/>
      </c>
      <c r="K275" s="2"/>
      <c r="L275" s="2"/>
      <c r="M275" s="2"/>
      <c r="N275" t="s">
        <v>1609</v>
      </c>
      <c r="O275" s="2"/>
      <c r="P275" s="2"/>
      <c r="Q275" t="str">
        <f t="shared" si="44"/>
        <v>카페</v>
      </c>
    </row>
    <row r="276" spans="1:17" x14ac:dyDescent="0.4">
      <c r="A276" t="str">
        <f>'trim()'!B276</f>
        <v>음식점 &gt; 양식 &gt; 피자</v>
      </c>
      <c r="C276" s="2" t="str">
        <f t="shared" si="36"/>
        <v>피자,</v>
      </c>
      <c r="D276" s="2" t="str">
        <f t="shared" si="37"/>
        <v/>
      </c>
      <c r="E276" s="2" t="str">
        <f t="shared" si="38"/>
        <v/>
      </c>
      <c r="F276" s="2" t="str">
        <f t="shared" si="39"/>
        <v/>
      </c>
      <c r="G276" s="2" t="str">
        <f t="shared" si="40"/>
        <v/>
      </c>
      <c r="H276" s="2" t="str">
        <f t="shared" si="41"/>
        <v>양식,</v>
      </c>
      <c r="I276" s="2" t="str">
        <f t="shared" si="42"/>
        <v/>
      </c>
      <c r="J276" s="2" t="str">
        <f t="shared" si="43"/>
        <v/>
      </c>
      <c r="K276" s="2"/>
      <c r="L276" s="2"/>
      <c r="M276" s="2"/>
      <c r="N276" t="s">
        <v>1609</v>
      </c>
      <c r="O276" s="2"/>
      <c r="P276" s="2"/>
      <c r="Q276" t="str">
        <f t="shared" si="44"/>
        <v>피자,양식</v>
      </c>
    </row>
    <row r="277" spans="1:17" x14ac:dyDescent="0.4">
      <c r="A277" t="str">
        <f>'trim()'!B277</f>
        <v>음식점 &gt; 치킨</v>
      </c>
      <c r="C277" s="2" t="str">
        <f t="shared" si="36"/>
        <v/>
      </c>
      <c r="D277" s="2" t="str">
        <f t="shared" si="37"/>
        <v>치킨,</v>
      </c>
      <c r="E277" s="2" t="str">
        <f t="shared" si="38"/>
        <v/>
      </c>
      <c r="F277" s="2" t="str">
        <f t="shared" si="39"/>
        <v/>
      </c>
      <c r="G277" s="2" t="str">
        <f t="shared" si="40"/>
        <v/>
      </c>
      <c r="H277" s="2" t="str">
        <f t="shared" si="41"/>
        <v/>
      </c>
      <c r="I277" s="2" t="str">
        <f t="shared" si="42"/>
        <v/>
      </c>
      <c r="J277" s="2" t="str">
        <f t="shared" si="43"/>
        <v/>
      </c>
      <c r="K277" s="2"/>
      <c r="L277" s="2"/>
      <c r="M277" s="2"/>
      <c r="N277" t="s">
        <v>1609</v>
      </c>
      <c r="O277" s="2"/>
      <c r="P277" s="2"/>
      <c r="Q277" t="str">
        <f t="shared" si="44"/>
        <v>치킨</v>
      </c>
    </row>
    <row r="278" spans="1:17" x14ac:dyDescent="0.4">
      <c r="A278" t="str">
        <f>'trim()'!B278</f>
        <v>음식점 &gt; 일식 &gt; 초밥,롤</v>
      </c>
      <c r="C278" s="2" t="str">
        <f t="shared" si="36"/>
        <v/>
      </c>
      <c r="D278" s="2" t="str">
        <f t="shared" si="37"/>
        <v/>
      </c>
      <c r="E278" s="2" t="str">
        <f t="shared" si="38"/>
        <v/>
      </c>
      <c r="F278" s="2" t="str">
        <f t="shared" si="39"/>
        <v>일식,</v>
      </c>
      <c r="G278" s="2" t="str">
        <f t="shared" si="40"/>
        <v/>
      </c>
      <c r="H278" s="2" t="str">
        <f t="shared" si="41"/>
        <v/>
      </c>
      <c r="I278" s="2" t="str">
        <f t="shared" si="42"/>
        <v/>
      </c>
      <c r="J278" s="2" t="str">
        <f t="shared" si="43"/>
        <v/>
      </c>
      <c r="K278" s="2"/>
      <c r="L278" s="2"/>
      <c r="M278" s="2"/>
      <c r="N278" t="s">
        <v>1609</v>
      </c>
      <c r="O278" s="2"/>
      <c r="P278" s="2"/>
      <c r="Q278" t="str">
        <f t="shared" si="44"/>
        <v>일식</v>
      </c>
    </row>
    <row r="279" spans="1:17" x14ac:dyDescent="0.4">
      <c r="A279" t="str">
        <f>'trim()'!B279</f>
        <v>음식점 &gt; 일식 &gt; 돈까스,우동 &gt; 역전우동0410</v>
      </c>
      <c r="C279" s="2" t="str">
        <f t="shared" si="36"/>
        <v/>
      </c>
      <c r="D279" s="2" t="str">
        <f t="shared" si="37"/>
        <v/>
      </c>
      <c r="E279" s="2" t="str">
        <f t="shared" si="38"/>
        <v/>
      </c>
      <c r="F279" s="2" t="str">
        <f t="shared" si="39"/>
        <v>일식,</v>
      </c>
      <c r="G279" s="2" t="str">
        <f t="shared" si="40"/>
        <v/>
      </c>
      <c r="H279" s="2" t="str">
        <f t="shared" si="41"/>
        <v/>
      </c>
      <c r="I279" s="2" t="str">
        <f t="shared" si="42"/>
        <v/>
      </c>
      <c r="J279" s="2" t="str">
        <f t="shared" si="43"/>
        <v/>
      </c>
      <c r="K279" s="2"/>
      <c r="L279" s="2"/>
      <c r="M279" s="2"/>
      <c r="N279" t="s">
        <v>1609</v>
      </c>
      <c r="O279" s="2"/>
      <c r="P279" s="2"/>
      <c r="Q279" t="str">
        <f t="shared" si="44"/>
        <v>일식</v>
      </c>
    </row>
    <row r="280" spans="1:17" x14ac:dyDescent="0.4">
      <c r="A280" t="str">
        <f>'trim()'!B280</f>
        <v>음식점 &gt; 중식 &gt; 중화요리</v>
      </c>
      <c r="C280" s="2" t="str">
        <f t="shared" si="36"/>
        <v/>
      </c>
      <c r="D280" s="2" t="str">
        <f t="shared" si="37"/>
        <v/>
      </c>
      <c r="E280" s="2" t="str">
        <f t="shared" si="38"/>
        <v>중식,</v>
      </c>
      <c r="F280" s="2" t="str">
        <f t="shared" si="39"/>
        <v/>
      </c>
      <c r="G280" s="2" t="str">
        <f t="shared" si="40"/>
        <v/>
      </c>
      <c r="H280" s="2" t="str">
        <f t="shared" si="41"/>
        <v/>
      </c>
      <c r="I280" s="2" t="str">
        <f t="shared" si="42"/>
        <v/>
      </c>
      <c r="J280" s="2" t="str">
        <f t="shared" si="43"/>
        <v/>
      </c>
      <c r="K280" s="2"/>
      <c r="L280" s="2"/>
      <c r="M280" s="2"/>
      <c r="N280" t="s">
        <v>1609</v>
      </c>
      <c r="O280" s="2"/>
      <c r="P280" s="2"/>
      <c r="Q280" t="str">
        <f t="shared" si="44"/>
        <v>중식</v>
      </c>
    </row>
    <row r="281" spans="1:17" x14ac:dyDescent="0.4">
      <c r="A281" t="str">
        <f>'trim()'!B281</f>
        <v>음식점 &gt; 중식 &gt; 중화요리</v>
      </c>
      <c r="C281" s="2" t="str">
        <f t="shared" si="36"/>
        <v/>
      </c>
      <c r="D281" s="2" t="str">
        <f t="shared" si="37"/>
        <v/>
      </c>
      <c r="E281" s="2" t="str">
        <f t="shared" si="38"/>
        <v>중식,</v>
      </c>
      <c r="F281" s="2" t="str">
        <f t="shared" si="39"/>
        <v/>
      </c>
      <c r="G281" s="2" t="str">
        <f t="shared" si="40"/>
        <v/>
      </c>
      <c r="H281" s="2" t="str">
        <f t="shared" si="41"/>
        <v/>
      </c>
      <c r="I281" s="2" t="str">
        <f t="shared" si="42"/>
        <v/>
      </c>
      <c r="J281" s="2" t="str">
        <f t="shared" si="43"/>
        <v/>
      </c>
      <c r="K281" s="2"/>
      <c r="L281" s="2"/>
      <c r="M281" s="2"/>
      <c r="N281" t="s">
        <v>1609</v>
      </c>
      <c r="O281" s="2"/>
      <c r="P281" s="2"/>
      <c r="Q281" t="str">
        <f t="shared" si="44"/>
        <v>중식</v>
      </c>
    </row>
    <row r="282" spans="1:17" x14ac:dyDescent="0.4">
      <c r="A282" t="str">
        <f>'trim()'!B282</f>
        <v>음식점 &gt; 일식 &gt; 돈까스,우동</v>
      </c>
      <c r="C282" s="2" t="str">
        <f t="shared" si="36"/>
        <v/>
      </c>
      <c r="D282" s="2" t="str">
        <f t="shared" si="37"/>
        <v/>
      </c>
      <c r="E282" s="2" t="str">
        <f t="shared" si="38"/>
        <v/>
      </c>
      <c r="F282" s="2" t="str">
        <f t="shared" si="39"/>
        <v>일식,</v>
      </c>
      <c r="G282" s="2" t="str">
        <f t="shared" si="40"/>
        <v/>
      </c>
      <c r="H282" s="2" t="str">
        <f t="shared" si="41"/>
        <v/>
      </c>
      <c r="I282" s="2" t="str">
        <f t="shared" si="42"/>
        <v/>
      </c>
      <c r="J282" s="2" t="str">
        <f t="shared" si="43"/>
        <v/>
      </c>
      <c r="K282" s="2"/>
      <c r="L282" s="2"/>
      <c r="M282" s="2"/>
      <c r="N282" t="s">
        <v>1609</v>
      </c>
      <c r="O282" s="2"/>
      <c r="P282" s="2"/>
      <c r="Q282" t="str">
        <f t="shared" si="44"/>
        <v>일식</v>
      </c>
    </row>
    <row r="283" spans="1:17" x14ac:dyDescent="0.4">
      <c r="A283" t="str">
        <f>'trim()'!B283</f>
        <v>음식점 &gt; 한식 &gt; 육류,고기 &gt; 불고기,두루치기</v>
      </c>
      <c r="C283" s="2" t="str">
        <f t="shared" si="36"/>
        <v/>
      </c>
      <c r="D283" s="2" t="str">
        <f t="shared" si="37"/>
        <v/>
      </c>
      <c r="E283" s="2" t="str">
        <f t="shared" si="38"/>
        <v/>
      </c>
      <c r="F283" s="2" t="str">
        <f t="shared" si="39"/>
        <v/>
      </c>
      <c r="G283" s="2" t="str">
        <f t="shared" si="40"/>
        <v>한식,</v>
      </c>
      <c r="H283" s="2" t="str">
        <f t="shared" si="41"/>
        <v/>
      </c>
      <c r="I283" s="2" t="str">
        <f t="shared" si="42"/>
        <v/>
      </c>
      <c r="J283" s="2" t="str">
        <f t="shared" si="43"/>
        <v/>
      </c>
      <c r="K283" s="2"/>
      <c r="L283" s="2"/>
      <c r="M283" s="2"/>
      <c r="N283" t="s">
        <v>1609</v>
      </c>
      <c r="O283" s="2"/>
      <c r="P283" s="2"/>
      <c r="Q283" t="str">
        <f t="shared" si="44"/>
        <v>한식</v>
      </c>
    </row>
    <row r="284" spans="1:17" x14ac:dyDescent="0.4">
      <c r="A284" t="str">
        <f>'trim()'!B284</f>
        <v>음식점 &gt; 일식 &gt; 참치회</v>
      </c>
      <c r="C284" s="2" t="str">
        <f t="shared" si="36"/>
        <v/>
      </c>
      <c r="D284" s="2" t="str">
        <f t="shared" si="37"/>
        <v/>
      </c>
      <c r="E284" s="2" t="str">
        <f t="shared" si="38"/>
        <v/>
      </c>
      <c r="F284" s="2" t="str">
        <f t="shared" si="39"/>
        <v>일식,</v>
      </c>
      <c r="G284" s="2" t="str">
        <f t="shared" si="40"/>
        <v/>
      </c>
      <c r="H284" s="2" t="str">
        <f t="shared" si="41"/>
        <v/>
      </c>
      <c r="I284" s="2" t="str">
        <f t="shared" si="42"/>
        <v/>
      </c>
      <c r="J284" s="2" t="str">
        <f t="shared" si="43"/>
        <v/>
      </c>
      <c r="K284" s="2"/>
      <c r="L284" s="2"/>
      <c r="M284" s="2"/>
      <c r="N284" t="s">
        <v>1609</v>
      </c>
      <c r="O284" s="2"/>
      <c r="P284" s="2"/>
      <c r="Q284" t="str">
        <f t="shared" si="44"/>
        <v>일식</v>
      </c>
    </row>
    <row r="285" spans="1:17" x14ac:dyDescent="0.4">
      <c r="A285" t="str">
        <f>'trim()'!B285</f>
        <v>음식점 &gt; 일식 &gt; 일본식라면</v>
      </c>
      <c r="C285" s="2" t="str">
        <f t="shared" si="36"/>
        <v/>
      </c>
      <c r="D285" s="2" t="str">
        <f t="shared" si="37"/>
        <v/>
      </c>
      <c r="E285" s="2" t="str">
        <f t="shared" si="38"/>
        <v/>
      </c>
      <c r="F285" s="2" t="str">
        <f t="shared" si="39"/>
        <v>일식,</v>
      </c>
      <c r="G285" s="2" t="str">
        <f t="shared" si="40"/>
        <v/>
      </c>
      <c r="H285" s="2" t="str">
        <f t="shared" si="41"/>
        <v/>
      </c>
      <c r="I285" s="2" t="str">
        <f t="shared" si="42"/>
        <v/>
      </c>
      <c r="J285" s="2" t="str">
        <f t="shared" si="43"/>
        <v/>
      </c>
      <c r="K285" s="2"/>
      <c r="L285" s="2"/>
      <c r="M285" s="2"/>
      <c r="N285" t="s">
        <v>1609</v>
      </c>
      <c r="O285" s="2"/>
      <c r="P285" s="2"/>
      <c r="Q285" t="str">
        <f t="shared" si="44"/>
        <v>일식</v>
      </c>
    </row>
    <row r="286" spans="1:17" x14ac:dyDescent="0.4">
      <c r="A286" t="str">
        <f>'trim()'!B286</f>
        <v>음식점 &gt; 양식 &gt; 피자</v>
      </c>
      <c r="C286" s="2" t="str">
        <f t="shared" si="36"/>
        <v>피자,</v>
      </c>
      <c r="D286" s="2" t="str">
        <f t="shared" si="37"/>
        <v/>
      </c>
      <c r="E286" s="2" t="str">
        <f t="shared" si="38"/>
        <v/>
      </c>
      <c r="F286" s="2" t="str">
        <f t="shared" si="39"/>
        <v/>
      </c>
      <c r="G286" s="2" t="str">
        <f t="shared" si="40"/>
        <v/>
      </c>
      <c r="H286" s="2" t="str">
        <f t="shared" si="41"/>
        <v>양식,</v>
      </c>
      <c r="I286" s="2" t="str">
        <f t="shared" si="42"/>
        <v/>
      </c>
      <c r="J286" s="2" t="str">
        <f t="shared" si="43"/>
        <v/>
      </c>
      <c r="K286" s="2"/>
      <c r="L286" s="2"/>
      <c r="M286" s="2"/>
      <c r="N286" t="s">
        <v>1609</v>
      </c>
      <c r="O286" s="2"/>
      <c r="P286" s="2"/>
      <c r="Q286" t="str">
        <f t="shared" si="44"/>
        <v>피자,양식</v>
      </c>
    </row>
    <row r="287" spans="1:17" x14ac:dyDescent="0.4">
      <c r="A287" t="str">
        <f>'trim()'!B287</f>
        <v>음식점 &gt; 한식 &gt; 육류,고기 &gt; 족발,보쌈</v>
      </c>
      <c r="C287" s="2" t="str">
        <f t="shared" si="36"/>
        <v/>
      </c>
      <c r="D287" s="2" t="str">
        <f t="shared" si="37"/>
        <v/>
      </c>
      <c r="E287" s="2" t="str">
        <f t="shared" si="38"/>
        <v/>
      </c>
      <c r="F287" s="2" t="str">
        <f t="shared" si="39"/>
        <v/>
      </c>
      <c r="G287" s="2" t="str">
        <f t="shared" si="40"/>
        <v>한식,</v>
      </c>
      <c r="H287" s="2" t="str">
        <f t="shared" si="41"/>
        <v/>
      </c>
      <c r="I287" s="2" t="str">
        <f t="shared" si="42"/>
        <v/>
      </c>
      <c r="J287" s="2" t="str">
        <f t="shared" si="43"/>
        <v/>
      </c>
      <c r="K287" s="2"/>
      <c r="L287" s="2"/>
      <c r="M287" s="2"/>
      <c r="N287" t="s">
        <v>1609</v>
      </c>
      <c r="O287" s="2"/>
      <c r="P287" s="2"/>
      <c r="Q287" t="str">
        <f t="shared" si="44"/>
        <v>한식</v>
      </c>
    </row>
    <row r="288" spans="1:17" x14ac:dyDescent="0.4">
      <c r="A288" t="str">
        <f>'trim()'!B288</f>
        <v>음식점 &gt; 치킨</v>
      </c>
      <c r="C288" s="2" t="str">
        <f t="shared" si="36"/>
        <v/>
      </c>
      <c r="D288" s="2" t="str">
        <f t="shared" si="37"/>
        <v>치킨,</v>
      </c>
      <c r="E288" s="2" t="str">
        <f t="shared" si="38"/>
        <v/>
      </c>
      <c r="F288" s="2" t="str">
        <f t="shared" si="39"/>
        <v/>
      </c>
      <c r="G288" s="2" t="str">
        <f t="shared" si="40"/>
        <v/>
      </c>
      <c r="H288" s="2" t="str">
        <f t="shared" si="41"/>
        <v/>
      </c>
      <c r="I288" s="2" t="str">
        <f t="shared" si="42"/>
        <v/>
      </c>
      <c r="J288" s="2" t="str">
        <f t="shared" si="43"/>
        <v/>
      </c>
      <c r="K288" s="2"/>
      <c r="L288" s="2"/>
      <c r="M288" s="2"/>
      <c r="N288" t="s">
        <v>1609</v>
      </c>
      <c r="O288" s="2"/>
      <c r="P288" s="2"/>
      <c r="Q288" t="str">
        <f t="shared" si="44"/>
        <v>치킨</v>
      </c>
    </row>
    <row r="289" spans="1:17" x14ac:dyDescent="0.4">
      <c r="A289" t="str">
        <f>'trim()'!B289</f>
        <v>음식점 &gt; 양식 &gt; 이탈리안</v>
      </c>
      <c r="C289" s="2" t="str">
        <f t="shared" si="36"/>
        <v/>
      </c>
      <c r="D289" s="2" t="str">
        <f t="shared" si="37"/>
        <v/>
      </c>
      <c r="E289" s="2" t="str">
        <f t="shared" si="38"/>
        <v/>
      </c>
      <c r="F289" s="2" t="str">
        <f t="shared" si="39"/>
        <v/>
      </c>
      <c r="G289" s="2" t="str">
        <f t="shared" si="40"/>
        <v/>
      </c>
      <c r="H289" s="2" t="str">
        <f t="shared" si="41"/>
        <v>양식,</v>
      </c>
      <c r="I289" s="2" t="str">
        <f t="shared" si="42"/>
        <v/>
      </c>
      <c r="J289" s="2" t="str">
        <f t="shared" si="43"/>
        <v/>
      </c>
      <c r="K289" s="2"/>
      <c r="L289" s="2"/>
      <c r="M289" s="2"/>
      <c r="N289" t="s">
        <v>1609</v>
      </c>
      <c r="O289" s="2"/>
      <c r="P289" s="2"/>
      <c r="Q289" t="str">
        <f t="shared" si="44"/>
        <v>양식</v>
      </c>
    </row>
    <row r="290" spans="1:17" x14ac:dyDescent="0.4">
      <c r="A290" t="str">
        <f>'trim()'!B290</f>
        <v>음식점 &gt; 양식</v>
      </c>
      <c r="C290" s="2" t="str">
        <f t="shared" si="36"/>
        <v/>
      </c>
      <c r="D290" s="2" t="str">
        <f t="shared" si="37"/>
        <v/>
      </c>
      <c r="E290" s="2" t="str">
        <f t="shared" si="38"/>
        <v/>
      </c>
      <c r="F290" s="2" t="str">
        <f t="shared" si="39"/>
        <v/>
      </c>
      <c r="G290" s="2" t="str">
        <f t="shared" si="40"/>
        <v/>
      </c>
      <c r="H290" s="2" t="str">
        <f t="shared" si="41"/>
        <v>양식,</v>
      </c>
      <c r="I290" s="2" t="str">
        <f t="shared" si="42"/>
        <v/>
      </c>
      <c r="J290" s="2" t="str">
        <f t="shared" si="43"/>
        <v/>
      </c>
      <c r="K290" s="2"/>
      <c r="L290" s="2"/>
      <c r="M290" s="2"/>
      <c r="N290" t="s">
        <v>1609</v>
      </c>
      <c r="O290" s="2"/>
      <c r="P290" s="2"/>
      <c r="Q290" t="str">
        <f t="shared" si="44"/>
        <v>양식</v>
      </c>
    </row>
    <row r="291" spans="1:17" x14ac:dyDescent="0.4">
      <c r="A291" t="str">
        <f>'trim()'!B291</f>
        <v>음식점 &gt; 양식 &gt; 이탈리안</v>
      </c>
      <c r="C291" s="2" t="str">
        <f t="shared" si="36"/>
        <v/>
      </c>
      <c r="D291" s="2" t="str">
        <f t="shared" si="37"/>
        <v/>
      </c>
      <c r="E291" s="2" t="str">
        <f t="shared" si="38"/>
        <v/>
      </c>
      <c r="F291" s="2" t="str">
        <f t="shared" si="39"/>
        <v/>
      </c>
      <c r="G291" s="2" t="str">
        <f t="shared" si="40"/>
        <v/>
      </c>
      <c r="H291" s="2" t="str">
        <f t="shared" si="41"/>
        <v>양식,</v>
      </c>
      <c r="I291" s="2" t="str">
        <f t="shared" si="42"/>
        <v/>
      </c>
      <c r="J291" s="2" t="str">
        <f t="shared" si="43"/>
        <v/>
      </c>
      <c r="K291" s="2"/>
      <c r="L291" s="2"/>
      <c r="M291" s="2"/>
      <c r="N291" t="s">
        <v>1609</v>
      </c>
      <c r="O291" s="2"/>
      <c r="P291" s="2"/>
      <c r="Q291" t="str">
        <f t="shared" si="44"/>
        <v>양식</v>
      </c>
    </row>
    <row r="292" spans="1:17" x14ac:dyDescent="0.4">
      <c r="A292" t="str">
        <f>'trim()'!B292</f>
        <v>음식점 &gt; 카페 &gt; 커피전문점</v>
      </c>
      <c r="C292" s="2" t="str">
        <f t="shared" si="36"/>
        <v/>
      </c>
      <c r="D292" s="2" t="str">
        <f t="shared" si="37"/>
        <v/>
      </c>
      <c r="E292" s="2" t="str">
        <f t="shared" si="38"/>
        <v/>
      </c>
      <c r="F292" s="2" t="str">
        <f t="shared" si="39"/>
        <v/>
      </c>
      <c r="G292" s="2" t="str">
        <f t="shared" si="40"/>
        <v/>
      </c>
      <c r="H292" s="2" t="str">
        <f t="shared" si="41"/>
        <v/>
      </c>
      <c r="I292" s="2" t="str">
        <f t="shared" si="42"/>
        <v>카페,</v>
      </c>
      <c r="J292" s="2" t="str">
        <f t="shared" si="43"/>
        <v/>
      </c>
      <c r="K292" s="2"/>
      <c r="L292" s="2"/>
      <c r="M292" s="2"/>
      <c r="N292" t="s">
        <v>1609</v>
      </c>
      <c r="O292" s="2"/>
      <c r="P292" s="2"/>
      <c r="Q292" t="str">
        <f t="shared" si="44"/>
        <v>카페</v>
      </c>
    </row>
    <row r="293" spans="1:17" x14ac:dyDescent="0.4">
      <c r="A293" t="str">
        <f>'trim()'!B293</f>
        <v>음식점 &gt; 한식 &gt; 곰탕</v>
      </c>
      <c r="C293" s="2" t="str">
        <f t="shared" si="36"/>
        <v/>
      </c>
      <c r="D293" s="2" t="str">
        <f t="shared" si="37"/>
        <v/>
      </c>
      <c r="E293" s="2" t="str">
        <f t="shared" si="38"/>
        <v/>
      </c>
      <c r="F293" s="2" t="str">
        <f t="shared" si="39"/>
        <v/>
      </c>
      <c r="G293" s="2" t="str">
        <f t="shared" si="40"/>
        <v>한식,</v>
      </c>
      <c r="H293" s="2" t="str">
        <f t="shared" si="41"/>
        <v/>
      </c>
      <c r="I293" s="2" t="str">
        <f t="shared" si="42"/>
        <v/>
      </c>
      <c r="J293" s="2" t="str">
        <f t="shared" si="43"/>
        <v/>
      </c>
      <c r="K293" s="2"/>
      <c r="L293" s="2"/>
      <c r="M293" s="2"/>
      <c r="N293" t="s">
        <v>1609</v>
      </c>
      <c r="O293" s="2"/>
      <c r="P293" s="2"/>
      <c r="Q293" t="str">
        <f t="shared" si="44"/>
        <v>한식</v>
      </c>
    </row>
    <row r="294" spans="1:17" x14ac:dyDescent="0.4">
      <c r="A294" t="str">
        <f>'trim()'!B294</f>
        <v>음식점 &gt; 중식 &gt; 중화요리</v>
      </c>
      <c r="C294" s="2" t="str">
        <f t="shared" si="36"/>
        <v/>
      </c>
      <c r="D294" s="2" t="str">
        <f t="shared" si="37"/>
        <v/>
      </c>
      <c r="E294" s="2" t="str">
        <f t="shared" si="38"/>
        <v>중식,</v>
      </c>
      <c r="F294" s="2" t="str">
        <f t="shared" si="39"/>
        <v/>
      </c>
      <c r="G294" s="2" t="str">
        <f t="shared" si="40"/>
        <v/>
      </c>
      <c r="H294" s="2" t="str">
        <f t="shared" si="41"/>
        <v/>
      </c>
      <c r="I294" s="2" t="str">
        <f t="shared" si="42"/>
        <v/>
      </c>
      <c r="J294" s="2" t="str">
        <f t="shared" si="43"/>
        <v/>
      </c>
      <c r="K294" s="2"/>
      <c r="L294" s="2"/>
      <c r="M294" s="2"/>
      <c r="N294" t="s">
        <v>1609</v>
      </c>
      <c r="O294" s="2"/>
      <c r="P294" s="2"/>
      <c r="Q294" t="str">
        <f t="shared" si="44"/>
        <v>중식</v>
      </c>
    </row>
    <row r="295" spans="1:17" x14ac:dyDescent="0.4">
      <c r="A295" t="str">
        <f>'trim()'!B295</f>
        <v>음식점 &gt; 일식 &gt; 돈까스,우동</v>
      </c>
      <c r="C295" s="2" t="str">
        <f t="shared" si="36"/>
        <v/>
      </c>
      <c r="D295" s="2" t="str">
        <f t="shared" si="37"/>
        <v/>
      </c>
      <c r="E295" s="2" t="str">
        <f t="shared" si="38"/>
        <v/>
      </c>
      <c r="F295" s="2" t="str">
        <f t="shared" si="39"/>
        <v>일식,</v>
      </c>
      <c r="G295" s="2" t="str">
        <f t="shared" si="40"/>
        <v/>
      </c>
      <c r="H295" s="2" t="str">
        <f t="shared" si="41"/>
        <v/>
      </c>
      <c r="I295" s="2" t="str">
        <f t="shared" si="42"/>
        <v/>
      </c>
      <c r="J295" s="2" t="str">
        <f t="shared" si="43"/>
        <v/>
      </c>
      <c r="K295" s="2"/>
      <c r="L295" s="2"/>
      <c r="M295" s="2"/>
      <c r="N295" t="s">
        <v>1609</v>
      </c>
      <c r="O295" s="2"/>
      <c r="P295" s="2"/>
      <c r="Q295" t="str">
        <f t="shared" si="44"/>
        <v>일식</v>
      </c>
    </row>
    <row r="296" spans="1:17" x14ac:dyDescent="0.4">
      <c r="A296" t="str">
        <f>'trim()'!B296</f>
        <v>음식점 &gt; 양식 &gt; 스테이크,립</v>
      </c>
      <c r="C296" s="2" t="str">
        <f t="shared" si="36"/>
        <v/>
      </c>
      <c r="D296" s="2" t="str">
        <f t="shared" si="37"/>
        <v/>
      </c>
      <c r="E296" s="2" t="str">
        <f t="shared" si="38"/>
        <v/>
      </c>
      <c r="F296" s="2" t="str">
        <f t="shared" si="39"/>
        <v/>
      </c>
      <c r="G296" s="2" t="str">
        <f t="shared" si="40"/>
        <v/>
      </c>
      <c r="H296" s="2" t="str">
        <f t="shared" si="41"/>
        <v>양식,</v>
      </c>
      <c r="I296" s="2" t="str">
        <f t="shared" si="42"/>
        <v/>
      </c>
      <c r="J296" s="2" t="str">
        <f t="shared" si="43"/>
        <v/>
      </c>
      <c r="K296" s="2"/>
      <c r="L296" s="2"/>
      <c r="M296" s="2"/>
      <c r="N296" t="s">
        <v>1609</v>
      </c>
      <c r="O296" s="2"/>
      <c r="P296" s="2"/>
      <c r="Q296" t="str">
        <f t="shared" si="44"/>
        <v>양식</v>
      </c>
    </row>
    <row r="297" spans="1:17" x14ac:dyDescent="0.4">
      <c r="A297" t="str">
        <f>'trim()'!B297</f>
        <v>음식점 &gt; 양식 &gt; 이탈리안</v>
      </c>
      <c r="C297" s="2" t="str">
        <f t="shared" si="36"/>
        <v/>
      </c>
      <c r="D297" s="2" t="str">
        <f t="shared" si="37"/>
        <v/>
      </c>
      <c r="E297" s="2" t="str">
        <f t="shared" si="38"/>
        <v/>
      </c>
      <c r="F297" s="2" t="str">
        <f t="shared" si="39"/>
        <v/>
      </c>
      <c r="G297" s="2" t="str">
        <f t="shared" si="40"/>
        <v/>
      </c>
      <c r="H297" s="2" t="str">
        <f t="shared" si="41"/>
        <v>양식,</v>
      </c>
      <c r="I297" s="2" t="str">
        <f t="shared" si="42"/>
        <v/>
      </c>
      <c r="J297" s="2" t="str">
        <f t="shared" si="43"/>
        <v/>
      </c>
      <c r="K297" s="2"/>
      <c r="L297" s="2"/>
      <c r="M297" s="2"/>
      <c r="N297" t="s">
        <v>1609</v>
      </c>
      <c r="O297" s="2"/>
      <c r="P297" s="2"/>
      <c r="Q297" t="str">
        <f t="shared" si="44"/>
        <v>양식</v>
      </c>
    </row>
    <row r="298" spans="1:17" x14ac:dyDescent="0.4">
      <c r="A298" t="str">
        <f>'trim()'!B298</f>
        <v>음식점 &gt; 중식 &gt; 양꼬치</v>
      </c>
      <c r="C298" s="2" t="str">
        <f t="shared" si="36"/>
        <v/>
      </c>
      <c r="D298" s="2" t="str">
        <f t="shared" si="37"/>
        <v/>
      </c>
      <c r="E298" s="2" t="str">
        <f t="shared" si="38"/>
        <v>중식,</v>
      </c>
      <c r="F298" s="2" t="str">
        <f t="shared" si="39"/>
        <v/>
      </c>
      <c r="G298" s="2" t="str">
        <f t="shared" si="40"/>
        <v/>
      </c>
      <c r="H298" s="2" t="str">
        <f t="shared" si="41"/>
        <v/>
      </c>
      <c r="I298" s="2" t="str">
        <f t="shared" si="42"/>
        <v/>
      </c>
      <c r="J298" s="2" t="str">
        <f t="shared" si="43"/>
        <v/>
      </c>
      <c r="K298" s="2"/>
      <c r="L298" s="2"/>
      <c r="M298" s="2"/>
      <c r="N298" t="s">
        <v>1609</v>
      </c>
      <c r="O298" s="2"/>
      <c r="P298" s="2"/>
      <c r="Q298" t="str">
        <f t="shared" si="44"/>
        <v>중식</v>
      </c>
    </row>
    <row r="299" spans="1:17" x14ac:dyDescent="0.4">
      <c r="A299" t="str">
        <f>'trim()'!B299</f>
        <v>음식점 &gt; 카페</v>
      </c>
      <c r="C299" s="2" t="str">
        <f t="shared" si="36"/>
        <v/>
      </c>
      <c r="D299" s="2" t="str">
        <f t="shared" si="37"/>
        <v/>
      </c>
      <c r="E299" s="2" t="str">
        <f t="shared" si="38"/>
        <v/>
      </c>
      <c r="F299" s="2" t="str">
        <f t="shared" si="39"/>
        <v/>
      </c>
      <c r="G299" s="2" t="str">
        <f t="shared" si="40"/>
        <v/>
      </c>
      <c r="H299" s="2" t="str">
        <f t="shared" si="41"/>
        <v/>
      </c>
      <c r="I299" s="2" t="str">
        <f t="shared" si="42"/>
        <v>카페,</v>
      </c>
      <c r="J299" s="2" t="str">
        <f t="shared" si="43"/>
        <v/>
      </c>
      <c r="K299" s="2"/>
      <c r="L299" s="2"/>
      <c r="M299" s="2"/>
      <c r="N299" t="s">
        <v>1609</v>
      </c>
      <c r="O299" s="2"/>
      <c r="P299" s="2"/>
      <c r="Q299" t="str">
        <f t="shared" si="44"/>
        <v>카페</v>
      </c>
    </row>
    <row r="300" spans="1:17" x14ac:dyDescent="0.4">
      <c r="A300" t="str">
        <f>'trim()'!B300</f>
        <v>음식점 &gt; 카페</v>
      </c>
      <c r="C300" s="2" t="str">
        <f t="shared" si="36"/>
        <v/>
      </c>
      <c r="D300" s="2" t="str">
        <f t="shared" si="37"/>
        <v/>
      </c>
      <c r="E300" s="2" t="str">
        <f t="shared" si="38"/>
        <v/>
      </c>
      <c r="F300" s="2" t="str">
        <f t="shared" si="39"/>
        <v/>
      </c>
      <c r="G300" s="2" t="str">
        <f t="shared" si="40"/>
        <v/>
      </c>
      <c r="H300" s="2" t="str">
        <f t="shared" si="41"/>
        <v/>
      </c>
      <c r="I300" s="2" t="str">
        <f t="shared" si="42"/>
        <v>카페,</v>
      </c>
      <c r="J300" s="2" t="str">
        <f t="shared" si="43"/>
        <v/>
      </c>
      <c r="K300" s="2"/>
      <c r="L300" s="2"/>
      <c r="M300" s="2"/>
      <c r="N300" t="s">
        <v>1609</v>
      </c>
      <c r="O300" s="2"/>
      <c r="P300" s="2"/>
      <c r="Q300" t="str">
        <f t="shared" si="44"/>
        <v>카페</v>
      </c>
    </row>
    <row r="301" spans="1:17" x14ac:dyDescent="0.4">
      <c r="A301" t="str">
        <f>'trim()'!B301</f>
        <v>음식점 &gt; 양식 &gt; 햄버거</v>
      </c>
      <c r="C301" s="2" t="str">
        <f t="shared" si="36"/>
        <v/>
      </c>
      <c r="D301" s="2" t="str">
        <f t="shared" si="37"/>
        <v/>
      </c>
      <c r="E301" s="2" t="str">
        <f t="shared" si="38"/>
        <v/>
      </c>
      <c r="F301" s="2" t="str">
        <f t="shared" si="39"/>
        <v/>
      </c>
      <c r="G301" s="2" t="str">
        <f t="shared" si="40"/>
        <v/>
      </c>
      <c r="H301" s="2" t="str">
        <f t="shared" si="41"/>
        <v>양식,</v>
      </c>
      <c r="I301" s="2" t="str">
        <f t="shared" si="42"/>
        <v/>
      </c>
      <c r="J301" s="2" t="str">
        <f t="shared" si="43"/>
        <v>햄버거,</v>
      </c>
      <c r="K301" s="2"/>
      <c r="L301" s="2"/>
      <c r="M301" s="2"/>
      <c r="N301" t="s">
        <v>1609</v>
      </c>
      <c r="O301" s="2"/>
      <c r="P301" s="2"/>
      <c r="Q301" t="str">
        <f t="shared" si="44"/>
        <v>양식,햄버거</v>
      </c>
    </row>
    <row r="302" spans="1:17" x14ac:dyDescent="0.4">
      <c r="A302" t="str">
        <f>'trim()'!B302</f>
        <v>음식점 &gt; 카페 &gt; 테마카페 &gt; 디저트카페</v>
      </c>
      <c r="C302" s="2" t="str">
        <f t="shared" si="36"/>
        <v/>
      </c>
      <c r="D302" s="2" t="str">
        <f t="shared" si="37"/>
        <v/>
      </c>
      <c r="E302" s="2" t="str">
        <f t="shared" si="38"/>
        <v/>
      </c>
      <c r="F302" s="2" t="str">
        <f t="shared" si="39"/>
        <v/>
      </c>
      <c r="G302" s="2" t="str">
        <f t="shared" si="40"/>
        <v/>
      </c>
      <c r="H302" s="2" t="str">
        <f t="shared" si="41"/>
        <v/>
      </c>
      <c r="I302" s="2" t="str">
        <f t="shared" si="42"/>
        <v>카페,</v>
      </c>
      <c r="J302" s="2" t="str">
        <f t="shared" si="43"/>
        <v/>
      </c>
      <c r="K302" s="2"/>
      <c r="L302" s="2"/>
      <c r="M302" s="2"/>
      <c r="N302" t="s">
        <v>1609</v>
      </c>
      <c r="O302" s="2"/>
      <c r="P302" s="2"/>
      <c r="Q302" t="str">
        <f t="shared" si="44"/>
        <v>카페</v>
      </c>
    </row>
    <row r="303" spans="1:17" x14ac:dyDescent="0.4">
      <c r="A303" t="str">
        <f>'trim()'!B303</f>
        <v>음식점 &gt; 일식 &gt; 돈까스,우동</v>
      </c>
      <c r="C303" s="2" t="str">
        <f t="shared" si="36"/>
        <v/>
      </c>
      <c r="D303" s="2" t="str">
        <f t="shared" si="37"/>
        <v/>
      </c>
      <c r="E303" s="2" t="str">
        <f t="shared" si="38"/>
        <v/>
      </c>
      <c r="F303" s="2" t="str">
        <f t="shared" si="39"/>
        <v>일식,</v>
      </c>
      <c r="G303" s="2" t="str">
        <f t="shared" si="40"/>
        <v/>
      </c>
      <c r="H303" s="2" t="str">
        <f t="shared" si="41"/>
        <v/>
      </c>
      <c r="I303" s="2" t="str">
        <f t="shared" si="42"/>
        <v/>
      </c>
      <c r="J303" s="2" t="str">
        <f t="shared" si="43"/>
        <v/>
      </c>
      <c r="K303" s="2"/>
      <c r="L303" s="2"/>
      <c r="M303" s="2"/>
      <c r="N303" t="s">
        <v>1609</v>
      </c>
      <c r="O303" s="2"/>
      <c r="P303" s="2"/>
      <c r="Q303" t="str">
        <f t="shared" si="44"/>
        <v>일식</v>
      </c>
    </row>
    <row r="304" spans="1:17" x14ac:dyDescent="0.4">
      <c r="A304" t="str">
        <f>'trim()'!B304</f>
        <v>음식점 &gt; 중식</v>
      </c>
      <c r="C304" s="2" t="str">
        <f t="shared" si="36"/>
        <v/>
      </c>
      <c r="D304" s="2" t="str">
        <f t="shared" si="37"/>
        <v/>
      </c>
      <c r="E304" s="2" t="str">
        <f t="shared" si="38"/>
        <v>중식,</v>
      </c>
      <c r="F304" s="2" t="str">
        <f t="shared" si="39"/>
        <v/>
      </c>
      <c r="G304" s="2" t="str">
        <f t="shared" si="40"/>
        <v/>
      </c>
      <c r="H304" s="2" t="str">
        <f t="shared" si="41"/>
        <v/>
      </c>
      <c r="I304" s="2" t="str">
        <f t="shared" si="42"/>
        <v/>
      </c>
      <c r="J304" s="2" t="str">
        <f t="shared" si="43"/>
        <v/>
      </c>
      <c r="K304" s="2"/>
      <c r="L304" s="2"/>
      <c r="M304" s="2"/>
      <c r="N304" t="s">
        <v>1609</v>
      </c>
      <c r="O304" s="2"/>
      <c r="P304" s="2"/>
      <c r="Q304" t="str">
        <f t="shared" si="44"/>
        <v>중식</v>
      </c>
    </row>
    <row r="305" spans="1:17" x14ac:dyDescent="0.4">
      <c r="A305" t="str">
        <f>'trim()'!B305</f>
        <v>음식점 &gt; 중식 &gt; 중화요리</v>
      </c>
      <c r="C305" s="2" t="str">
        <f t="shared" si="36"/>
        <v/>
      </c>
      <c r="D305" s="2" t="str">
        <f t="shared" si="37"/>
        <v/>
      </c>
      <c r="E305" s="2" t="str">
        <f t="shared" si="38"/>
        <v>중식,</v>
      </c>
      <c r="F305" s="2" t="str">
        <f t="shared" si="39"/>
        <v/>
      </c>
      <c r="G305" s="2" t="str">
        <f t="shared" si="40"/>
        <v/>
      </c>
      <c r="H305" s="2" t="str">
        <f t="shared" si="41"/>
        <v/>
      </c>
      <c r="I305" s="2" t="str">
        <f t="shared" si="42"/>
        <v/>
      </c>
      <c r="J305" s="2" t="str">
        <f t="shared" si="43"/>
        <v/>
      </c>
      <c r="K305" s="2"/>
      <c r="L305" s="2"/>
      <c r="M305" s="2"/>
      <c r="N305" t="s">
        <v>1609</v>
      </c>
      <c r="O305" s="2"/>
      <c r="P305" s="2"/>
      <c r="Q305" t="str">
        <f t="shared" si="44"/>
        <v>중식</v>
      </c>
    </row>
    <row r="306" spans="1:17" x14ac:dyDescent="0.4">
      <c r="A306" t="str">
        <f>'trim()'!B306</f>
        <v>음식점 &gt; 중식 &gt; 중화요리</v>
      </c>
      <c r="C306" s="2" t="str">
        <f t="shared" si="36"/>
        <v/>
      </c>
      <c r="D306" s="2" t="str">
        <f t="shared" si="37"/>
        <v/>
      </c>
      <c r="E306" s="2" t="str">
        <f t="shared" si="38"/>
        <v>중식,</v>
      </c>
      <c r="F306" s="2" t="str">
        <f t="shared" si="39"/>
        <v/>
      </c>
      <c r="G306" s="2" t="str">
        <f t="shared" si="40"/>
        <v/>
      </c>
      <c r="H306" s="2" t="str">
        <f t="shared" si="41"/>
        <v/>
      </c>
      <c r="I306" s="2" t="str">
        <f t="shared" si="42"/>
        <v/>
      </c>
      <c r="J306" s="2" t="str">
        <f t="shared" si="43"/>
        <v/>
      </c>
      <c r="K306" s="2"/>
      <c r="L306" s="2"/>
      <c r="M306" s="2"/>
      <c r="N306" t="s">
        <v>1609</v>
      </c>
      <c r="O306" s="2"/>
      <c r="P306" s="2"/>
      <c r="Q306" t="str">
        <f t="shared" si="44"/>
        <v>중식</v>
      </c>
    </row>
    <row r="307" spans="1:17" x14ac:dyDescent="0.4">
      <c r="A307" t="str">
        <f>'trim()'!B307</f>
        <v>음식점 &gt; 양식 &gt; 이탈리안</v>
      </c>
      <c r="C307" s="2" t="str">
        <f t="shared" si="36"/>
        <v/>
      </c>
      <c r="D307" s="2" t="str">
        <f t="shared" si="37"/>
        <v/>
      </c>
      <c r="E307" s="2" t="str">
        <f t="shared" si="38"/>
        <v/>
      </c>
      <c r="F307" s="2" t="str">
        <f t="shared" si="39"/>
        <v/>
      </c>
      <c r="G307" s="2" t="str">
        <f t="shared" si="40"/>
        <v/>
      </c>
      <c r="H307" s="2" t="str">
        <f t="shared" si="41"/>
        <v>양식,</v>
      </c>
      <c r="I307" s="2" t="str">
        <f t="shared" si="42"/>
        <v/>
      </c>
      <c r="J307" s="2" t="str">
        <f t="shared" si="43"/>
        <v/>
      </c>
      <c r="K307" s="2"/>
      <c r="L307" s="2"/>
      <c r="M307" s="2"/>
      <c r="N307" t="s">
        <v>1609</v>
      </c>
      <c r="O307" s="2"/>
      <c r="P307" s="2"/>
      <c r="Q307" t="str">
        <f t="shared" si="44"/>
        <v>양식</v>
      </c>
    </row>
    <row r="308" spans="1:17" x14ac:dyDescent="0.4">
      <c r="A308" t="str">
        <f>'trim()'!B308</f>
        <v>음식점 &gt; 한식 &gt; 해물,생선 &gt; 회</v>
      </c>
      <c r="C308" s="2" t="str">
        <f t="shared" si="36"/>
        <v/>
      </c>
      <c r="D308" s="2" t="str">
        <f t="shared" si="37"/>
        <v/>
      </c>
      <c r="E308" s="2" t="str">
        <f t="shared" si="38"/>
        <v/>
      </c>
      <c r="F308" s="2" t="str">
        <f t="shared" si="39"/>
        <v/>
      </c>
      <c r="G308" s="2" t="str">
        <f t="shared" si="40"/>
        <v>한식,</v>
      </c>
      <c r="H308" s="2" t="str">
        <f t="shared" si="41"/>
        <v/>
      </c>
      <c r="I308" s="2" t="str">
        <f t="shared" si="42"/>
        <v/>
      </c>
      <c r="J308" s="2" t="str">
        <f t="shared" si="43"/>
        <v/>
      </c>
      <c r="K308" s="2"/>
      <c r="L308" s="2"/>
      <c r="M308" s="2"/>
      <c r="N308" t="s">
        <v>1609</v>
      </c>
      <c r="O308" s="2"/>
      <c r="P308" s="2"/>
      <c r="Q308" t="str">
        <f t="shared" si="44"/>
        <v>한식</v>
      </c>
    </row>
    <row r="309" spans="1:17" x14ac:dyDescent="0.4">
      <c r="A309" t="str">
        <f>'trim()'!B309</f>
        <v>음식점 &gt; 일식</v>
      </c>
      <c r="C309" s="2" t="str">
        <f t="shared" si="36"/>
        <v/>
      </c>
      <c r="D309" s="2" t="str">
        <f t="shared" si="37"/>
        <v/>
      </c>
      <c r="E309" s="2" t="str">
        <f t="shared" si="38"/>
        <v/>
      </c>
      <c r="F309" s="2" t="str">
        <f t="shared" si="39"/>
        <v>일식,</v>
      </c>
      <c r="G309" s="2" t="str">
        <f t="shared" si="40"/>
        <v/>
      </c>
      <c r="H309" s="2" t="str">
        <f t="shared" si="41"/>
        <v/>
      </c>
      <c r="I309" s="2" t="str">
        <f t="shared" si="42"/>
        <v/>
      </c>
      <c r="J309" s="2" t="str">
        <f t="shared" si="43"/>
        <v/>
      </c>
      <c r="K309" s="2"/>
      <c r="L309" s="2"/>
      <c r="M309" s="2"/>
      <c r="N309" t="s">
        <v>1609</v>
      </c>
      <c r="O309" s="2"/>
      <c r="P309" s="2"/>
      <c r="Q309" t="str">
        <f t="shared" si="44"/>
        <v>일식</v>
      </c>
    </row>
    <row r="310" spans="1:17" x14ac:dyDescent="0.4">
      <c r="A310" t="str">
        <f>'trim()'!B310</f>
        <v>음식점 &gt; 치킨</v>
      </c>
      <c r="C310" s="2" t="str">
        <f t="shared" si="36"/>
        <v/>
      </c>
      <c r="D310" s="2" t="str">
        <f t="shared" si="37"/>
        <v>치킨,</v>
      </c>
      <c r="E310" s="2" t="str">
        <f t="shared" si="38"/>
        <v/>
      </c>
      <c r="F310" s="2" t="str">
        <f t="shared" si="39"/>
        <v/>
      </c>
      <c r="G310" s="2" t="str">
        <f t="shared" si="40"/>
        <v/>
      </c>
      <c r="H310" s="2" t="str">
        <f t="shared" si="41"/>
        <v/>
      </c>
      <c r="I310" s="2" t="str">
        <f t="shared" si="42"/>
        <v/>
      </c>
      <c r="J310" s="2" t="str">
        <f t="shared" si="43"/>
        <v/>
      </c>
      <c r="K310" s="2"/>
      <c r="L310" s="2"/>
      <c r="M310" s="2"/>
      <c r="N310" t="s">
        <v>1609</v>
      </c>
      <c r="O310" s="2"/>
      <c r="P310" s="2"/>
      <c r="Q310" t="str">
        <f t="shared" si="44"/>
        <v>치킨</v>
      </c>
    </row>
    <row r="311" spans="1:17" x14ac:dyDescent="0.4">
      <c r="A311" t="str">
        <f>'trim()'!B311</f>
        <v>음식점 &gt; 양식 &gt; 피자</v>
      </c>
      <c r="C311" s="2" t="str">
        <f t="shared" si="36"/>
        <v>피자,</v>
      </c>
      <c r="D311" s="2" t="str">
        <f t="shared" si="37"/>
        <v/>
      </c>
      <c r="E311" s="2" t="str">
        <f t="shared" si="38"/>
        <v/>
      </c>
      <c r="F311" s="2" t="str">
        <f t="shared" si="39"/>
        <v/>
      </c>
      <c r="G311" s="2" t="str">
        <f t="shared" si="40"/>
        <v/>
      </c>
      <c r="H311" s="2" t="str">
        <f t="shared" si="41"/>
        <v>양식,</v>
      </c>
      <c r="I311" s="2" t="str">
        <f t="shared" si="42"/>
        <v/>
      </c>
      <c r="J311" s="2" t="str">
        <f t="shared" si="43"/>
        <v/>
      </c>
      <c r="K311" s="2"/>
      <c r="L311" s="2"/>
      <c r="M311" s="2"/>
      <c r="N311" t="s">
        <v>1609</v>
      </c>
      <c r="O311" s="2"/>
      <c r="P311" s="2"/>
      <c r="Q311" t="str">
        <f t="shared" si="44"/>
        <v>피자,양식</v>
      </c>
    </row>
    <row r="312" spans="1:17" x14ac:dyDescent="0.4">
      <c r="A312" t="str">
        <f>'trim()'!B312</f>
        <v>음식점 &gt; 양식</v>
      </c>
      <c r="C312" s="2" t="str">
        <f t="shared" si="36"/>
        <v/>
      </c>
      <c r="D312" s="2" t="str">
        <f t="shared" si="37"/>
        <v/>
      </c>
      <c r="E312" s="2" t="str">
        <f t="shared" si="38"/>
        <v/>
      </c>
      <c r="F312" s="2" t="str">
        <f t="shared" si="39"/>
        <v/>
      </c>
      <c r="G312" s="2" t="str">
        <f t="shared" si="40"/>
        <v/>
      </c>
      <c r="H312" s="2" t="str">
        <f t="shared" si="41"/>
        <v>양식,</v>
      </c>
      <c r="I312" s="2" t="str">
        <f t="shared" si="42"/>
        <v/>
      </c>
      <c r="J312" s="2" t="str">
        <f t="shared" si="43"/>
        <v/>
      </c>
      <c r="K312" s="2"/>
      <c r="L312" s="2"/>
      <c r="M312" s="2"/>
      <c r="N312" t="s">
        <v>1609</v>
      </c>
      <c r="O312" s="2"/>
      <c r="P312" s="2"/>
      <c r="Q312" t="str">
        <f t="shared" si="44"/>
        <v>양식</v>
      </c>
    </row>
    <row r="313" spans="1:17" x14ac:dyDescent="0.4">
      <c r="A313" t="str">
        <f>'trim()'!B313</f>
        <v>음식점 &gt; 양식 &gt; 피자</v>
      </c>
      <c r="C313" s="2" t="str">
        <f t="shared" si="36"/>
        <v>피자,</v>
      </c>
      <c r="D313" s="2" t="str">
        <f t="shared" si="37"/>
        <v/>
      </c>
      <c r="E313" s="2" t="str">
        <f t="shared" si="38"/>
        <v/>
      </c>
      <c r="F313" s="2" t="str">
        <f t="shared" si="39"/>
        <v/>
      </c>
      <c r="G313" s="2" t="str">
        <f t="shared" si="40"/>
        <v/>
      </c>
      <c r="H313" s="2" t="str">
        <f t="shared" si="41"/>
        <v>양식,</v>
      </c>
      <c r="I313" s="2" t="str">
        <f t="shared" si="42"/>
        <v/>
      </c>
      <c r="J313" s="2" t="str">
        <f t="shared" si="43"/>
        <v/>
      </c>
      <c r="K313" s="2"/>
      <c r="L313" s="2"/>
      <c r="M313" s="2"/>
      <c r="N313" t="s">
        <v>1609</v>
      </c>
      <c r="O313" s="2"/>
      <c r="P313" s="2"/>
      <c r="Q313" t="str">
        <f t="shared" si="44"/>
        <v>피자,양식</v>
      </c>
    </row>
    <row r="314" spans="1:17" x14ac:dyDescent="0.4">
      <c r="A314" t="str">
        <f>'trim()'!B314</f>
        <v>음식점 &gt; 중식</v>
      </c>
      <c r="C314" s="2" t="str">
        <f t="shared" si="36"/>
        <v/>
      </c>
      <c r="D314" s="2" t="str">
        <f t="shared" si="37"/>
        <v/>
      </c>
      <c r="E314" s="2" t="str">
        <f t="shared" si="38"/>
        <v>중식,</v>
      </c>
      <c r="F314" s="2" t="str">
        <f t="shared" si="39"/>
        <v/>
      </c>
      <c r="G314" s="2" t="str">
        <f t="shared" si="40"/>
        <v/>
      </c>
      <c r="H314" s="2" t="str">
        <f t="shared" si="41"/>
        <v/>
      </c>
      <c r="I314" s="2" t="str">
        <f t="shared" si="42"/>
        <v/>
      </c>
      <c r="J314" s="2" t="str">
        <f t="shared" si="43"/>
        <v/>
      </c>
      <c r="K314" s="2"/>
      <c r="L314" s="2"/>
      <c r="M314" s="2"/>
      <c r="N314" t="s">
        <v>1609</v>
      </c>
      <c r="O314" s="2"/>
      <c r="P314" s="2"/>
      <c r="Q314" t="str">
        <f t="shared" si="44"/>
        <v>중식</v>
      </c>
    </row>
    <row r="315" spans="1:17" x14ac:dyDescent="0.4">
      <c r="A315" t="str">
        <f>'trim()'!B315</f>
        <v>음식점 &gt; 일식 &gt; 초밥,롤</v>
      </c>
      <c r="C315" s="2" t="str">
        <f t="shared" si="36"/>
        <v/>
      </c>
      <c r="D315" s="2" t="str">
        <f t="shared" si="37"/>
        <v/>
      </c>
      <c r="E315" s="2" t="str">
        <f t="shared" si="38"/>
        <v/>
      </c>
      <c r="F315" s="2" t="str">
        <f t="shared" si="39"/>
        <v>일식,</v>
      </c>
      <c r="G315" s="2" t="str">
        <f t="shared" si="40"/>
        <v/>
      </c>
      <c r="H315" s="2" t="str">
        <f t="shared" si="41"/>
        <v/>
      </c>
      <c r="I315" s="2" t="str">
        <f t="shared" si="42"/>
        <v/>
      </c>
      <c r="J315" s="2" t="str">
        <f t="shared" si="43"/>
        <v/>
      </c>
      <c r="K315" s="2"/>
      <c r="L315" s="2"/>
      <c r="M315" s="2"/>
      <c r="N315" t="s">
        <v>1609</v>
      </c>
      <c r="O315" s="2"/>
      <c r="P315" s="2"/>
      <c r="Q315" t="str">
        <f t="shared" si="44"/>
        <v>일식</v>
      </c>
    </row>
    <row r="316" spans="1:17" x14ac:dyDescent="0.4">
      <c r="A316" t="str">
        <f>'trim()'!B316</f>
        <v>음식점 &gt; 중식 &gt; 양꼬치</v>
      </c>
      <c r="C316" s="2" t="str">
        <f t="shared" si="36"/>
        <v/>
      </c>
      <c r="D316" s="2" t="str">
        <f t="shared" si="37"/>
        <v/>
      </c>
      <c r="E316" s="2" t="str">
        <f t="shared" si="38"/>
        <v>중식,</v>
      </c>
      <c r="F316" s="2" t="str">
        <f t="shared" si="39"/>
        <v/>
      </c>
      <c r="G316" s="2" t="str">
        <f t="shared" si="40"/>
        <v/>
      </c>
      <c r="H316" s="2" t="str">
        <f t="shared" si="41"/>
        <v/>
      </c>
      <c r="I316" s="2" t="str">
        <f t="shared" si="42"/>
        <v/>
      </c>
      <c r="J316" s="2" t="str">
        <f t="shared" si="43"/>
        <v/>
      </c>
      <c r="K316" s="2"/>
      <c r="L316" s="2"/>
      <c r="M316" s="2"/>
      <c r="N316" t="s">
        <v>1609</v>
      </c>
      <c r="O316" s="2"/>
      <c r="P316" s="2"/>
      <c r="Q316" t="str">
        <f t="shared" si="44"/>
        <v>중식</v>
      </c>
    </row>
    <row r="317" spans="1:17" x14ac:dyDescent="0.4">
      <c r="A317" t="str">
        <f>'trim()'!B317</f>
        <v>음식점 &gt; 일식 &gt; 참치회</v>
      </c>
      <c r="C317" s="2" t="str">
        <f t="shared" si="36"/>
        <v/>
      </c>
      <c r="D317" s="2" t="str">
        <f t="shared" si="37"/>
        <v/>
      </c>
      <c r="E317" s="2" t="str">
        <f t="shared" si="38"/>
        <v/>
      </c>
      <c r="F317" s="2" t="str">
        <f t="shared" si="39"/>
        <v>일식,</v>
      </c>
      <c r="G317" s="2" t="str">
        <f t="shared" si="40"/>
        <v/>
      </c>
      <c r="H317" s="2" t="str">
        <f t="shared" si="41"/>
        <v/>
      </c>
      <c r="I317" s="2" t="str">
        <f t="shared" si="42"/>
        <v/>
      </c>
      <c r="J317" s="2" t="str">
        <f t="shared" si="43"/>
        <v/>
      </c>
      <c r="K317" s="2"/>
      <c r="L317" s="2"/>
      <c r="M317" s="2"/>
      <c r="N317" t="s">
        <v>1609</v>
      </c>
      <c r="O317" s="2"/>
      <c r="P317" s="2"/>
      <c r="Q317" t="str">
        <f t="shared" si="44"/>
        <v>일식</v>
      </c>
    </row>
    <row r="318" spans="1:17" x14ac:dyDescent="0.4">
      <c r="A318" t="str">
        <f>'trim()'!B318</f>
        <v>음식점 &gt; 한식 &gt; 육류,고기 &gt; 족발,보쌈</v>
      </c>
      <c r="C318" s="2" t="str">
        <f t="shared" si="36"/>
        <v/>
      </c>
      <c r="D318" s="2" t="str">
        <f t="shared" si="37"/>
        <v/>
      </c>
      <c r="E318" s="2" t="str">
        <f t="shared" si="38"/>
        <v/>
      </c>
      <c r="F318" s="2" t="str">
        <f t="shared" si="39"/>
        <v/>
      </c>
      <c r="G318" s="2" t="str">
        <f t="shared" si="40"/>
        <v>한식,</v>
      </c>
      <c r="H318" s="2" t="str">
        <f t="shared" si="41"/>
        <v/>
      </c>
      <c r="I318" s="2" t="str">
        <f t="shared" si="42"/>
        <v/>
      </c>
      <c r="J318" s="2" t="str">
        <f t="shared" si="43"/>
        <v/>
      </c>
      <c r="K318" s="2"/>
      <c r="L318" s="2"/>
      <c r="M318" s="2"/>
      <c r="N318" t="s">
        <v>1609</v>
      </c>
      <c r="O318" s="2"/>
      <c r="P318" s="2"/>
      <c r="Q318" t="str">
        <f t="shared" si="44"/>
        <v>한식</v>
      </c>
    </row>
    <row r="319" spans="1:17" x14ac:dyDescent="0.4">
      <c r="A319" t="str">
        <f>'trim()'!B319</f>
        <v>음식점 &gt; 한식 &gt; 육류,고기 &gt; 닭요리</v>
      </c>
      <c r="C319" s="2" t="str">
        <f t="shared" si="36"/>
        <v/>
      </c>
      <c r="D319" s="2" t="str">
        <f t="shared" si="37"/>
        <v/>
      </c>
      <c r="E319" s="2" t="str">
        <f t="shared" si="38"/>
        <v/>
      </c>
      <c r="F319" s="2" t="str">
        <f t="shared" si="39"/>
        <v/>
      </c>
      <c r="G319" s="2" t="str">
        <f t="shared" si="40"/>
        <v>한식,</v>
      </c>
      <c r="H319" s="2" t="str">
        <f t="shared" si="41"/>
        <v/>
      </c>
      <c r="I319" s="2" t="str">
        <f t="shared" si="42"/>
        <v/>
      </c>
      <c r="J319" s="2" t="str">
        <f t="shared" si="43"/>
        <v/>
      </c>
      <c r="K319" s="2"/>
      <c r="L319" s="2"/>
      <c r="M319" s="2"/>
      <c r="N319" t="s">
        <v>1609</v>
      </c>
      <c r="O319" s="2"/>
      <c r="P319" s="2"/>
      <c r="Q319" t="str">
        <f t="shared" si="44"/>
        <v>한식</v>
      </c>
    </row>
    <row r="320" spans="1:17" x14ac:dyDescent="0.4">
      <c r="A320" t="str">
        <f>'trim()'!B320</f>
        <v>음식점 &gt; 카페 &gt; 커피전문점 &gt; 이디야커피</v>
      </c>
      <c r="C320" s="2" t="str">
        <f t="shared" si="36"/>
        <v/>
      </c>
      <c r="D320" s="2" t="str">
        <f t="shared" si="37"/>
        <v/>
      </c>
      <c r="E320" s="2" t="str">
        <f t="shared" si="38"/>
        <v/>
      </c>
      <c r="F320" s="2" t="str">
        <f t="shared" si="39"/>
        <v/>
      </c>
      <c r="G320" s="2" t="str">
        <f t="shared" si="40"/>
        <v/>
      </c>
      <c r="H320" s="2" t="str">
        <f t="shared" si="41"/>
        <v/>
      </c>
      <c r="I320" s="2" t="str">
        <f t="shared" si="42"/>
        <v>카페,</v>
      </c>
      <c r="J320" s="2" t="str">
        <f t="shared" si="43"/>
        <v/>
      </c>
      <c r="K320" s="2"/>
      <c r="L320" s="2"/>
      <c r="M320" s="2"/>
      <c r="N320" t="s">
        <v>1609</v>
      </c>
      <c r="O320" s="2"/>
      <c r="P320" s="2"/>
      <c r="Q320" t="str">
        <f t="shared" si="44"/>
        <v>카페</v>
      </c>
    </row>
    <row r="321" spans="1:17" x14ac:dyDescent="0.4">
      <c r="A321" t="str">
        <f>'trim()'!B321</f>
        <v>음식점 &gt; 카페</v>
      </c>
      <c r="C321" s="2" t="str">
        <f t="shared" si="36"/>
        <v/>
      </c>
      <c r="D321" s="2" t="str">
        <f t="shared" si="37"/>
        <v/>
      </c>
      <c r="E321" s="2" t="str">
        <f t="shared" si="38"/>
        <v/>
      </c>
      <c r="F321" s="2" t="str">
        <f t="shared" si="39"/>
        <v/>
      </c>
      <c r="G321" s="2" t="str">
        <f t="shared" si="40"/>
        <v/>
      </c>
      <c r="H321" s="2" t="str">
        <f t="shared" si="41"/>
        <v/>
      </c>
      <c r="I321" s="2" t="str">
        <f t="shared" si="42"/>
        <v>카페,</v>
      </c>
      <c r="J321" s="2" t="str">
        <f t="shared" si="43"/>
        <v/>
      </c>
      <c r="K321" s="2"/>
      <c r="L321" s="2"/>
      <c r="M321" s="2"/>
      <c r="N321" t="s">
        <v>1609</v>
      </c>
      <c r="O321" s="2"/>
      <c r="P321" s="2"/>
      <c r="Q321" t="str">
        <f t="shared" si="44"/>
        <v>카페</v>
      </c>
    </row>
    <row r="322" spans="1:17" x14ac:dyDescent="0.4">
      <c r="A322" t="str">
        <f>'trim()'!B322</f>
        <v>음식점 &gt; 일식 &gt; 초밥,롤</v>
      </c>
      <c r="C322" s="2" t="str">
        <f t="shared" si="36"/>
        <v/>
      </c>
      <c r="D322" s="2" t="str">
        <f t="shared" si="37"/>
        <v/>
      </c>
      <c r="E322" s="2" t="str">
        <f t="shared" si="38"/>
        <v/>
      </c>
      <c r="F322" s="2" t="str">
        <f t="shared" si="39"/>
        <v>일식,</v>
      </c>
      <c r="G322" s="2" t="str">
        <f t="shared" si="40"/>
        <v/>
      </c>
      <c r="H322" s="2" t="str">
        <f t="shared" si="41"/>
        <v/>
      </c>
      <c r="I322" s="2" t="str">
        <f t="shared" si="42"/>
        <v/>
      </c>
      <c r="J322" s="2" t="str">
        <f t="shared" si="43"/>
        <v/>
      </c>
      <c r="K322" s="2"/>
      <c r="L322" s="2"/>
      <c r="M322" s="2"/>
      <c r="N322" t="s">
        <v>1609</v>
      </c>
      <c r="O322" s="2"/>
      <c r="P322" s="2"/>
      <c r="Q322" t="str">
        <f t="shared" si="44"/>
        <v>일식</v>
      </c>
    </row>
    <row r="323" spans="1:17" x14ac:dyDescent="0.4">
      <c r="A323" t="str">
        <f>'trim()'!B323</f>
        <v>음식점 &gt; 일식</v>
      </c>
      <c r="C323" s="2" t="str">
        <f t="shared" ref="C323:C386" si="45">IFERROR(  IF( FIND("피자",A323,1)&gt;0,"피자,",""  ),"")</f>
        <v/>
      </c>
      <c r="D323" s="2" t="str">
        <f t="shared" ref="D323:D386" si="46">IFERROR(  IF( FIND("치킨",A323,1)&gt;0,"치킨,",""  ),"")</f>
        <v/>
      </c>
      <c r="E323" s="2" t="str">
        <f t="shared" ref="E323:E386" si="47">IFERROR(  IF( FIND("중식",A323,1)&gt;0,"중식,",""  ),"")</f>
        <v/>
      </c>
      <c r="F323" s="2" t="str">
        <f t="shared" ref="F323:F386" si="48">IFERROR(  IF( FIND("일식",A323,1)&gt;0,"일식,",""  ),"")</f>
        <v>일식,</v>
      </c>
      <c r="G323" s="2" t="str">
        <f t="shared" ref="G323:G386" si="49">IFERROR(  IF( FIND("한식",A323,1)&gt;0,"한식,",""  ),"")</f>
        <v/>
      </c>
      <c r="H323" s="2" t="str">
        <f t="shared" ref="H323:H386" si="50">IFERROR(  IF( FIND("양식",A323,1)&gt;0,"양식,",""  ),"")</f>
        <v/>
      </c>
      <c r="I323" s="2" t="str">
        <f t="shared" ref="I323:I386" si="51">IF(   OR(  IFERROR((FIND("까페",A323,1)&gt;0),FALSE),   IFERROR((FIND("카페",A323,1)&gt;0),FALSE),   IFERROR((FIND("카페",A323,1)&gt;0),FALSE) ),"카페,","")</f>
        <v/>
      </c>
      <c r="J323" s="2" t="str">
        <f t="shared" ref="J323:J386" si="52">IF(   OR(  IFERROR((FIND("패스트푸드",A323,1)&gt;0),FALSE),   IFERROR((FIND("햄버거",A323,1)&gt;0),FALSE),   IFERROR((FIND("버거",A323,1)&gt;0),FALSE) ),"햄버거,","")</f>
        <v/>
      </c>
      <c r="K323" s="2"/>
      <c r="L323" s="2"/>
      <c r="M323" s="2"/>
      <c r="N323" t="s">
        <v>1609</v>
      </c>
      <c r="O323" s="2"/>
      <c r="P323" s="2"/>
      <c r="Q323" t="str">
        <f t="shared" ref="Q323:Q386" si="53">SUBSTITUTE(CONCATENATE(C323,D323,E323,F323,G323,H323,I323,J323,N323),",,","",1)</f>
        <v>일식</v>
      </c>
    </row>
    <row r="324" spans="1:17" x14ac:dyDescent="0.4">
      <c r="A324" t="str">
        <f>'trim()'!B324</f>
        <v>음식점 &gt; 일식 &gt; 참치회</v>
      </c>
      <c r="C324" s="2" t="str">
        <f t="shared" si="45"/>
        <v/>
      </c>
      <c r="D324" s="2" t="str">
        <f t="shared" si="46"/>
        <v/>
      </c>
      <c r="E324" s="2" t="str">
        <f t="shared" si="47"/>
        <v/>
      </c>
      <c r="F324" s="2" t="str">
        <f t="shared" si="48"/>
        <v>일식,</v>
      </c>
      <c r="G324" s="2" t="str">
        <f t="shared" si="49"/>
        <v/>
      </c>
      <c r="H324" s="2" t="str">
        <f t="shared" si="50"/>
        <v/>
      </c>
      <c r="I324" s="2" t="str">
        <f t="shared" si="51"/>
        <v/>
      </c>
      <c r="J324" s="2" t="str">
        <f t="shared" si="52"/>
        <v/>
      </c>
      <c r="K324" s="2"/>
      <c r="L324" s="2"/>
      <c r="M324" s="2"/>
      <c r="N324" t="s">
        <v>1609</v>
      </c>
      <c r="O324" s="2"/>
      <c r="P324" s="2"/>
      <c r="Q324" t="str">
        <f t="shared" si="53"/>
        <v>일식</v>
      </c>
    </row>
    <row r="325" spans="1:17" x14ac:dyDescent="0.4">
      <c r="A325" t="str">
        <f>'trim()'!B325</f>
        <v>음식점 &gt; 일식 &gt; 참치회</v>
      </c>
      <c r="C325" s="2" t="str">
        <f t="shared" si="45"/>
        <v/>
      </c>
      <c r="D325" s="2" t="str">
        <f t="shared" si="46"/>
        <v/>
      </c>
      <c r="E325" s="2" t="str">
        <f t="shared" si="47"/>
        <v/>
      </c>
      <c r="F325" s="2" t="str">
        <f t="shared" si="48"/>
        <v>일식,</v>
      </c>
      <c r="G325" s="2" t="str">
        <f t="shared" si="49"/>
        <v/>
      </c>
      <c r="H325" s="2" t="str">
        <f t="shared" si="50"/>
        <v/>
      </c>
      <c r="I325" s="2" t="str">
        <f t="shared" si="51"/>
        <v/>
      </c>
      <c r="J325" s="2" t="str">
        <f t="shared" si="52"/>
        <v/>
      </c>
      <c r="K325" s="2"/>
      <c r="L325" s="2"/>
      <c r="M325" s="2"/>
      <c r="N325" t="s">
        <v>1609</v>
      </c>
      <c r="O325" s="2"/>
      <c r="P325" s="2"/>
      <c r="Q325" t="str">
        <f t="shared" si="53"/>
        <v>일식</v>
      </c>
    </row>
    <row r="326" spans="1:17" x14ac:dyDescent="0.4">
      <c r="A326" t="str">
        <f>'trim()'!B326</f>
        <v>음식점 &gt; 일식</v>
      </c>
      <c r="C326" s="2" t="str">
        <f t="shared" si="45"/>
        <v/>
      </c>
      <c r="D326" s="2" t="str">
        <f t="shared" si="46"/>
        <v/>
      </c>
      <c r="E326" s="2" t="str">
        <f t="shared" si="47"/>
        <v/>
      </c>
      <c r="F326" s="2" t="str">
        <f t="shared" si="48"/>
        <v>일식,</v>
      </c>
      <c r="G326" s="2" t="str">
        <f t="shared" si="49"/>
        <v/>
      </c>
      <c r="H326" s="2" t="str">
        <f t="shared" si="50"/>
        <v/>
      </c>
      <c r="I326" s="2" t="str">
        <f t="shared" si="51"/>
        <v/>
      </c>
      <c r="J326" s="2" t="str">
        <f t="shared" si="52"/>
        <v/>
      </c>
      <c r="K326" s="2"/>
      <c r="L326" s="2"/>
      <c r="M326" s="2"/>
      <c r="N326" t="s">
        <v>1609</v>
      </c>
      <c r="O326" s="2"/>
      <c r="P326" s="2"/>
      <c r="Q326" t="str">
        <f t="shared" si="53"/>
        <v>일식</v>
      </c>
    </row>
    <row r="327" spans="1:17" x14ac:dyDescent="0.4">
      <c r="A327" t="str">
        <f>'trim()'!B327</f>
        <v>음식점 &gt; 한식 &gt; 해장국</v>
      </c>
      <c r="C327" s="2" t="str">
        <f t="shared" si="45"/>
        <v/>
      </c>
      <c r="D327" s="2" t="str">
        <f t="shared" si="46"/>
        <v/>
      </c>
      <c r="E327" s="2" t="str">
        <f t="shared" si="47"/>
        <v/>
      </c>
      <c r="F327" s="2" t="str">
        <f t="shared" si="48"/>
        <v/>
      </c>
      <c r="G327" s="2" t="str">
        <f t="shared" si="49"/>
        <v>한식,</v>
      </c>
      <c r="H327" s="2" t="str">
        <f t="shared" si="50"/>
        <v/>
      </c>
      <c r="I327" s="2" t="str">
        <f t="shared" si="51"/>
        <v/>
      </c>
      <c r="J327" s="2" t="str">
        <f t="shared" si="52"/>
        <v/>
      </c>
      <c r="K327" s="2"/>
      <c r="L327" s="2"/>
      <c r="M327" s="2"/>
      <c r="N327" t="s">
        <v>1609</v>
      </c>
      <c r="O327" s="2"/>
      <c r="P327" s="2"/>
      <c r="Q327" t="str">
        <f t="shared" si="53"/>
        <v>한식</v>
      </c>
    </row>
    <row r="328" spans="1:17" x14ac:dyDescent="0.4">
      <c r="A328" t="str">
        <f>'trim()'!B328</f>
        <v>음식점 &gt; 일식 &gt; 일본식라면</v>
      </c>
      <c r="C328" s="2" t="str">
        <f t="shared" si="45"/>
        <v/>
      </c>
      <c r="D328" s="2" t="str">
        <f t="shared" si="46"/>
        <v/>
      </c>
      <c r="E328" s="2" t="str">
        <f t="shared" si="47"/>
        <v/>
      </c>
      <c r="F328" s="2" t="str">
        <f t="shared" si="48"/>
        <v>일식,</v>
      </c>
      <c r="G328" s="2" t="str">
        <f t="shared" si="49"/>
        <v/>
      </c>
      <c r="H328" s="2" t="str">
        <f t="shared" si="50"/>
        <v/>
      </c>
      <c r="I328" s="2" t="str">
        <f t="shared" si="51"/>
        <v/>
      </c>
      <c r="J328" s="2" t="str">
        <f t="shared" si="52"/>
        <v/>
      </c>
      <c r="K328" s="2"/>
      <c r="L328" s="2"/>
      <c r="M328" s="2"/>
      <c r="N328" t="s">
        <v>1609</v>
      </c>
      <c r="O328" s="2"/>
      <c r="P328" s="2"/>
      <c r="Q328" t="str">
        <f t="shared" si="53"/>
        <v>일식</v>
      </c>
    </row>
    <row r="329" spans="1:17" x14ac:dyDescent="0.4">
      <c r="A329" t="str">
        <f>'trim()'!B329</f>
        <v>음식점 &gt; 치킨</v>
      </c>
      <c r="C329" s="2" t="str">
        <f t="shared" si="45"/>
        <v/>
      </c>
      <c r="D329" s="2" t="str">
        <f t="shared" si="46"/>
        <v>치킨,</v>
      </c>
      <c r="E329" s="2" t="str">
        <f t="shared" si="47"/>
        <v/>
      </c>
      <c r="F329" s="2" t="str">
        <f t="shared" si="48"/>
        <v/>
      </c>
      <c r="G329" s="2" t="str">
        <f t="shared" si="49"/>
        <v/>
      </c>
      <c r="H329" s="2" t="str">
        <f t="shared" si="50"/>
        <v/>
      </c>
      <c r="I329" s="2" t="str">
        <f t="shared" si="51"/>
        <v/>
      </c>
      <c r="J329" s="2" t="str">
        <f t="shared" si="52"/>
        <v/>
      </c>
      <c r="K329" s="2"/>
      <c r="L329" s="2"/>
      <c r="M329" s="2"/>
      <c r="N329" t="s">
        <v>1609</v>
      </c>
      <c r="O329" s="2"/>
      <c r="P329" s="2"/>
      <c r="Q329" t="str">
        <f t="shared" si="53"/>
        <v>치킨</v>
      </c>
    </row>
    <row r="330" spans="1:17" x14ac:dyDescent="0.4">
      <c r="A330" t="str">
        <f>'trim()'!B330</f>
        <v>음식점 &gt; 치킨</v>
      </c>
      <c r="C330" s="2" t="str">
        <f t="shared" si="45"/>
        <v/>
      </c>
      <c r="D330" s="2" t="str">
        <f t="shared" si="46"/>
        <v>치킨,</v>
      </c>
      <c r="E330" s="2" t="str">
        <f t="shared" si="47"/>
        <v/>
      </c>
      <c r="F330" s="2" t="str">
        <f t="shared" si="48"/>
        <v/>
      </c>
      <c r="G330" s="2" t="str">
        <f t="shared" si="49"/>
        <v/>
      </c>
      <c r="H330" s="2" t="str">
        <f t="shared" si="50"/>
        <v/>
      </c>
      <c r="I330" s="2" t="str">
        <f t="shared" si="51"/>
        <v/>
      </c>
      <c r="J330" s="2" t="str">
        <f t="shared" si="52"/>
        <v/>
      </c>
      <c r="K330" s="2"/>
      <c r="L330" s="2"/>
      <c r="M330" s="2"/>
      <c r="N330" t="s">
        <v>1609</v>
      </c>
      <c r="O330" s="2"/>
      <c r="P330" s="2"/>
      <c r="Q330" t="str">
        <f t="shared" si="53"/>
        <v>치킨</v>
      </c>
    </row>
    <row r="331" spans="1:17" x14ac:dyDescent="0.4">
      <c r="A331" t="str">
        <f>'trim()'!B331</f>
        <v>음식점 &gt; 한식 &gt; 육류,고기 &gt; 닭요리</v>
      </c>
      <c r="C331" s="2" t="str">
        <f t="shared" si="45"/>
        <v/>
      </c>
      <c r="D331" s="2" t="str">
        <f t="shared" si="46"/>
        <v/>
      </c>
      <c r="E331" s="2" t="str">
        <f t="shared" si="47"/>
        <v/>
      </c>
      <c r="F331" s="2" t="str">
        <f t="shared" si="48"/>
        <v/>
      </c>
      <c r="G331" s="2" t="str">
        <f t="shared" si="49"/>
        <v>한식,</v>
      </c>
      <c r="H331" s="2" t="str">
        <f t="shared" si="50"/>
        <v/>
      </c>
      <c r="I331" s="2" t="str">
        <f t="shared" si="51"/>
        <v/>
      </c>
      <c r="J331" s="2" t="str">
        <f t="shared" si="52"/>
        <v/>
      </c>
      <c r="K331" s="2"/>
      <c r="L331" s="2"/>
      <c r="M331" s="2"/>
      <c r="N331" t="s">
        <v>1609</v>
      </c>
      <c r="O331" s="2"/>
      <c r="P331" s="2"/>
      <c r="Q331" t="str">
        <f t="shared" si="53"/>
        <v>한식</v>
      </c>
    </row>
    <row r="332" spans="1:17" x14ac:dyDescent="0.4">
      <c r="A332" t="str">
        <f>'trim()'!B332</f>
        <v>음식점 &gt; 치킨</v>
      </c>
      <c r="C332" s="2" t="str">
        <f t="shared" si="45"/>
        <v/>
      </c>
      <c r="D332" s="2" t="str">
        <f t="shared" si="46"/>
        <v>치킨,</v>
      </c>
      <c r="E332" s="2" t="str">
        <f t="shared" si="47"/>
        <v/>
      </c>
      <c r="F332" s="2" t="str">
        <f t="shared" si="48"/>
        <v/>
      </c>
      <c r="G332" s="2" t="str">
        <f t="shared" si="49"/>
        <v/>
      </c>
      <c r="H332" s="2" t="str">
        <f t="shared" si="50"/>
        <v/>
      </c>
      <c r="I332" s="2" t="str">
        <f t="shared" si="51"/>
        <v/>
      </c>
      <c r="J332" s="2" t="str">
        <f t="shared" si="52"/>
        <v/>
      </c>
      <c r="K332" s="2"/>
      <c r="L332" s="2"/>
      <c r="M332" s="2"/>
      <c r="N332" t="s">
        <v>1609</v>
      </c>
      <c r="O332" s="2"/>
      <c r="P332" s="2"/>
      <c r="Q332" t="str">
        <f t="shared" si="53"/>
        <v>치킨</v>
      </c>
    </row>
    <row r="333" spans="1:17" x14ac:dyDescent="0.4">
      <c r="A333" t="str">
        <f>'trim()'!B333</f>
        <v>음식점 &gt; 중식 &gt; 중화요리</v>
      </c>
      <c r="C333" s="2" t="str">
        <f t="shared" si="45"/>
        <v/>
      </c>
      <c r="D333" s="2" t="str">
        <f t="shared" si="46"/>
        <v/>
      </c>
      <c r="E333" s="2" t="str">
        <f t="shared" si="47"/>
        <v>중식,</v>
      </c>
      <c r="F333" s="2" t="str">
        <f t="shared" si="48"/>
        <v/>
      </c>
      <c r="G333" s="2" t="str">
        <f t="shared" si="49"/>
        <v/>
      </c>
      <c r="H333" s="2" t="str">
        <f t="shared" si="50"/>
        <v/>
      </c>
      <c r="I333" s="2" t="str">
        <f t="shared" si="51"/>
        <v/>
      </c>
      <c r="J333" s="2" t="str">
        <f t="shared" si="52"/>
        <v/>
      </c>
      <c r="K333" s="2"/>
      <c r="L333" s="2"/>
      <c r="M333" s="2"/>
      <c r="N333" t="s">
        <v>1609</v>
      </c>
      <c r="O333" s="2"/>
      <c r="P333" s="2"/>
      <c r="Q333" t="str">
        <f t="shared" si="53"/>
        <v>중식</v>
      </c>
    </row>
    <row r="334" spans="1:17" x14ac:dyDescent="0.4">
      <c r="A334" t="str">
        <f>'trim()'!B334</f>
        <v>음식점 &gt; 일식 &gt; 돈까스,우동</v>
      </c>
      <c r="C334" s="2" t="str">
        <f t="shared" si="45"/>
        <v/>
      </c>
      <c r="D334" s="2" t="str">
        <f t="shared" si="46"/>
        <v/>
      </c>
      <c r="E334" s="2" t="str">
        <f t="shared" si="47"/>
        <v/>
      </c>
      <c r="F334" s="2" t="str">
        <f t="shared" si="48"/>
        <v>일식,</v>
      </c>
      <c r="G334" s="2" t="str">
        <f t="shared" si="49"/>
        <v/>
      </c>
      <c r="H334" s="2" t="str">
        <f t="shared" si="50"/>
        <v/>
      </c>
      <c r="I334" s="2" t="str">
        <f t="shared" si="51"/>
        <v/>
      </c>
      <c r="J334" s="2" t="str">
        <f t="shared" si="52"/>
        <v/>
      </c>
      <c r="K334" s="2"/>
      <c r="L334" s="2"/>
      <c r="M334" s="2"/>
      <c r="N334" t="s">
        <v>1609</v>
      </c>
      <c r="O334" s="2"/>
      <c r="P334" s="2"/>
      <c r="Q334" t="str">
        <f t="shared" si="53"/>
        <v>일식</v>
      </c>
    </row>
    <row r="335" spans="1:17" x14ac:dyDescent="0.4">
      <c r="A335" t="str">
        <f>'trim()'!B335</f>
        <v>음식점 &gt; 치킨</v>
      </c>
      <c r="C335" s="2" t="str">
        <f t="shared" si="45"/>
        <v/>
      </c>
      <c r="D335" s="2" t="str">
        <f t="shared" si="46"/>
        <v>치킨,</v>
      </c>
      <c r="E335" s="2" t="str">
        <f t="shared" si="47"/>
        <v/>
      </c>
      <c r="F335" s="2" t="str">
        <f t="shared" si="48"/>
        <v/>
      </c>
      <c r="G335" s="2" t="str">
        <f t="shared" si="49"/>
        <v/>
      </c>
      <c r="H335" s="2" t="str">
        <f t="shared" si="50"/>
        <v/>
      </c>
      <c r="I335" s="2" t="str">
        <f t="shared" si="51"/>
        <v/>
      </c>
      <c r="J335" s="2" t="str">
        <f t="shared" si="52"/>
        <v/>
      </c>
      <c r="K335" s="2"/>
      <c r="L335" s="2"/>
      <c r="M335" s="2"/>
      <c r="N335" t="s">
        <v>1609</v>
      </c>
      <c r="O335" s="2"/>
      <c r="P335" s="2"/>
      <c r="Q335" t="str">
        <f t="shared" si="53"/>
        <v>치킨</v>
      </c>
    </row>
    <row r="336" spans="1:17" x14ac:dyDescent="0.4">
      <c r="A336" t="str">
        <f>'trim()'!B336</f>
        <v>음식점 &gt; 일식 &gt; 돈까스,우동</v>
      </c>
      <c r="C336" s="2" t="str">
        <f t="shared" si="45"/>
        <v/>
      </c>
      <c r="D336" s="2" t="str">
        <f t="shared" si="46"/>
        <v/>
      </c>
      <c r="E336" s="2" t="str">
        <f t="shared" si="47"/>
        <v/>
      </c>
      <c r="F336" s="2" t="str">
        <f t="shared" si="48"/>
        <v>일식,</v>
      </c>
      <c r="G336" s="2" t="str">
        <f t="shared" si="49"/>
        <v/>
      </c>
      <c r="H336" s="2" t="str">
        <f t="shared" si="50"/>
        <v/>
      </c>
      <c r="I336" s="2" t="str">
        <f t="shared" si="51"/>
        <v/>
      </c>
      <c r="J336" s="2" t="str">
        <f t="shared" si="52"/>
        <v/>
      </c>
      <c r="K336" s="2"/>
      <c r="L336" s="2"/>
      <c r="M336" s="2"/>
      <c r="N336" t="s">
        <v>1609</v>
      </c>
      <c r="O336" s="2"/>
      <c r="P336" s="2"/>
      <c r="Q336" t="str">
        <f t="shared" si="53"/>
        <v>일식</v>
      </c>
    </row>
    <row r="337" spans="1:17" x14ac:dyDescent="0.4">
      <c r="A337" t="str">
        <f>'trim()'!B337</f>
        <v>음식점 &gt; 한식</v>
      </c>
      <c r="C337" s="2" t="str">
        <f t="shared" si="45"/>
        <v/>
      </c>
      <c r="D337" s="2" t="str">
        <f t="shared" si="46"/>
        <v/>
      </c>
      <c r="E337" s="2" t="str">
        <f t="shared" si="47"/>
        <v/>
      </c>
      <c r="F337" s="2" t="str">
        <f t="shared" si="48"/>
        <v/>
      </c>
      <c r="G337" s="2" t="str">
        <f t="shared" si="49"/>
        <v>한식,</v>
      </c>
      <c r="H337" s="2" t="str">
        <f t="shared" si="50"/>
        <v/>
      </c>
      <c r="I337" s="2" t="str">
        <f t="shared" si="51"/>
        <v/>
      </c>
      <c r="J337" s="2" t="str">
        <f t="shared" si="52"/>
        <v/>
      </c>
      <c r="K337" s="2"/>
      <c r="L337" s="2"/>
      <c r="M337" s="2"/>
      <c r="N337" t="s">
        <v>1609</v>
      </c>
      <c r="O337" s="2"/>
      <c r="P337" s="2"/>
      <c r="Q337" t="str">
        <f t="shared" si="53"/>
        <v>한식</v>
      </c>
    </row>
    <row r="338" spans="1:17" x14ac:dyDescent="0.4">
      <c r="A338" t="str">
        <f>'trim()'!B338</f>
        <v>음식점 &gt; 카페 &gt; 다방</v>
      </c>
      <c r="C338" s="2" t="str">
        <f t="shared" si="45"/>
        <v/>
      </c>
      <c r="D338" s="2" t="str">
        <f t="shared" si="46"/>
        <v/>
      </c>
      <c r="E338" s="2" t="str">
        <f t="shared" si="47"/>
        <v/>
      </c>
      <c r="F338" s="2" t="str">
        <f t="shared" si="48"/>
        <v/>
      </c>
      <c r="G338" s="2" t="str">
        <f t="shared" si="49"/>
        <v/>
      </c>
      <c r="H338" s="2" t="str">
        <f t="shared" si="50"/>
        <v/>
      </c>
      <c r="I338" s="2" t="str">
        <f t="shared" si="51"/>
        <v>카페,</v>
      </c>
      <c r="J338" s="2" t="str">
        <f t="shared" si="52"/>
        <v/>
      </c>
      <c r="K338" s="2"/>
      <c r="L338" s="2"/>
      <c r="M338" s="2"/>
      <c r="N338" t="s">
        <v>1609</v>
      </c>
      <c r="O338" s="2"/>
      <c r="P338" s="2"/>
      <c r="Q338" t="str">
        <f t="shared" si="53"/>
        <v>카페</v>
      </c>
    </row>
    <row r="339" spans="1:17" x14ac:dyDescent="0.4">
      <c r="A339" t="str">
        <f>'trim()'!B339</f>
        <v>음식점 &gt; 양식 &gt; 피자</v>
      </c>
      <c r="C339" s="2" t="str">
        <f t="shared" si="45"/>
        <v>피자,</v>
      </c>
      <c r="D339" s="2" t="str">
        <f t="shared" si="46"/>
        <v/>
      </c>
      <c r="E339" s="2" t="str">
        <f t="shared" si="47"/>
        <v/>
      </c>
      <c r="F339" s="2" t="str">
        <f t="shared" si="48"/>
        <v/>
      </c>
      <c r="G339" s="2" t="str">
        <f t="shared" si="49"/>
        <v/>
      </c>
      <c r="H339" s="2" t="str">
        <f t="shared" si="50"/>
        <v>양식,</v>
      </c>
      <c r="I339" s="2" t="str">
        <f t="shared" si="51"/>
        <v/>
      </c>
      <c r="J339" s="2" t="str">
        <f t="shared" si="52"/>
        <v/>
      </c>
      <c r="K339" s="2"/>
      <c r="L339" s="2"/>
      <c r="M339" s="2"/>
      <c r="N339" t="s">
        <v>1609</v>
      </c>
      <c r="O339" s="2"/>
      <c r="P339" s="2"/>
      <c r="Q339" t="str">
        <f t="shared" si="53"/>
        <v>피자,양식</v>
      </c>
    </row>
    <row r="340" spans="1:17" x14ac:dyDescent="0.4">
      <c r="A340" t="str">
        <f>'trim()'!B340</f>
        <v>음식점 &gt; 한식 &gt; 육류,고기</v>
      </c>
      <c r="C340" s="2" t="str">
        <f t="shared" si="45"/>
        <v/>
      </c>
      <c r="D340" s="2" t="str">
        <f t="shared" si="46"/>
        <v/>
      </c>
      <c r="E340" s="2" t="str">
        <f t="shared" si="47"/>
        <v/>
      </c>
      <c r="F340" s="2" t="str">
        <f t="shared" si="48"/>
        <v/>
      </c>
      <c r="G340" s="2" t="str">
        <f t="shared" si="49"/>
        <v>한식,</v>
      </c>
      <c r="H340" s="2" t="str">
        <f t="shared" si="50"/>
        <v/>
      </c>
      <c r="I340" s="2" t="str">
        <f t="shared" si="51"/>
        <v/>
      </c>
      <c r="J340" s="2" t="str">
        <f t="shared" si="52"/>
        <v/>
      </c>
      <c r="K340" s="2"/>
      <c r="L340" s="2"/>
      <c r="M340" s="2"/>
      <c r="N340" t="s">
        <v>1609</v>
      </c>
      <c r="O340" s="2"/>
      <c r="P340" s="2"/>
      <c r="Q340" t="str">
        <f t="shared" si="53"/>
        <v>한식</v>
      </c>
    </row>
    <row r="341" spans="1:17" x14ac:dyDescent="0.4">
      <c r="A341" t="str">
        <f>'trim()'!B341</f>
        <v>음식점 &gt; 한식 &gt; 육류,고기</v>
      </c>
      <c r="C341" s="2" t="str">
        <f t="shared" si="45"/>
        <v/>
      </c>
      <c r="D341" s="2" t="str">
        <f t="shared" si="46"/>
        <v/>
      </c>
      <c r="E341" s="2" t="str">
        <f t="shared" si="47"/>
        <v/>
      </c>
      <c r="F341" s="2" t="str">
        <f t="shared" si="48"/>
        <v/>
      </c>
      <c r="G341" s="2" t="str">
        <f t="shared" si="49"/>
        <v>한식,</v>
      </c>
      <c r="H341" s="2" t="str">
        <f t="shared" si="50"/>
        <v/>
      </c>
      <c r="I341" s="2" t="str">
        <f t="shared" si="51"/>
        <v/>
      </c>
      <c r="J341" s="2" t="str">
        <f t="shared" si="52"/>
        <v/>
      </c>
      <c r="K341" s="2"/>
      <c r="L341" s="2"/>
      <c r="M341" s="2"/>
      <c r="N341" t="s">
        <v>1609</v>
      </c>
      <c r="O341" s="2"/>
      <c r="P341" s="2"/>
      <c r="Q341" t="str">
        <f t="shared" si="53"/>
        <v>한식</v>
      </c>
    </row>
    <row r="342" spans="1:17" x14ac:dyDescent="0.4">
      <c r="A342" t="str">
        <f>'trim()'!B342</f>
        <v>음식점 &gt; 중식 &gt; 중화요리</v>
      </c>
      <c r="C342" s="2" t="str">
        <f t="shared" si="45"/>
        <v/>
      </c>
      <c r="D342" s="2" t="str">
        <f t="shared" si="46"/>
        <v/>
      </c>
      <c r="E342" s="2" t="str">
        <f t="shared" si="47"/>
        <v>중식,</v>
      </c>
      <c r="F342" s="2" t="str">
        <f t="shared" si="48"/>
        <v/>
      </c>
      <c r="G342" s="2" t="str">
        <f t="shared" si="49"/>
        <v/>
      </c>
      <c r="H342" s="2" t="str">
        <f t="shared" si="50"/>
        <v/>
      </c>
      <c r="I342" s="2" t="str">
        <f t="shared" si="51"/>
        <v/>
      </c>
      <c r="J342" s="2" t="str">
        <f t="shared" si="52"/>
        <v/>
      </c>
      <c r="K342" s="2"/>
      <c r="L342" s="2"/>
      <c r="M342" s="2"/>
      <c r="N342" t="s">
        <v>1609</v>
      </c>
      <c r="O342" s="2"/>
      <c r="P342" s="2"/>
      <c r="Q342" t="str">
        <f t="shared" si="53"/>
        <v>중식</v>
      </c>
    </row>
    <row r="343" spans="1:17" x14ac:dyDescent="0.4">
      <c r="A343" t="str">
        <f>'trim()'!B343</f>
        <v>음식점 &gt; 중식 &gt; 중화요리</v>
      </c>
      <c r="C343" s="2" t="str">
        <f t="shared" si="45"/>
        <v/>
      </c>
      <c r="D343" s="2" t="str">
        <f t="shared" si="46"/>
        <v/>
      </c>
      <c r="E343" s="2" t="str">
        <f t="shared" si="47"/>
        <v>중식,</v>
      </c>
      <c r="F343" s="2" t="str">
        <f t="shared" si="48"/>
        <v/>
      </c>
      <c r="G343" s="2" t="str">
        <f t="shared" si="49"/>
        <v/>
      </c>
      <c r="H343" s="2" t="str">
        <f t="shared" si="50"/>
        <v/>
      </c>
      <c r="I343" s="2" t="str">
        <f t="shared" si="51"/>
        <v/>
      </c>
      <c r="J343" s="2" t="str">
        <f t="shared" si="52"/>
        <v/>
      </c>
      <c r="K343" s="2"/>
      <c r="L343" s="2"/>
      <c r="M343" s="2"/>
      <c r="N343" t="s">
        <v>1609</v>
      </c>
      <c r="O343" s="2"/>
      <c r="P343" s="2"/>
      <c r="Q343" t="str">
        <f t="shared" si="53"/>
        <v>중식</v>
      </c>
    </row>
    <row r="344" spans="1:17" x14ac:dyDescent="0.4">
      <c r="A344" t="str">
        <f>'trim()'!B344</f>
        <v>음식점 &gt; 중식 &gt; 중화요리</v>
      </c>
      <c r="C344" s="2" t="str">
        <f t="shared" si="45"/>
        <v/>
      </c>
      <c r="D344" s="2" t="str">
        <f t="shared" si="46"/>
        <v/>
      </c>
      <c r="E344" s="2" t="str">
        <f t="shared" si="47"/>
        <v>중식,</v>
      </c>
      <c r="F344" s="2" t="str">
        <f t="shared" si="48"/>
        <v/>
      </c>
      <c r="G344" s="2" t="str">
        <f t="shared" si="49"/>
        <v/>
      </c>
      <c r="H344" s="2" t="str">
        <f t="shared" si="50"/>
        <v/>
      </c>
      <c r="I344" s="2" t="str">
        <f t="shared" si="51"/>
        <v/>
      </c>
      <c r="J344" s="2" t="str">
        <f t="shared" si="52"/>
        <v/>
      </c>
      <c r="K344" s="2"/>
      <c r="L344" s="2"/>
      <c r="M344" s="2"/>
      <c r="N344" t="s">
        <v>1609</v>
      </c>
      <c r="O344" s="2"/>
      <c r="P344" s="2"/>
      <c r="Q344" t="str">
        <f t="shared" si="53"/>
        <v>중식</v>
      </c>
    </row>
    <row r="345" spans="1:17" x14ac:dyDescent="0.4">
      <c r="A345" t="str">
        <f>'trim()'!B345</f>
        <v>음식점 &gt; 중식 &gt; 중화요리</v>
      </c>
      <c r="C345" s="2" t="str">
        <f t="shared" si="45"/>
        <v/>
      </c>
      <c r="D345" s="2" t="str">
        <f t="shared" si="46"/>
        <v/>
      </c>
      <c r="E345" s="2" t="str">
        <f t="shared" si="47"/>
        <v>중식,</v>
      </c>
      <c r="F345" s="2" t="str">
        <f t="shared" si="48"/>
        <v/>
      </c>
      <c r="G345" s="2" t="str">
        <f t="shared" si="49"/>
        <v/>
      </c>
      <c r="H345" s="2" t="str">
        <f t="shared" si="50"/>
        <v/>
      </c>
      <c r="I345" s="2" t="str">
        <f t="shared" si="51"/>
        <v/>
      </c>
      <c r="J345" s="2" t="str">
        <f t="shared" si="52"/>
        <v/>
      </c>
      <c r="K345" s="2"/>
      <c r="L345" s="2"/>
      <c r="M345" s="2"/>
      <c r="N345" t="s">
        <v>1609</v>
      </c>
      <c r="O345" s="2"/>
      <c r="P345" s="2"/>
      <c r="Q345" t="str">
        <f t="shared" si="53"/>
        <v>중식</v>
      </c>
    </row>
    <row r="346" spans="1:17" x14ac:dyDescent="0.4">
      <c r="A346" t="str">
        <f>'trim()'!B346</f>
        <v>음식점 &gt; 중식</v>
      </c>
      <c r="C346" s="2" t="str">
        <f t="shared" si="45"/>
        <v/>
      </c>
      <c r="D346" s="2" t="str">
        <f t="shared" si="46"/>
        <v/>
      </c>
      <c r="E346" s="2" t="str">
        <f t="shared" si="47"/>
        <v>중식,</v>
      </c>
      <c r="F346" s="2" t="str">
        <f t="shared" si="48"/>
        <v/>
      </c>
      <c r="G346" s="2" t="str">
        <f t="shared" si="49"/>
        <v/>
      </c>
      <c r="H346" s="2" t="str">
        <f t="shared" si="50"/>
        <v/>
      </c>
      <c r="I346" s="2" t="str">
        <f t="shared" si="51"/>
        <v/>
      </c>
      <c r="J346" s="2" t="str">
        <f t="shared" si="52"/>
        <v/>
      </c>
      <c r="K346" s="2"/>
      <c r="L346" s="2"/>
      <c r="M346" s="2"/>
      <c r="N346" t="s">
        <v>1609</v>
      </c>
      <c r="O346" s="2"/>
      <c r="P346" s="2"/>
      <c r="Q346" t="str">
        <f t="shared" si="53"/>
        <v>중식</v>
      </c>
    </row>
    <row r="347" spans="1:17" x14ac:dyDescent="0.4">
      <c r="A347" t="str">
        <f>'trim()'!B347</f>
        <v>음식점 &gt; 일식 &gt; 일본식라면</v>
      </c>
      <c r="C347" s="2" t="str">
        <f t="shared" si="45"/>
        <v/>
      </c>
      <c r="D347" s="2" t="str">
        <f t="shared" si="46"/>
        <v/>
      </c>
      <c r="E347" s="2" t="str">
        <f t="shared" si="47"/>
        <v/>
      </c>
      <c r="F347" s="2" t="str">
        <f t="shared" si="48"/>
        <v>일식,</v>
      </c>
      <c r="G347" s="2" t="str">
        <f t="shared" si="49"/>
        <v/>
      </c>
      <c r="H347" s="2" t="str">
        <f t="shared" si="50"/>
        <v/>
      </c>
      <c r="I347" s="2" t="str">
        <f t="shared" si="51"/>
        <v/>
      </c>
      <c r="J347" s="2" t="str">
        <f t="shared" si="52"/>
        <v/>
      </c>
      <c r="K347" s="2"/>
      <c r="L347" s="2"/>
      <c r="M347" s="2"/>
      <c r="N347" t="s">
        <v>1609</v>
      </c>
      <c r="O347" s="2"/>
      <c r="P347" s="2"/>
      <c r="Q347" t="str">
        <f t="shared" si="53"/>
        <v>일식</v>
      </c>
    </row>
    <row r="348" spans="1:17" x14ac:dyDescent="0.4">
      <c r="A348" t="str">
        <f>'trim()'!B348</f>
        <v>음식점 &gt; 패스트푸드</v>
      </c>
      <c r="C348" s="2" t="str">
        <f t="shared" si="45"/>
        <v/>
      </c>
      <c r="D348" s="2" t="str">
        <f t="shared" si="46"/>
        <v/>
      </c>
      <c r="E348" s="2" t="str">
        <f t="shared" si="47"/>
        <v/>
      </c>
      <c r="F348" s="2" t="str">
        <f t="shared" si="48"/>
        <v/>
      </c>
      <c r="G348" s="2" t="str">
        <f t="shared" si="49"/>
        <v/>
      </c>
      <c r="H348" s="2" t="str">
        <f t="shared" si="50"/>
        <v/>
      </c>
      <c r="I348" s="2" t="str">
        <f t="shared" si="51"/>
        <v/>
      </c>
      <c r="J348" s="2" t="str">
        <f t="shared" si="52"/>
        <v>햄버거,</v>
      </c>
      <c r="K348" s="2"/>
      <c r="L348" s="2"/>
      <c r="M348" s="2"/>
      <c r="N348" t="s">
        <v>1609</v>
      </c>
      <c r="O348" s="2"/>
      <c r="P348" s="2"/>
      <c r="Q348" t="str">
        <f t="shared" si="53"/>
        <v>햄버거</v>
      </c>
    </row>
    <row r="349" spans="1:17" x14ac:dyDescent="0.4">
      <c r="A349" t="str">
        <f>'trim()'!B349</f>
        <v>음식점 &gt; 중식 &gt; 중화요리</v>
      </c>
      <c r="C349" s="2" t="str">
        <f t="shared" si="45"/>
        <v/>
      </c>
      <c r="D349" s="2" t="str">
        <f t="shared" si="46"/>
        <v/>
      </c>
      <c r="E349" s="2" t="str">
        <f t="shared" si="47"/>
        <v>중식,</v>
      </c>
      <c r="F349" s="2" t="str">
        <f t="shared" si="48"/>
        <v/>
      </c>
      <c r="G349" s="2" t="str">
        <f t="shared" si="49"/>
        <v/>
      </c>
      <c r="H349" s="2" t="str">
        <f t="shared" si="50"/>
        <v/>
      </c>
      <c r="I349" s="2" t="str">
        <f t="shared" si="51"/>
        <v/>
      </c>
      <c r="J349" s="2" t="str">
        <f t="shared" si="52"/>
        <v/>
      </c>
      <c r="K349" s="2"/>
      <c r="L349" s="2"/>
      <c r="M349" s="2"/>
      <c r="N349" t="s">
        <v>1609</v>
      </c>
      <c r="O349" s="2"/>
      <c r="P349" s="2"/>
      <c r="Q349" t="str">
        <f t="shared" si="53"/>
        <v>중식</v>
      </c>
    </row>
    <row r="350" spans="1:17" x14ac:dyDescent="0.4">
      <c r="A350" t="str">
        <f>'trim()'!B350</f>
        <v>음식점 &gt; 한식</v>
      </c>
      <c r="C350" s="2" t="str">
        <f t="shared" si="45"/>
        <v/>
      </c>
      <c r="D350" s="2" t="str">
        <f t="shared" si="46"/>
        <v/>
      </c>
      <c r="E350" s="2" t="str">
        <f t="shared" si="47"/>
        <v/>
      </c>
      <c r="F350" s="2" t="str">
        <f t="shared" si="48"/>
        <v/>
      </c>
      <c r="G350" s="2" t="str">
        <f t="shared" si="49"/>
        <v>한식,</v>
      </c>
      <c r="H350" s="2" t="str">
        <f t="shared" si="50"/>
        <v/>
      </c>
      <c r="I350" s="2" t="str">
        <f t="shared" si="51"/>
        <v/>
      </c>
      <c r="J350" s="2" t="str">
        <f t="shared" si="52"/>
        <v/>
      </c>
      <c r="K350" s="2"/>
      <c r="L350" s="2"/>
      <c r="M350" s="2"/>
      <c r="N350" t="s">
        <v>1609</v>
      </c>
      <c r="O350" s="2"/>
      <c r="P350" s="2"/>
      <c r="Q350" t="str">
        <f t="shared" si="53"/>
        <v>한식</v>
      </c>
    </row>
    <row r="351" spans="1:17" x14ac:dyDescent="0.4">
      <c r="A351" t="str">
        <f>'trim()'!B351</f>
        <v>음식점 &gt; 중식 &gt; 중화요리</v>
      </c>
      <c r="C351" s="2" t="str">
        <f t="shared" si="45"/>
        <v/>
      </c>
      <c r="D351" s="2" t="str">
        <f t="shared" si="46"/>
        <v/>
      </c>
      <c r="E351" s="2" t="str">
        <f t="shared" si="47"/>
        <v>중식,</v>
      </c>
      <c r="F351" s="2" t="str">
        <f t="shared" si="48"/>
        <v/>
      </c>
      <c r="G351" s="2" t="str">
        <f t="shared" si="49"/>
        <v/>
      </c>
      <c r="H351" s="2" t="str">
        <f t="shared" si="50"/>
        <v/>
      </c>
      <c r="I351" s="2" t="str">
        <f t="shared" si="51"/>
        <v/>
      </c>
      <c r="J351" s="2" t="str">
        <f t="shared" si="52"/>
        <v/>
      </c>
      <c r="K351" s="2"/>
      <c r="L351" s="2"/>
      <c r="M351" s="2"/>
      <c r="N351" t="s">
        <v>1609</v>
      </c>
      <c r="O351" s="2"/>
      <c r="P351" s="2"/>
      <c r="Q351" t="str">
        <f t="shared" si="53"/>
        <v>중식</v>
      </c>
    </row>
    <row r="352" spans="1:17" x14ac:dyDescent="0.4">
      <c r="A352" t="str">
        <f>'trim()'!B352</f>
        <v>음식점 &gt; 중식 &gt; 중화요리</v>
      </c>
      <c r="C352" s="2" t="str">
        <f t="shared" si="45"/>
        <v/>
      </c>
      <c r="D352" s="2" t="str">
        <f t="shared" si="46"/>
        <v/>
      </c>
      <c r="E352" s="2" t="str">
        <f t="shared" si="47"/>
        <v>중식,</v>
      </c>
      <c r="F352" s="2" t="str">
        <f t="shared" si="48"/>
        <v/>
      </c>
      <c r="G352" s="2" t="str">
        <f t="shared" si="49"/>
        <v/>
      </c>
      <c r="H352" s="2" t="str">
        <f t="shared" si="50"/>
        <v/>
      </c>
      <c r="I352" s="2" t="str">
        <f t="shared" si="51"/>
        <v/>
      </c>
      <c r="J352" s="2" t="str">
        <f t="shared" si="52"/>
        <v/>
      </c>
      <c r="K352" s="2"/>
      <c r="L352" s="2"/>
      <c r="M352" s="2"/>
      <c r="N352" t="s">
        <v>1609</v>
      </c>
      <c r="O352" s="2"/>
      <c r="P352" s="2"/>
      <c r="Q352" t="str">
        <f t="shared" si="53"/>
        <v>중식</v>
      </c>
    </row>
    <row r="353" spans="1:17" x14ac:dyDescent="0.4">
      <c r="A353" t="str">
        <f>'trim()'!B353</f>
        <v>음식점 &gt; 중식 &gt; 중화요리</v>
      </c>
      <c r="C353" s="2" t="str">
        <f t="shared" si="45"/>
        <v/>
      </c>
      <c r="D353" s="2" t="str">
        <f t="shared" si="46"/>
        <v/>
      </c>
      <c r="E353" s="2" t="str">
        <f t="shared" si="47"/>
        <v>중식,</v>
      </c>
      <c r="F353" s="2" t="str">
        <f t="shared" si="48"/>
        <v/>
      </c>
      <c r="G353" s="2" t="str">
        <f t="shared" si="49"/>
        <v/>
      </c>
      <c r="H353" s="2" t="str">
        <f t="shared" si="50"/>
        <v/>
      </c>
      <c r="I353" s="2" t="str">
        <f t="shared" si="51"/>
        <v/>
      </c>
      <c r="J353" s="2" t="str">
        <f t="shared" si="52"/>
        <v/>
      </c>
      <c r="K353" s="2"/>
      <c r="L353" s="2"/>
      <c r="M353" s="2"/>
      <c r="N353" t="s">
        <v>1609</v>
      </c>
      <c r="O353" s="2"/>
      <c r="P353" s="2"/>
      <c r="Q353" t="str">
        <f t="shared" si="53"/>
        <v>중식</v>
      </c>
    </row>
    <row r="354" spans="1:17" x14ac:dyDescent="0.4">
      <c r="A354" t="str">
        <f>'trim()'!B354</f>
        <v>음식점 &gt; 양식 &gt; 이탈리안</v>
      </c>
      <c r="C354" s="2" t="str">
        <f t="shared" si="45"/>
        <v/>
      </c>
      <c r="D354" s="2" t="str">
        <f t="shared" si="46"/>
        <v/>
      </c>
      <c r="E354" s="2" t="str">
        <f t="shared" si="47"/>
        <v/>
      </c>
      <c r="F354" s="2" t="str">
        <f t="shared" si="48"/>
        <v/>
      </c>
      <c r="G354" s="2" t="str">
        <f t="shared" si="49"/>
        <v/>
      </c>
      <c r="H354" s="2" t="str">
        <f t="shared" si="50"/>
        <v>양식,</v>
      </c>
      <c r="I354" s="2" t="str">
        <f t="shared" si="51"/>
        <v/>
      </c>
      <c r="J354" s="2" t="str">
        <f t="shared" si="52"/>
        <v/>
      </c>
      <c r="K354" s="2"/>
      <c r="L354" s="2"/>
      <c r="M354" s="2"/>
      <c r="N354" t="s">
        <v>1609</v>
      </c>
      <c r="O354" s="2"/>
      <c r="P354" s="2"/>
      <c r="Q354" t="str">
        <f t="shared" si="53"/>
        <v>양식</v>
      </c>
    </row>
    <row r="355" spans="1:17" x14ac:dyDescent="0.4">
      <c r="A355" t="str">
        <f>'trim()'!B355</f>
        <v>음식점 &gt; 양식</v>
      </c>
      <c r="C355" s="2" t="str">
        <f t="shared" si="45"/>
        <v/>
      </c>
      <c r="D355" s="2" t="str">
        <f t="shared" si="46"/>
        <v/>
      </c>
      <c r="E355" s="2" t="str">
        <f t="shared" si="47"/>
        <v/>
      </c>
      <c r="F355" s="2" t="str">
        <f t="shared" si="48"/>
        <v/>
      </c>
      <c r="G355" s="2" t="str">
        <f t="shared" si="49"/>
        <v/>
      </c>
      <c r="H355" s="2" t="str">
        <f t="shared" si="50"/>
        <v>양식,</v>
      </c>
      <c r="I355" s="2" t="str">
        <f t="shared" si="51"/>
        <v/>
      </c>
      <c r="J355" s="2" t="str">
        <f t="shared" si="52"/>
        <v/>
      </c>
      <c r="K355" s="2"/>
      <c r="L355" s="2"/>
      <c r="M355" s="2"/>
      <c r="N355" t="s">
        <v>1609</v>
      </c>
      <c r="O355" s="2"/>
      <c r="P355" s="2"/>
      <c r="Q355" t="str">
        <f t="shared" si="53"/>
        <v>양식</v>
      </c>
    </row>
    <row r="356" spans="1:17" x14ac:dyDescent="0.4">
      <c r="A356" t="str">
        <f>'trim()'!B356</f>
        <v>음식점 &gt; 일식 &gt; 참치회</v>
      </c>
      <c r="C356" s="2" t="str">
        <f t="shared" si="45"/>
        <v/>
      </c>
      <c r="D356" s="2" t="str">
        <f t="shared" si="46"/>
        <v/>
      </c>
      <c r="E356" s="2" t="str">
        <f t="shared" si="47"/>
        <v/>
      </c>
      <c r="F356" s="2" t="str">
        <f t="shared" si="48"/>
        <v>일식,</v>
      </c>
      <c r="G356" s="2" t="str">
        <f t="shared" si="49"/>
        <v/>
      </c>
      <c r="H356" s="2" t="str">
        <f t="shared" si="50"/>
        <v/>
      </c>
      <c r="I356" s="2" t="str">
        <f t="shared" si="51"/>
        <v/>
      </c>
      <c r="J356" s="2" t="str">
        <f t="shared" si="52"/>
        <v/>
      </c>
      <c r="K356" s="2"/>
      <c r="L356" s="2"/>
      <c r="M356" s="2"/>
      <c r="N356" t="s">
        <v>1609</v>
      </c>
      <c r="O356" s="2"/>
      <c r="P356" s="2"/>
      <c r="Q356" t="str">
        <f t="shared" si="53"/>
        <v>일식</v>
      </c>
    </row>
    <row r="357" spans="1:17" x14ac:dyDescent="0.4">
      <c r="A357" t="str">
        <f>'trim()'!B357</f>
        <v>음식점 &gt; 한식 &gt; 육류,고기</v>
      </c>
      <c r="C357" s="2" t="str">
        <f t="shared" si="45"/>
        <v/>
      </c>
      <c r="D357" s="2" t="str">
        <f t="shared" si="46"/>
        <v/>
      </c>
      <c r="E357" s="2" t="str">
        <f t="shared" si="47"/>
        <v/>
      </c>
      <c r="F357" s="2" t="str">
        <f t="shared" si="48"/>
        <v/>
      </c>
      <c r="G357" s="2" t="str">
        <f t="shared" si="49"/>
        <v>한식,</v>
      </c>
      <c r="H357" s="2" t="str">
        <f t="shared" si="50"/>
        <v/>
      </c>
      <c r="I357" s="2" t="str">
        <f t="shared" si="51"/>
        <v/>
      </c>
      <c r="J357" s="2" t="str">
        <f t="shared" si="52"/>
        <v/>
      </c>
      <c r="K357" s="2"/>
      <c r="L357" s="2"/>
      <c r="M357" s="2"/>
      <c r="N357" t="s">
        <v>1609</v>
      </c>
      <c r="O357" s="2"/>
      <c r="P357" s="2"/>
      <c r="Q357" t="str">
        <f t="shared" si="53"/>
        <v>한식</v>
      </c>
    </row>
    <row r="358" spans="1:17" x14ac:dyDescent="0.4">
      <c r="A358" t="str">
        <f>'trim()'!B358</f>
        <v>음식점 &gt; 중식 &gt; 중화요리</v>
      </c>
      <c r="C358" s="2" t="str">
        <f t="shared" si="45"/>
        <v/>
      </c>
      <c r="D358" s="2" t="str">
        <f t="shared" si="46"/>
        <v/>
      </c>
      <c r="E358" s="2" t="str">
        <f t="shared" si="47"/>
        <v>중식,</v>
      </c>
      <c r="F358" s="2" t="str">
        <f t="shared" si="48"/>
        <v/>
      </c>
      <c r="G358" s="2" t="str">
        <f t="shared" si="49"/>
        <v/>
      </c>
      <c r="H358" s="2" t="str">
        <f t="shared" si="50"/>
        <v/>
      </c>
      <c r="I358" s="2" t="str">
        <f t="shared" si="51"/>
        <v/>
      </c>
      <c r="J358" s="2" t="str">
        <f t="shared" si="52"/>
        <v/>
      </c>
      <c r="K358" s="2"/>
      <c r="L358" s="2"/>
      <c r="M358" s="2"/>
      <c r="N358" t="s">
        <v>1609</v>
      </c>
      <c r="O358" s="2"/>
      <c r="P358" s="2"/>
      <c r="Q358" t="str">
        <f t="shared" si="53"/>
        <v>중식</v>
      </c>
    </row>
    <row r="359" spans="1:17" x14ac:dyDescent="0.4">
      <c r="A359" t="str">
        <f>'trim()'!B359</f>
        <v>음식점 &gt; 한식 &gt; 국밥</v>
      </c>
      <c r="C359" s="2" t="str">
        <f t="shared" si="45"/>
        <v/>
      </c>
      <c r="D359" s="2" t="str">
        <f t="shared" si="46"/>
        <v/>
      </c>
      <c r="E359" s="2" t="str">
        <f t="shared" si="47"/>
        <v/>
      </c>
      <c r="F359" s="2" t="str">
        <f t="shared" si="48"/>
        <v/>
      </c>
      <c r="G359" s="2" t="str">
        <f t="shared" si="49"/>
        <v>한식,</v>
      </c>
      <c r="H359" s="2" t="str">
        <f t="shared" si="50"/>
        <v/>
      </c>
      <c r="I359" s="2" t="str">
        <f t="shared" si="51"/>
        <v/>
      </c>
      <c r="J359" s="2" t="str">
        <f t="shared" si="52"/>
        <v/>
      </c>
      <c r="K359" s="2"/>
      <c r="L359" s="2"/>
      <c r="M359" s="2"/>
      <c r="N359" t="s">
        <v>1609</v>
      </c>
      <c r="O359" s="2"/>
      <c r="P359" s="2"/>
      <c r="Q359" t="str">
        <f t="shared" si="53"/>
        <v>한식</v>
      </c>
    </row>
    <row r="360" spans="1:17" x14ac:dyDescent="0.4">
      <c r="A360" t="str">
        <f>'trim()'!B360</f>
        <v>음식점 &gt; 중식 &gt; 중화요리</v>
      </c>
      <c r="C360" s="2" t="str">
        <f t="shared" si="45"/>
        <v/>
      </c>
      <c r="D360" s="2" t="str">
        <f t="shared" si="46"/>
        <v/>
      </c>
      <c r="E360" s="2" t="str">
        <f t="shared" si="47"/>
        <v>중식,</v>
      </c>
      <c r="F360" s="2" t="str">
        <f t="shared" si="48"/>
        <v/>
      </c>
      <c r="G360" s="2" t="str">
        <f t="shared" si="49"/>
        <v/>
      </c>
      <c r="H360" s="2" t="str">
        <f t="shared" si="50"/>
        <v/>
      </c>
      <c r="I360" s="2" t="str">
        <f t="shared" si="51"/>
        <v/>
      </c>
      <c r="J360" s="2" t="str">
        <f t="shared" si="52"/>
        <v/>
      </c>
      <c r="K360" s="2"/>
      <c r="L360" s="2"/>
      <c r="M360" s="2"/>
      <c r="N360" t="s">
        <v>1609</v>
      </c>
      <c r="O360" s="2"/>
      <c r="P360" s="2"/>
      <c r="Q360" t="str">
        <f t="shared" si="53"/>
        <v>중식</v>
      </c>
    </row>
    <row r="361" spans="1:17" x14ac:dyDescent="0.4">
      <c r="A361" t="str">
        <f>'trim()'!B361</f>
        <v>음식점 &gt; 치킨 &gt; 처갓집양념치킨</v>
      </c>
      <c r="C361" s="2" t="str">
        <f t="shared" si="45"/>
        <v/>
      </c>
      <c r="D361" s="2" t="str">
        <f t="shared" si="46"/>
        <v>치킨,</v>
      </c>
      <c r="E361" s="2" t="str">
        <f t="shared" si="47"/>
        <v/>
      </c>
      <c r="F361" s="2" t="str">
        <f t="shared" si="48"/>
        <v/>
      </c>
      <c r="G361" s="2" t="str">
        <f t="shared" si="49"/>
        <v/>
      </c>
      <c r="H361" s="2" t="str">
        <f t="shared" si="50"/>
        <v/>
      </c>
      <c r="I361" s="2" t="str">
        <f t="shared" si="51"/>
        <v/>
      </c>
      <c r="J361" s="2" t="str">
        <f t="shared" si="52"/>
        <v/>
      </c>
      <c r="K361" s="2"/>
      <c r="L361" s="2"/>
      <c r="M361" s="2"/>
      <c r="N361" t="s">
        <v>1609</v>
      </c>
      <c r="O361" s="2"/>
      <c r="P361" s="2"/>
      <c r="Q361" t="str">
        <f t="shared" si="53"/>
        <v>치킨</v>
      </c>
    </row>
    <row r="362" spans="1:17" x14ac:dyDescent="0.4">
      <c r="A362" t="str">
        <f>'trim()'!B362</f>
        <v>음식점 &gt; 치킨 &gt; 처갓집양념치킨</v>
      </c>
      <c r="C362" s="2" t="str">
        <f t="shared" si="45"/>
        <v/>
      </c>
      <c r="D362" s="2" t="str">
        <f t="shared" si="46"/>
        <v>치킨,</v>
      </c>
      <c r="E362" s="2" t="str">
        <f t="shared" si="47"/>
        <v/>
      </c>
      <c r="F362" s="2" t="str">
        <f t="shared" si="48"/>
        <v/>
      </c>
      <c r="G362" s="2" t="str">
        <f t="shared" si="49"/>
        <v/>
      </c>
      <c r="H362" s="2" t="str">
        <f t="shared" si="50"/>
        <v/>
      </c>
      <c r="I362" s="2" t="str">
        <f t="shared" si="51"/>
        <v/>
      </c>
      <c r="J362" s="2" t="str">
        <f t="shared" si="52"/>
        <v/>
      </c>
      <c r="K362" s="2"/>
      <c r="L362" s="2"/>
      <c r="M362" s="2"/>
      <c r="N362" t="s">
        <v>1609</v>
      </c>
      <c r="O362" s="2"/>
      <c r="P362" s="2"/>
      <c r="Q362" t="str">
        <f t="shared" si="53"/>
        <v>치킨</v>
      </c>
    </row>
    <row r="363" spans="1:17" x14ac:dyDescent="0.4">
      <c r="A363" t="str">
        <f>'trim()'!B363</f>
        <v>음식점 &gt; 한식 &gt; 육류,고기 &gt; 갈비</v>
      </c>
      <c r="C363" s="2" t="str">
        <f t="shared" si="45"/>
        <v/>
      </c>
      <c r="D363" s="2" t="str">
        <f t="shared" si="46"/>
        <v/>
      </c>
      <c r="E363" s="2" t="str">
        <f t="shared" si="47"/>
        <v/>
      </c>
      <c r="F363" s="2" t="str">
        <f t="shared" si="48"/>
        <v/>
      </c>
      <c r="G363" s="2" t="str">
        <f t="shared" si="49"/>
        <v>한식,</v>
      </c>
      <c r="H363" s="2" t="str">
        <f t="shared" si="50"/>
        <v/>
      </c>
      <c r="I363" s="2" t="str">
        <f t="shared" si="51"/>
        <v/>
      </c>
      <c r="J363" s="2" t="str">
        <f t="shared" si="52"/>
        <v/>
      </c>
      <c r="K363" s="2"/>
      <c r="L363" s="2"/>
      <c r="M363" s="2"/>
      <c r="N363" t="s">
        <v>1609</v>
      </c>
      <c r="O363" s="2"/>
      <c r="P363" s="2"/>
      <c r="Q363" t="str">
        <f t="shared" si="53"/>
        <v>한식</v>
      </c>
    </row>
    <row r="364" spans="1:17" x14ac:dyDescent="0.4">
      <c r="A364" t="str">
        <f>'trim()'!B364</f>
        <v>음식점 &gt; 치킨</v>
      </c>
      <c r="C364" s="2" t="str">
        <f t="shared" si="45"/>
        <v/>
      </c>
      <c r="D364" s="2" t="str">
        <f t="shared" si="46"/>
        <v>치킨,</v>
      </c>
      <c r="E364" s="2" t="str">
        <f t="shared" si="47"/>
        <v/>
      </c>
      <c r="F364" s="2" t="str">
        <f t="shared" si="48"/>
        <v/>
      </c>
      <c r="G364" s="2" t="str">
        <f t="shared" si="49"/>
        <v/>
      </c>
      <c r="H364" s="2" t="str">
        <f t="shared" si="50"/>
        <v/>
      </c>
      <c r="I364" s="2" t="str">
        <f t="shared" si="51"/>
        <v/>
      </c>
      <c r="J364" s="2" t="str">
        <f t="shared" si="52"/>
        <v/>
      </c>
      <c r="K364" s="2"/>
      <c r="L364" s="2"/>
      <c r="M364" s="2"/>
      <c r="N364" t="s">
        <v>1609</v>
      </c>
      <c r="O364" s="2"/>
      <c r="P364" s="2"/>
      <c r="Q364" t="str">
        <f t="shared" si="53"/>
        <v>치킨</v>
      </c>
    </row>
    <row r="365" spans="1:17" x14ac:dyDescent="0.4">
      <c r="A365" t="str">
        <f>'trim()'!B365</f>
        <v>음식점 &gt; 중식</v>
      </c>
      <c r="C365" s="2" t="str">
        <f t="shared" si="45"/>
        <v/>
      </c>
      <c r="D365" s="2" t="str">
        <f t="shared" si="46"/>
        <v/>
      </c>
      <c r="E365" s="2" t="str">
        <f t="shared" si="47"/>
        <v>중식,</v>
      </c>
      <c r="F365" s="2" t="str">
        <f t="shared" si="48"/>
        <v/>
      </c>
      <c r="G365" s="2" t="str">
        <f t="shared" si="49"/>
        <v/>
      </c>
      <c r="H365" s="2" t="str">
        <f t="shared" si="50"/>
        <v/>
      </c>
      <c r="I365" s="2" t="str">
        <f t="shared" si="51"/>
        <v/>
      </c>
      <c r="J365" s="2" t="str">
        <f t="shared" si="52"/>
        <v/>
      </c>
      <c r="K365" s="2"/>
      <c r="L365" s="2"/>
      <c r="M365" s="2"/>
      <c r="N365" t="s">
        <v>1609</v>
      </c>
      <c r="O365" s="2"/>
      <c r="P365" s="2"/>
      <c r="Q365" t="str">
        <f t="shared" si="53"/>
        <v>중식</v>
      </c>
    </row>
    <row r="366" spans="1:17" x14ac:dyDescent="0.4">
      <c r="A366" t="str">
        <f>'trim()'!B366</f>
        <v>음식점 &gt; 한식 &gt; 육류,고기 &gt; 곱창,막창</v>
      </c>
      <c r="C366" s="2" t="str">
        <f t="shared" si="45"/>
        <v/>
      </c>
      <c r="D366" s="2" t="str">
        <f t="shared" si="46"/>
        <v/>
      </c>
      <c r="E366" s="2" t="str">
        <f t="shared" si="47"/>
        <v/>
      </c>
      <c r="F366" s="2" t="str">
        <f t="shared" si="48"/>
        <v/>
      </c>
      <c r="G366" s="2" t="str">
        <f t="shared" si="49"/>
        <v>한식,</v>
      </c>
      <c r="H366" s="2" t="str">
        <f t="shared" si="50"/>
        <v/>
      </c>
      <c r="I366" s="2" t="str">
        <f t="shared" si="51"/>
        <v/>
      </c>
      <c r="J366" s="2" t="str">
        <f t="shared" si="52"/>
        <v/>
      </c>
      <c r="K366" s="2"/>
      <c r="L366" s="2"/>
      <c r="M366" s="2"/>
      <c r="N366" t="s">
        <v>1609</v>
      </c>
      <c r="O366" s="2"/>
      <c r="P366" s="2"/>
      <c r="Q366" t="str">
        <f t="shared" si="53"/>
        <v>한식</v>
      </c>
    </row>
    <row r="367" spans="1:17" x14ac:dyDescent="0.4">
      <c r="A367" t="str">
        <f>'trim()'!B367</f>
        <v>음식점 &gt; 한식 &gt; 육류,고기 &gt; 곱창,막창</v>
      </c>
      <c r="C367" s="2" t="str">
        <f t="shared" si="45"/>
        <v/>
      </c>
      <c r="D367" s="2" t="str">
        <f t="shared" si="46"/>
        <v/>
      </c>
      <c r="E367" s="2" t="str">
        <f t="shared" si="47"/>
        <v/>
      </c>
      <c r="F367" s="2" t="str">
        <f t="shared" si="48"/>
        <v/>
      </c>
      <c r="G367" s="2" t="str">
        <f t="shared" si="49"/>
        <v>한식,</v>
      </c>
      <c r="H367" s="2" t="str">
        <f t="shared" si="50"/>
        <v/>
      </c>
      <c r="I367" s="2" t="str">
        <f t="shared" si="51"/>
        <v/>
      </c>
      <c r="J367" s="2" t="str">
        <f t="shared" si="52"/>
        <v/>
      </c>
      <c r="K367" s="2"/>
      <c r="L367" s="2"/>
      <c r="M367" s="2"/>
      <c r="N367" t="s">
        <v>1609</v>
      </c>
      <c r="O367" s="2"/>
      <c r="P367" s="2"/>
      <c r="Q367" t="str">
        <f t="shared" si="53"/>
        <v>한식</v>
      </c>
    </row>
    <row r="368" spans="1:17" x14ac:dyDescent="0.4">
      <c r="A368" t="str">
        <f>'trim()'!B368</f>
        <v>음식점 &gt; 양식 &gt; 이탈리안</v>
      </c>
      <c r="C368" s="2" t="str">
        <f t="shared" si="45"/>
        <v/>
      </c>
      <c r="D368" s="2" t="str">
        <f t="shared" si="46"/>
        <v/>
      </c>
      <c r="E368" s="2" t="str">
        <f t="shared" si="47"/>
        <v/>
      </c>
      <c r="F368" s="2" t="str">
        <f t="shared" si="48"/>
        <v/>
      </c>
      <c r="G368" s="2" t="str">
        <f t="shared" si="49"/>
        <v/>
      </c>
      <c r="H368" s="2" t="str">
        <f t="shared" si="50"/>
        <v>양식,</v>
      </c>
      <c r="I368" s="2" t="str">
        <f t="shared" si="51"/>
        <v/>
      </c>
      <c r="J368" s="2" t="str">
        <f t="shared" si="52"/>
        <v/>
      </c>
      <c r="K368" s="2"/>
      <c r="L368" s="2"/>
      <c r="M368" s="2"/>
      <c r="N368" t="s">
        <v>1609</v>
      </c>
      <c r="O368" s="2"/>
      <c r="P368" s="2"/>
      <c r="Q368" t="str">
        <f t="shared" si="53"/>
        <v>양식</v>
      </c>
    </row>
    <row r="369" spans="1:17" x14ac:dyDescent="0.4">
      <c r="A369" t="str">
        <f>'trim()'!B369</f>
        <v>음식점 &gt; 한식</v>
      </c>
      <c r="C369" s="2" t="str">
        <f t="shared" si="45"/>
        <v/>
      </c>
      <c r="D369" s="2" t="str">
        <f t="shared" si="46"/>
        <v/>
      </c>
      <c r="E369" s="2" t="str">
        <f t="shared" si="47"/>
        <v/>
      </c>
      <c r="F369" s="2" t="str">
        <f t="shared" si="48"/>
        <v/>
      </c>
      <c r="G369" s="2" t="str">
        <f t="shared" si="49"/>
        <v>한식,</v>
      </c>
      <c r="H369" s="2" t="str">
        <f t="shared" si="50"/>
        <v/>
      </c>
      <c r="I369" s="2" t="str">
        <f t="shared" si="51"/>
        <v/>
      </c>
      <c r="J369" s="2" t="str">
        <f t="shared" si="52"/>
        <v/>
      </c>
      <c r="K369" s="2"/>
      <c r="L369" s="2"/>
      <c r="M369" s="2"/>
      <c r="N369" t="s">
        <v>1609</v>
      </c>
      <c r="O369" s="2"/>
      <c r="P369" s="2"/>
      <c r="Q369" t="str">
        <f t="shared" si="53"/>
        <v>한식</v>
      </c>
    </row>
    <row r="370" spans="1:17" x14ac:dyDescent="0.4">
      <c r="A370" t="str">
        <f>'trim()'!B370</f>
        <v>음식점 &gt; 중식 &gt; 중화요리</v>
      </c>
      <c r="C370" s="2" t="str">
        <f t="shared" si="45"/>
        <v/>
      </c>
      <c r="D370" s="2" t="str">
        <f t="shared" si="46"/>
        <v/>
      </c>
      <c r="E370" s="2" t="str">
        <f t="shared" si="47"/>
        <v>중식,</v>
      </c>
      <c r="F370" s="2" t="str">
        <f t="shared" si="48"/>
        <v/>
      </c>
      <c r="G370" s="2" t="str">
        <f t="shared" si="49"/>
        <v/>
      </c>
      <c r="H370" s="2" t="str">
        <f t="shared" si="50"/>
        <v/>
      </c>
      <c r="I370" s="2" t="str">
        <f t="shared" si="51"/>
        <v/>
      </c>
      <c r="J370" s="2" t="str">
        <f t="shared" si="52"/>
        <v/>
      </c>
      <c r="K370" s="2"/>
      <c r="L370" s="2"/>
      <c r="M370" s="2"/>
      <c r="N370" t="s">
        <v>1609</v>
      </c>
      <c r="O370" s="2"/>
      <c r="P370" s="2"/>
      <c r="Q370" t="str">
        <f t="shared" si="53"/>
        <v>중식</v>
      </c>
    </row>
    <row r="371" spans="1:17" x14ac:dyDescent="0.4">
      <c r="A371" t="str">
        <f>'trim()'!B371</f>
        <v>음식점 &gt; 일식 &gt; 돈까스,우동</v>
      </c>
      <c r="C371" s="2" t="str">
        <f t="shared" si="45"/>
        <v/>
      </c>
      <c r="D371" s="2" t="str">
        <f t="shared" si="46"/>
        <v/>
      </c>
      <c r="E371" s="2" t="str">
        <f t="shared" si="47"/>
        <v/>
      </c>
      <c r="F371" s="2" t="str">
        <f t="shared" si="48"/>
        <v>일식,</v>
      </c>
      <c r="G371" s="2" t="str">
        <f t="shared" si="49"/>
        <v/>
      </c>
      <c r="H371" s="2" t="str">
        <f t="shared" si="50"/>
        <v/>
      </c>
      <c r="I371" s="2" t="str">
        <f t="shared" si="51"/>
        <v/>
      </c>
      <c r="J371" s="2" t="str">
        <f t="shared" si="52"/>
        <v/>
      </c>
      <c r="K371" s="2"/>
      <c r="L371" s="2"/>
      <c r="M371" s="2"/>
      <c r="N371" t="s">
        <v>1609</v>
      </c>
      <c r="O371" s="2"/>
      <c r="P371" s="2"/>
      <c r="Q371" t="str">
        <f t="shared" si="53"/>
        <v>일식</v>
      </c>
    </row>
    <row r="372" spans="1:17" x14ac:dyDescent="0.4">
      <c r="A372" t="str">
        <f>'trim()'!B372</f>
        <v>음식점 &gt; 일식 &gt; 돈까스,우동</v>
      </c>
      <c r="C372" s="2" t="str">
        <f t="shared" si="45"/>
        <v/>
      </c>
      <c r="D372" s="2" t="str">
        <f t="shared" si="46"/>
        <v/>
      </c>
      <c r="E372" s="2" t="str">
        <f t="shared" si="47"/>
        <v/>
      </c>
      <c r="F372" s="2" t="str">
        <f t="shared" si="48"/>
        <v>일식,</v>
      </c>
      <c r="G372" s="2" t="str">
        <f t="shared" si="49"/>
        <v/>
      </c>
      <c r="H372" s="2" t="str">
        <f t="shared" si="50"/>
        <v/>
      </c>
      <c r="I372" s="2" t="str">
        <f t="shared" si="51"/>
        <v/>
      </c>
      <c r="J372" s="2" t="str">
        <f t="shared" si="52"/>
        <v/>
      </c>
      <c r="K372" s="2"/>
      <c r="L372" s="2"/>
      <c r="M372" s="2"/>
      <c r="N372" t="s">
        <v>1609</v>
      </c>
      <c r="O372" s="2"/>
      <c r="P372" s="2"/>
      <c r="Q372" t="str">
        <f t="shared" si="53"/>
        <v>일식</v>
      </c>
    </row>
    <row r="373" spans="1:17" x14ac:dyDescent="0.4">
      <c r="A373" t="str">
        <f>'trim()'!B373</f>
        <v>음식점 &gt; 일식 &gt; 초밥,롤</v>
      </c>
      <c r="C373" s="2" t="str">
        <f t="shared" si="45"/>
        <v/>
      </c>
      <c r="D373" s="2" t="str">
        <f t="shared" si="46"/>
        <v/>
      </c>
      <c r="E373" s="2" t="str">
        <f t="shared" si="47"/>
        <v/>
      </c>
      <c r="F373" s="2" t="str">
        <f t="shared" si="48"/>
        <v>일식,</v>
      </c>
      <c r="G373" s="2" t="str">
        <f t="shared" si="49"/>
        <v/>
      </c>
      <c r="H373" s="2" t="str">
        <f t="shared" si="50"/>
        <v/>
      </c>
      <c r="I373" s="2" t="str">
        <f t="shared" si="51"/>
        <v/>
      </c>
      <c r="J373" s="2" t="str">
        <f t="shared" si="52"/>
        <v/>
      </c>
      <c r="K373" s="2"/>
      <c r="L373" s="2"/>
      <c r="M373" s="2"/>
      <c r="N373" t="s">
        <v>1609</v>
      </c>
      <c r="O373" s="2"/>
      <c r="P373" s="2"/>
      <c r="Q373" t="str">
        <f t="shared" si="53"/>
        <v>일식</v>
      </c>
    </row>
    <row r="374" spans="1:17" x14ac:dyDescent="0.4">
      <c r="A374" t="str">
        <f>'trim()'!B374</f>
        <v>음식점 &gt; 중식</v>
      </c>
      <c r="C374" s="2" t="str">
        <f t="shared" si="45"/>
        <v/>
      </c>
      <c r="D374" s="2" t="str">
        <f t="shared" si="46"/>
        <v/>
      </c>
      <c r="E374" s="2" t="str">
        <f t="shared" si="47"/>
        <v>중식,</v>
      </c>
      <c r="F374" s="2" t="str">
        <f t="shared" si="48"/>
        <v/>
      </c>
      <c r="G374" s="2" t="str">
        <f t="shared" si="49"/>
        <v/>
      </c>
      <c r="H374" s="2" t="str">
        <f t="shared" si="50"/>
        <v/>
      </c>
      <c r="I374" s="2" t="str">
        <f t="shared" si="51"/>
        <v/>
      </c>
      <c r="J374" s="2" t="str">
        <f t="shared" si="52"/>
        <v/>
      </c>
      <c r="K374" s="2"/>
      <c r="L374" s="2"/>
      <c r="M374" s="2"/>
      <c r="N374" t="s">
        <v>1609</v>
      </c>
      <c r="O374" s="2"/>
      <c r="P374" s="2"/>
      <c r="Q374" t="str">
        <f t="shared" si="53"/>
        <v>중식</v>
      </c>
    </row>
    <row r="375" spans="1:17" x14ac:dyDescent="0.4">
      <c r="A375" t="str">
        <f>'trim()'!B375</f>
        <v>음식점 &gt; 양식 &gt; 이탈리안</v>
      </c>
      <c r="C375" s="2" t="str">
        <f t="shared" si="45"/>
        <v/>
      </c>
      <c r="D375" s="2" t="str">
        <f t="shared" si="46"/>
        <v/>
      </c>
      <c r="E375" s="2" t="str">
        <f t="shared" si="47"/>
        <v/>
      </c>
      <c r="F375" s="2" t="str">
        <f t="shared" si="48"/>
        <v/>
      </c>
      <c r="G375" s="2" t="str">
        <f t="shared" si="49"/>
        <v/>
      </c>
      <c r="H375" s="2" t="str">
        <f t="shared" si="50"/>
        <v>양식,</v>
      </c>
      <c r="I375" s="2" t="str">
        <f t="shared" si="51"/>
        <v/>
      </c>
      <c r="J375" s="2" t="str">
        <f t="shared" si="52"/>
        <v/>
      </c>
      <c r="K375" s="2"/>
      <c r="L375" s="2"/>
      <c r="M375" s="2"/>
      <c r="N375" t="s">
        <v>1609</v>
      </c>
      <c r="O375" s="2"/>
      <c r="P375" s="2"/>
      <c r="Q375" t="str">
        <f t="shared" si="53"/>
        <v>양식</v>
      </c>
    </row>
    <row r="376" spans="1:17" x14ac:dyDescent="0.4">
      <c r="A376" t="str">
        <f>'trim()'!B376</f>
        <v>음식점 &gt; 치킨 &gt; 치킨마루</v>
      </c>
      <c r="C376" s="2" t="str">
        <f t="shared" si="45"/>
        <v/>
      </c>
      <c r="D376" s="2" t="str">
        <f t="shared" si="46"/>
        <v>치킨,</v>
      </c>
      <c r="E376" s="2" t="str">
        <f t="shared" si="47"/>
        <v/>
      </c>
      <c r="F376" s="2" t="str">
        <f t="shared" si="48"/>
        <v/>
      </c>
      <c r="G376" s="2" t="str">
        <f t="shared" si="49"/>
        <v/>
      </c>
      <c r="H376" s="2" t="str">
        <f t="shared" si="50"/>
        <v/>
      </c>
      <c r="I376" s="2" t="str">
        <f t="shared" si="51"/>
        <v/>
      </c>
      <c r="J376" s="2" t="str">
        <f t="shared" si="52"/>
        <v/>
      </c>
      <c r="K376" s="2"/>
      <c r="L376" s="2"/>
      <c r="M376" s="2"/>
      <c r="N376" t="s">
        <v>1609</v>
      </c>
      <c r="O376" s="2"/>
      <c r="P376" s="2"/>
      <c r="Q376" t="str">
        <f t="shared" si="53"/>
        <v>치킨</v>
      </c>
    </row>
    <row r="377" spans="1:17" x14ac:dyDescent="0.4">
      <c r="A377" t="str">
        <f>'trim()'!B377</f>
        <v>음식점 &gt; 치킨 &gt; 치킨마루</v>
      </c>
      <c r="C377" s="2" t="str">
        <f t="shared" si="45"/>
        <v/>
      </c>
      <c r="D377" s="2" t="str">
        <f t="shared" si="46"/>
        <v>치킨,</v>
      </c>
      <c r="E377" s="2" t="str">
        <f t="shared" si="47"/>
        <v/>
      </c>
      <c r="F377" s="2" t="str">
        <f t="shared" si="48"/>
        <v/>
      </c>
      <c r="G377" s="2" t="str">
        <f t="shared" si="49"/>
        <v/>
      </c>
      <c r="H377" s="2" t="str">
        <f t="shared" si="50"/>
        <v/>
      </c>
      <c r="I377" s="2" t="str">
        <f t="shared" si="51"/>
        <v/>
      </c>
      <c r="J377" s="2" t="str">
        <f t="shared" si="52"/>
        <v/>
      </c>
      <c r="K377" s="2"/>
      <c r="L377" s="2"/>
      <c r="M377" s="2"/>
      <c r="N377" t="s">
        <v>1609</v>
      </c>
      <c r="O377" s="2"/>
      <c r="P377" s="2"/>
      <c r="Q377" t="str">
        <f t="shared" si="53"/>
        <v>치킨</v>
      </c>
    </row>
    <row r="378" spans="1:17" x14ac:dyDescent="0.4">
      <c r="A378" t="str">
        <f>'trim()'!B378</f>
        <v>음식점 &gt; 치킨 &gt; 치킨매니아</v>
      </c>
      <c r="C378" s="2" t="str">
        <f t="shared" si="45"/>
        <v/>
      </c>
      <c r="D378" s="2" t="str">
        <f t="shared" si="46"/>
        <v>치킨,</v>
      </c>
      <c r="E378" s="2" t="str">
        <f t="shared" si="47"/>
        <v/>
      </c>
      <c r="F378" s="2" t="str">
        <f t="shared" si="48"/>
        <v/>
      </c>
      <c r="G378" s="2" t="str">
        <f t="shared" si="49"/>
        <v/>
      </c>
      <c r="H378" s="2" t="str">
        <f t="shared" si="50"/>
        <v/>
      </c>
      <c r="I378" s="2" t="str">
        <f t="shared" si="51"/>
        <v/>
      </c>
      <c r="J378" s="2" t="str">
        <f t="shared" si="52"/>
        <v/>
      </c>
      <c r="K378" s="2"/>
      <c r="L378" s="2"/>
      <c r="M378" s="2"/>
      <c r="N378" t="s">
        <v>1609</v>
      </c>
      <c r="O378" s="2"/>
      <c r="P378" s="2"/>
      <c r="Q378" t="str">
        <f t="shared" si="53"/>
        <v>치킨</v>
      </c>
    </row>
    <row r="379" spans="1:17" x14ac:dyDescent="0.4">
      <c r="A379" t="str">
        <f>'trim()'!B379</f>
        <v>음식점 &gt; 치킨</v>
      </c>
      <c r="C379" s="2" t="str">
        <f t="shared" si="45"/>
        <v/>
      </c>
      <c r="D379" s="2" t="str">
        <f t="shared" si="46"/>
        <v>치킨,</v>
      </c>
      <c r="E379" s="2" t="str">
        <f t="shared" si="47"/>
        <v/>
      </c>
      <c r="F379" s="2" t="str">
        <f t="shared" si="48"/>
        <v/>
      </c>
      <c r="G379" s="2" t="str">
        <f t="shared" si="49"/>
        <v/>
      </c>
      <c r="H379" s="2" t="str">
        <f t="shared" si="50"/>
        <v/>
      </c>
      <c r="I379" s="2" t="str">
        <f t="shared" si="51"/>
        <v/>
      </c>
      <c r="J379" s="2" t="str">
        <f t="shared" si="52"/>
        <v/>
      </c>
      <c r="K379" s="2"/>
      <c r="L379" s="2"/>
      <c r="M379" s="2"/>
      <c r="N379" t="s">
        <v>1609</v>
      </c>
      <c r="O379" s="2"/>
      <c r="P379" s="2"/>
      <c r="Q379" t="str">
        <f t="shared" si="53"/>
        <v>치킨</v>
      </c>
    </row>
    <row r="380" spans="1:17" x14ac:dyDescent="0.4">
      <c r="A380" t="str">
        <f>'trim()'!B380</f>
        <v>음식점 &gt; 치킨</v>
      </c>
      <c r="C380" s="2" t="str">
        <f t="shared" si="45"/>
        <v/>
      </c>
      <c r="D380" s="2" t="str">
        <f t="shared" si="46"/>
        <v>치킨,</v>
      </c>
      <c r="E380" s="2" t="str">
        <f t="shared" si="47"/>
        <v/>
      </c>
      <c r="F380" s="2" t="str">
        <f t="shared" si="48"/>
        <v/>
      </c>
      <c r="G380" s="2" t="str">
        <f t="shared" si="49"/>
        <v/>
      </c>
      <c r="H380" s="2" t="str">
        <f t="shared" si="50"/>
        <v/>
      </c>
      <c r="I380" s="2" t="str">
        <f t="shared" si="51"/>
        <v/>
      </c>
      <c r="J380" s="2" t="str">
        <f t="shared" si="52"/>
        <v/>
      </c>
      <c r="K380" s="2"/>
      <c r="L380" s="2"/>
      <c r="M380" s="2"/>
      <c r="N380" t="s">
        <v>1609</v>
      </c>
      <c r="O380" s="2"/>
      <c r="P380" s="2"/>
      <c r="Q380" t="str">
        <f t="shared" si="53"/>
        <v>치킨</v>
      </c>
    </row>
    <row r="381" spans="1:17" x14ac:dyDescent="0.4">
      <c r="A381" t="str">
        <f>'trim()'!B381</f>
        <v>음식점 &gt; 치킨</v>
      </c>
      <c r="C381" s="2" t="str">
        <f t="shared" si="45"/>
        <v/>
      </c>
      <c r="D381" s="2" t="str">
        <f t="shared" si="46"/>
        <v>치킨,</v>
      </c>
      <c r="E381" s="2" t="str">
        <f t="shared" si="47"/>
        <v/>
      </c>
      <c r="F381" s="2" t="str">
        <f t="shared" si="48"/>
        <v/>
      </c>
      <c r="G381" s="2" t="str">
        <f t="shared" si="49"/>
        <v/>
      </c>
      <c r="H381" s="2" t="str">
        <f t="shared" si="50"/>
        <v/>
      </c>
      <c r="I381" s="2" t="str">
        <f t="shared" si="51"/>
        <v/>
      </c>
      <c r="J381" s="2" t="str">
        <f t="shared" si="52"/>
        <v/>
      </c>
      <c r="K381" s="2"/>
      <c r="L381" s="2"/>
      <c r="M381" s="2"/>
      <c r="N381" t="s">
        <v>1609</v>
      </c>
      <c r="O381" s="2"/>
      <c r="P381" s="2"/>
      <c r="Q381" t="str">
        <f t="shared" si="53"/>
        <v>치킨</v>
      </c>
    </row>
    <row r="382" spans="1:17" x14ac:dyDescent="0.4">
      <c r="A382" t="str">
        <f>'trim()'!B382</f>
        <v>음식점 &gt; 치킨 &gt; 치킨플러스</v>
      </c>
      <c r="C382" s="2" t="str">
        <f t="shared" si="45"/>
        <v/>
      </c>
      <c r="D382" s="2" t="str">
        <f t="shared" si="46"/>
        <v>치킨,</v>
      </c>
      <c r="E382" s="2" t="str">
        <f t="shared" si="47"/>
        <v/>
      </c>
      <c r="F382" s="2" t="str">
        <f t="shared" si="48"/>
        <v/>
      </c>
      <c r="G382" s="2" t="str">
        <f t="shared" si="49"/>
        <v/>
      </c>
      <c r="H382" s="2" t="str">
        <f t="shared" si="50"/>
        <v/>
      </c>
      <c r="I382" s="2" t="str">
        <f t="shared" si="51"/>
        <v/>
      </c>
      <c r="J382" s="2" t="str">
        <f t="shared" si="52"/>
        <v/>
      </c>
      <c r="K382" s="2"/>
      <c r="L382" s="2"/>
      <c r="M382" s="2"/>
      <c r="N382" t="s">
        <v>1609</v>
      </c>
      <c r="O382" s="2"/>
      <c r="P382" s="2"/>
      <c r="Q382" t="str">
        <f t="shared" si="53"/>
        <v>치킨</v>
      </c>
    </row>
    <row r="383" spans="1:17" x14ac:dyDescent="0.4">
      <c r="A383" t="str">
        <f>'trim()'!B383</f>
        <v>음식점 &gt; 치킨</v>
      </c>
      <c r="C383" s="2" t="str">
        <f t="shared" si="45"/>
        <v/>
      </c>
      <c r="D383" s="2" t="str">
        <f t="shared" si="46"/>
        <v>치킨,</v>
      </c>
      <c r="E383" s="2" t="str">
        <f t="shared" si="47"/>
        <v/>
      </c>
      <c r="F383" s="2" t="str">
        <f t="shared" si="48"/>
        <v/>
      </c>
      <c r="G383" s="2" t="str">
        <f t="shared" si="49"/>
        <v/>
      </c>
      <c r="H383" s="2" t="str">
        <f t="shared" si="50"/>
        <v/>
      </c>
      <c r="I383" s="2" t="str">
        <f t="shared" si="51"/>
        <v/>
      </c>
      <c r="J383" s="2" t="str">
        <f t="shared" si="52"/>
        <v/>
      </c>
      <c r="K383" s="2"/>
      <c r="L383" s="2"/>
      <c r="M383" s="2"/>
      <c r="N383" t="s">
        <v>1609</v>
      </c>
      <c r="O383" s="2"/>
      <c r="P383" s="2"/>
      <c r="Q383" t="str">
        <f t="shared" si="53"/>
        <v>치킨</v>
      </c>
    </row>
    <row r="384" spans="1:17" x14ac:dyDescent="0.4">
      <c r="A384" t="str">
        <f>'trim()'!B384</f>
        <v>음식점 &gt; 일식 &gt; 돈까스,우동</v>
      </c>
      <c r="C384" s="2" t="str">
        <f t="shared" si="45"/>
        <v/>
      </c>
      <c r="D384" s="2" t="str">
        <f t="shared" si="46"/>
        <v/>
      </c>
      <c r="E384" s="2" t="str">
        <f t="shared" si="47"/>
        <v/>
      </c>
      <c r="F384" s="2" t="str">
        <f t="shared" si="48"/>
        <v>일식,</v>
      </c>
      <c r="G384" s="2" t="str">
        <f t="shared" si="49"/>
        <v/>
      </c>
      <c r="H384" s="2" t="str">
        <f t="shared" si="50"/>
        <v/>
      </c>
      <c r="I384" s="2" t="str">
        <f t="shared" si="51"/>
        <v/>
      </c>
      <c r="J384" s="2" t="str">
        <f t="shared" si="52"/>
        <v/>
      </c>
      <c r="K384" s="2"/>
      <c r="L384" s="2"/>
      <c r="M384" s="2"/>
      <c r="N384" t="s">
        <v>1609</v>
      </c>
      <c r="O384" s="2"/>
      <c r="P384" s="2"/>
      <c r="Q384" t="str">
        <f t="shared" si="53"/>
        <v>일식</v>
      </c>
    </row>
    <row r="385" spans="1:17" x14ac:dyDescent="0.4">
      <c r="A385" t="str">
        <f>'trim()'!B385</f>
        <v>음식점 &gt; 양식 &gt; 이탈리안</v>
      </c>
      <c r="C385" s="2" t="str">
        <f t="shared" si="45"/>
        <v/>
      </c>
      <c r="D385" s="2" t="str">
        <f t="shared" si="46"/>
        <v/>
      </c>
      <c r="E385" s="2" t="str">
        <f t="shared" si="47"/>
        <v/>
      </c>
      <c r="F385" s="2" t="str">
        <f t="shared" si="48"/>
        <v/>
      </c>
      <c r="G385" s="2" t="str">
        <f t="shared" si="49"/>
        <v/>
      </c>
      <c r="H385" s="2" t="str">
        <f t="shared" si="50"/>
        <v>양식,</v>
      </c>
      <c r="I385" s="2" t="str">
        <f t="shared" si="51"/>
        <v/>
      </c>
      <c r="J385" s="2" t="str">
        <f t="shared" si="52"/>
        <v/>
      </c>
      <c r="K385" s="2"/>
      <c r="L385" s="2"/>
      <c r="M385" s="2"/>
      <c r="N385" t="s">
        <v>1609</v>
      </c>
      <c r="O385" s="2"/>
      <c r="P385" s="2"/>
      <c r="Q385" t="str">
        <f t="shared" si="53"/>
        <v>양식</v>
      </c>
    </row>
    <row r="386" spans="1:17" x14ac:dyDescent="0.4">
      <c r="A386" t="str">
        <f>'trim()'!B386</f>
        <v>음식점 &gt; 일식 &gt; 초밥,롤</v>
      </c>
      <c r="C386" s="2" t="str">
        <f t="shared" si="45"/>
        <v/>
      </c>
      <c r="D386" s="2" t="str">
        <f t="shared" si="46"/>
        <v/>
      </c>
      <c r="E386" s="2" t="str">
        <f t="shared" si="47"/>
        <v/>
      </c>
      <c r="F386" s="2" t="str">
        <f t="shared" si="48"/>
        <v>일식,</v>
      </c>
      <c r="G386" s="2" t="str">
        <f t="shared" si="49"/>
        <v/>
      </c>
      <c r="H386" s="2" t="str">
        <f t="shared" si="50"/>
        <v/>
      </c>
      <c r="I386" s="2" t="str">
        <f t="shared" si="51"/>
        <v/>
      </c>
      <c r="J386" s="2" t="str">
        <f t="shared" si="52"/>
        <v/>
      </c>
      <c r="K386" s="2"/>
      <c r="L386" s="2"/>
      <c r="M386" s="2"/>
      <c r="N386" t="s">
        <v>1609</v>
      </c>
      <c r="O386" s="2"/>
      <c r="P386" s="2"/>
      <c r="Q386" t="str">
        <f t="shared" si="53"/>
        <v>일식</v>
      </c>
    </row>
    <row r="387" spans="1:17" x14ac:dyDescent="0.4">
      <c r="A387" t="str">
        <f>'trim()'!B387</f>
        <v>음식점 &gt; 일식 &gt; 돈까스,우동</v>
      </c>
      <c r="C387" s="2" t="str">
        <f t="shared" ref="C387:C450" si="54">IFERROR(  IF( FIND("피자",A387,1)&gt;0,"피자,",""  ),"")</f>
        <v/>
      </c>
      <c r="D387" s="2" t="str">
        <f t="shared" ref="D387:D450" si="55">IFERROR(  IF( FIND("치킨",A387,1)&gt;0,"치킨,",""  ),"")</f>
        <v/>
      </c>
      <c r="E387" s="2" t="str">
        <f t="shared" ref="E387:E450" si="56">IFERROR(  IF( FIND("중식",A387,1)&gt;0,"중식,",""  ),"")</f>
        <v/>
      </c>
      <c r="F387" s="2" t="str">
        <f t="shared" ref="F387:F450" si="57">IFERROR(  IF( FIND("일식",A387,1)&gt;0,"일식,",""  ),"")</f>
        <v>일식,</v>
      </c>
      <c r="G387" s="2" t="str">
        <f t="shared" ref="G387:G450" si="58">IFERROR(  IF( FIND("한식",A387,1)&gt;0,"한식,",""  ),"")</f>
        <v/>
      </c>
      <c r="H387" s="2" t="str">
        <f t="shared" ref="H387:H450" si="59">IFERROR(  IF( FIND("양식",A387,1)&gt;0,"양식,",""  ),"")</f>
        <v/>
      </c>
      <c r="I387" s="2" t="str">
        <f t="shared" ref="I387:I450" si="60">IF(   OR(  IFERROR((FIND("까페",A387,1)&gt;0),FALSE),   IFERROR((FIND("카페",A387,1)&gt;0),FALSE),   IFERROR((FIND("카페",A387,1)&gt;0),FALSE) ),"카페,","")</f>
        <v/>
      </c>
      <c r="J387" s="2" t="str">
        <f t="shared" ref="J387:J450" si="61">IF(   OR(  IFERROR((FIND("패스트푸드",A387,1)&gt;0),FALSE),   IFERROR((FIND("햄버거",A387,1)&gt;0),FALSE),   IFERROR((FIND("버거",A387,1)&gt;0),FALSE) ),"햄버거,","")</f>
        <v/>
      </c>
      <c r="K387" s="2"/>
      <c r="L387" s="2"/>
      <c r="M387" s="2"/>
      <c r="N387" t="s">
        <v>1609</v>
      </c>
      <c r="O387" s="2"/>
      <c r="P387" s="2"/>
      <c r="Q387" t="str">
        <f t="shared" ref="Q387:Q450" si="62">SUBSTITUTE(CONCATENATE(C387,D387,E387,F387,G387,H387,I387,J387,N387),",,","",1)</f>
        <v>일식</v>
      </c>
    </row>
    <row r="388" spans="1:17" x14ac:dyDescent="0.4">
      <c r="A388" t="str">
        <f>'trim()'!B388</f>
        <v>음식점 &gt; 카페 &gt; 테마카페</v>
      </c>
      <c r="C388" s="2" t="str">
        <f t="shared" si="54"/>
        <v/>
      </c>
      <c r="D388" s="2" t="str">
        <f t="shared" si="55"/>
        <v/>
      </c>
      <c r="E388" s="2" t="str">
        <f t="shared" si="56"/>
        <v/>
      </c>
      <c r="F388" s="2" t="str">
        <f t="shared" si="57"/>
        <v/>
      </c>
      <c r="G388" s="2" t="str">
        <f t="shared" si="58"/>
        <v/>
      </c>
      <c r="H388" s="2" t="str">
        <f t="shared" si="59"/>
        <v/>
      </c>
      <c r="I388" s="2" t="str">
        <f t="shared" si="60"/>
        <v>카페,</v>
      </c>
      <c r="J388" s="2" t="str">
        <f t="shared" si="61"/>
        <v/>
      </c>
      <c r="K388" s="2"/>
      <c r="L388" s="2"/>
      <c r="M388" s="2"/>
      <c r="N388" t="s">
        <v>1609</v>
      </c>
      <c r="O388" s="2"/>
      <c r="P388" s="2"/>
      <c r="Q388" t="str">
        <f t="shared" si="62"/>
        <v>카페</v>
      </c>
    </row>
    <row r="389" spans="1:17" x14ac:dyDescent="0.4">
      <c r="A389" t="str">
        <f>'trim()'!B389</f>
        <v>음식점 &gt; 카페 &gt; 테마카페 &gt; 디저트카페</v>
      </c>
      <c r="C389" s="2" t="str">
        <f t="shared" si="54"/>
        <v/>
      </c>
      <c r="D389" s="2" t="str">
        <f t="shared" si="55"/>
        <v/>
      </c>
      <c r="E389" s="2" t="str">
        <f t="shared" si="56"/>
        <v/>
      </c>
      <c r="F389" s="2" t="str">
        <f t="shared" si="57"/>
        <v/>
      </c>
      <c r="G389" s="2" t="str">
        <f t="shared" si="58"/>
        <v/>
      </c>
      <c r="H389" s="2" t="str">
        <f t="shared" si="59"/>
        <v/>
      </c>
      <c r="I389" s="2" t="str">
        <f t="shared" si="60"/>
        <v>카페,</v>
      </c>
      <c r="J389" s="2" t="str">
        <f t="shared" si="61"/>
        <v/>
      </c>
      <c r="K389" s="2"/>
      <c r="L389" s="2"/>
      <c r="M389" s="2"/>
      <c r="N389" t="s">
        <v>1609</v>
      </c>
      <c r="O389" s="2"/>
      <c r="P389" s="2"/>
      <c r="Q389" t="str">
        <f t="shared" si="62"/>
        <v>카페</v>
      </c>
    </row>
    <row r="390" spans="1:17" x14ac:dyDescent="0.4">
      <c r="A390" t="str">
        <f>'trim()'!B390</f>
        <v>음식점 &gt; 카페</v>
      </c>
      <c r="C390" s="2" t="str">
        <f t="shared" si="54"/>
        <v/>
      </c>
      <c r="D390" s="2" t="str">
        <f t="shared" si="55"/>
        <v/>
      </c>
      <c r="E390" s="2" t="str">
        <f t="shared" si="56"/>
        <v/>
      </c>
      <c r="F390" s="2" t="str">
        <f t="shared" si="57"/>
        <v/>
      </c>
      <c r="G390" s="2" t="str">
        <f t="shared" si="58"/>
        <v/>
      </c>
      <c r="H390" s="2" t="str">
        <f t="shared" si="59"/>
        <v/>
      </c>
      <c r="I390" s="2" t="str">
        <f t="shared" si="60"/>
        <v>카페,</v>
      </c>
      <c r="J390" s="2" t="str">
        <f t="shared" si="61"/>
        <v/>
      </c>
      <c r="K390" s="2"/>
      <c r="L390" s="2"/>
      <c r="M390" s="2"/>
      <c r="N390" t="s">
        <v>1609</v>
      </c>
      <c r="O390" s="2"/>
      <c r="P390" s="2"/>
      <c r="Q390" t="str">
        <f t="shared" si="62"/>
        <v>카페</v>
      </c>
    </row>
    <row r="391" spans="1:17" x14ac:dyDescent="0.4">
      <c r="A391" t="str">
        <f>'trim()'!B391</f>
        <v>음식점 &gt; 카페</v>
      </c>
      <c r="C391" s="2" t="str">
        <f t="shared" si="54"/>
        <v/>
      </c>
      <c r="D391" s="2" t="str">
        <f t="shared" si="55"/>
        <v/>
      </c>
      <c r="E391" s="2" t="str">
        <f t="shared" si="56"/>
        <v/>
      </c>
      <c r="F391" s="2" t="str">
        <f t="shared" si="57"/>
        <v/>
      </c>
      <c r="G391" s="2" t="str">
        <f t="shared" si="58"/>
        <v/>
      </c>
      <c r="H391" s="2" t="str">
        <f t="shared" si="59"/>
        <v/>
      </c>
      <c r="I391" s="2" t="str">
        <f t="shared" si="60"/>
        <v>카페,</v>
      </c>
      <c r="J391" s="2" t="str">
        <f t="shared" si="61"/>
        <v/>
      </c>
      <c r="K391" s="2"/>
      <c r="L391" s="2"/>
      <c r="M391" s="2"/>
      <c r="N391" t="s">
        <v>1609</v>
      </c>
      <c r="O391" s="2"/>
      <c r="P391" s="2"/>
      <c r="Q391" t="str">
        <f t="shared" si="62"/>
        <v>카페</v>
      </c>
    </row>
    <row r="392" spans="1:17" x14ac:dyDescent="0.4">
      <c r="A392" t="str">
        <f>'trim()'!B392</f>
        <v>음식점 &gt; 카페 &gt; 테마카페 &gt; 북카페</v>
      </c>
      <c r="C392" s="2" t="str">
        <f t="shared" si="54"/>
        <v/>
      </c>
      <c r="D392" s="2" t="str">
        <f t="shared" si="55"/>
        <v/>
      </c>
      <c r="E392" s="2" t="str">
        <f t="shared" si="56"/>
        <v/>
      </c>
      <c r="F392" s="2" t="str">
        <f t="shared" si="57"/>
        <v/>
      </c>
      <c r="G392" s="2" t="str">
        <f t="shared" si="58"/>
        <v/>
      </c>
      <c r="H392" s="2" t="str">
        <f t="shared" si="59"/>
        <v/>
      </c>
      <c r="I392" s="2" t="str">
        <f t="shared" si="60"/>
        <v>카페,</v>
      </c>
      <c r="J392" s="2" t="str">
        <f t="shared" si="61"/>
        <v/>
      </c>
      <c r="K392" s="2"/>
      <c r="L392" s="2"/>
      <c r="M392" s="2"/>
      <c r="N392" t="s">
        <v>1609</v>
      </c>
      <c r="O392" s="2"/>
      <c r="P392" s="2"/>
      <c r="Q392" t="str">
        <f t="shared" si="62"/>
        <v>카페</v>
      </c>
    </row>
    <row r="393" spans="1:17" x14ac:dyDescent="0.4">
      <c r="A393" t="str">
        <f>'trim()'!B393</f>
        <v>음식점 &gt; 일식 &gt; 일본식라면</v>
      </c>
      <c r="C393" s="2" t="str">
        <f t="shared" si="54"/>
        <v/>
      </c>
      <c r="D393" s="2" t="str">
        <f t="shared" si="55"/>
        <v/>
      </c>
      <c r="E393" s="2" t="str">
        <f t="shared" si="56"/>
        <v/>
      </c>
      <c r="F393" s="2" t="str">
        <f t="shared" si="57"/>
        <v>일식,</v>
      </c>
      <c r="G393" s="2" t="str">
        <f t="shared" si="58"/>
        <v/>
      </c>
      <c r="H393" s="2" t="str">
        <f t="shared" si="59"/>
        <v/>
      </c>
      <c r="I393" s="2" t="str">
        <f t="shared" si="60"/>
        <v/>
      </c>
      <c r="J393" s="2" t="str">
        <f t="shared" si="61"/>
        <v/>
      </c>
      <c r="K393" s="2"/>
      <c r="L393" s="2"/>
      <c r="M393" s="2"/>
      <c r="N393" t="s">
        <v>1609</v>
      </c>
      <c r="O393" s="2"/>
      <c r="P393" s="2"/>
      <c r="Q393" t="str">
        <f t="shared" si="62"/>
        <v>일식</v>
      </c>
    </row>
    <row r="394" spans="1:17" x14ac:dyDescent="0.4">
      <c r="A394" t="str">
        <f>'trim()'!B394</f>
        <v>음식점 &gt; 일식 &gt; 일본식라면</v>
      </c>
      <c r="C394" s="2" t="str">
        <f t="shared" si="54"/>
        <v/>
      </c>
      <c r="D394" s="2" t="str">
        <f t="shared" si="55"/>
        <v/>
      </c>
      <c r="E394" s="2" t="str">
        <f t="shared" si="56"/>
        <v/>
      </c>
      <c r="F394" s="2" t="str">
        <f t="shared" si="57"/>
        <v>일식,</v>
      </c>
      <c r="G394" s="2" t="str">
        <f t="shared" si="58"/>
        <v/>
      </c>
      <c r="H394" s="2" t="str">
        <f t="shared" si="59"/>
        <v/>
      </c>
      <c r="I394" s="2" t="str">
        <f t="shared" si="60"/>
        <v/>
      </c>
      <c r="J394" s="2" t="str">
        <f t="shared" si="61"/>
        <v/>
      </c>
      <c r="K394" s="2"/>
      <c r="L394" s="2"/>
      <c r="M394" s="2"/>
      <c r="N394" t="s">
        <v>1609</v>
      </c>
      <c r="O394" s="2"/>
      <c r="P394" s="2"/>
      <c r="Q394" t="str">
        <f t="shared" si="62"/>
        <v>일식</v>
      </c>
    </row>
    <row r="395" spans="1:17" x14ac:dyDescent="0.4">
      <c r="A395" t="str">
        <f>'trim()'!B395</f>
        <v>음식점 &gt; 패스트푸드</v>
      </c>
      <c r="C395" s="2" t="str">
        <f t="shared" si="54"/>
        <v/>
      </c>
      <c r="D395" s="2" t="str">
        <f t="shared" si="55"/>
        <v/>
      </c>
      <c r="E395" s="2" t="str">
        <f t="shared" si="56"/>
        <v/>
      </c>
      <c r="F395" s="2" t="str">
        <f t="shared" si="57"/>
        <v/>
      </c>
      <c r="G395" s="2" t="str">
        <f t="shared" si="58"/>
        <v/>
      </c>
      <c r="H395" s="2" t="str">
        <f t="shared" si="59"/>
        <v/>
      </c>
      <c r="I395" s="2" t="str">
        <f t="shared" si="60"/>
        <v/>
      </c>
      <c r="J395" s="2" t="str">
        <f t="shared" si="61"/>
        <v>햄버거,</v>
      </c>
      <c r="K395" s="2"/>
      <c r="L395" s="2"/>
      <c r="M395" s="2"/>
      <c r="N395" t="s">
        <v>1609</v>
      </c>
      <c r="O395" s="2"/>
      <c r="P395" s="2"/>
      <c r="Q395" t="str">
        <f t="shared" si="62"/>
        <v>햄버거</v>
      </c>
    </row>
    <row r="396" spans="1:17" x14ac:dyDescent="0.4">
      <c r="A396" t="str">
        <f>'trim()'!B396</f>
        <v>음식점 &gt; 카페</v>
      </c>
      <c r="C396" s="2" t="str">
        <f t="shared" si="54"/>
        <v/>
      </c>
      <c r="D396" s="2" t="str">
        <f t="shared" si="55"/>
        <v/>
      </c>
      <c r="E396" s="2" t="str">
        <f t="shared" si="56"/>
        <v/>
      </c>
      <c r="F396" s="2" t="str">
        <f t="shared" si="57"/>
        <v/>
      </c>
      <c r="G396" s="2" t="str">
        <f t="shared" si="58"/>
        <v/>
      </c>
      <c r="H396" s="2" t="str">
        <f t="shared" si="59"/>
        <v/>
      </c>
      <c r="I396" s="2" t="str">
        <f t="shared" si="60"/>
        <v>카페,</v>
      </c>
      <c r="J396" s="2" t="str">
        <f t="shared" si="61"/>
        <v/>
      </c>
      <c r="K396" s="2"/>
      <c r="L396" s="2"/>
      <c r="M396" s="2"/>
      <c r="N396" t="s">
        <v>1609</v>
      </c>
      <c r="O396" s="2"/>
      <c r="P396" s="2"/>
      <c r="Q396" t="str">
        <f t="shared" si="62"/>
        <v>카페</v>
      </c>
    </row>
    <row r="397" spans="1:17" x14ac:dyDescent="0.4">
      <c r="A397" t="str">
        <f>'trim()'!B397</f>
        <v>음식점 &gt; 카페 &gt; 테마카페</v>
      </c>
      <c r="C397" s="2" t="str">
        <f t="shared" si="54"/>
        <v/>
      </c>
      <c r="D397" s="2" t="str">
        <f t="shared" si="55"/>
        <v/>
      </c>
      <c r="E397" s="2" t="str">
        <f t="shared" si="56"/>
        <v/>
      </c>
      <c r="F397" s="2" t="str">
        <f t="shared" si="57"/>
        <v/>
      </c>
      <c r="G397" s="2" t="str">
        <f t="shared" si="58"/>
        <v/>
      </c>
      <c r="H397" s="2" t="str">
        <f t="shared" si="59"/>
        <v/>
      </c>
      <c r="I397" s="2" t="str">
        <f t="shared" si="60"/>
        <v>카페,</v>
      </c>
      <c r="J397" s="2" t="str">
        <f t="shared" si="61"/>
        <v/>
      </c>
      <c r="K397" s="2"/>
      <c r="L397" s="2"/>
      <c r="M397" s="2"/>
      <c r="N397" t="s">
        <v>1609</v>
      </c>
      <c r="O397" s="2"/>
      <c r="P397" s="2"/>
      <c r="Q397" t="str">
        <f t="shared" si="62"/>
        <v>카페</v>
      </c>
    </row>
    <row r="398" spans="1:17" x14ac:dyDescent="0.4">
      <c r="A398" t="str">
        <f>'trim()'!B398</f>
        <v>음식점 &gt; 일식</v>
      </c>
      <c r="C398" s="2" t="str">
        <f t="shared" si="54"/>
        <v/>
      </c>
      <c r="D398" s="2" t="str">
        <f t="shared" si="55"/>
        <v/>
      </c>
      <c r="E398" s="2" t="str">
        <f t="shared" si="56"/>
        <v/>
      </c>
      <c r="F398" s="2" t="str">
        <f t="shared" si="57"/>
        <v>일식,</v>
      </c>
      <c r="G398" s="2" t="str">
        <f t="shared" si="58"/>
        <v/>
      </c>
      <c r="H398" s="2" t="str">
        <f t="shared" si="59"/>
        <v/>
      </c>
      <c r="I398" s="2" t="str">
        <f t="shared" si="60"/>
        <v/>
      </c>
      <c r="J398" s="2" t="str">
        <f t="shared" si="61"/>
        <v/>
      </c>
      <c r="K398" s="2"/>
      <c r="L398" s="2"/>
      <c r="M398" s="2"/>
      <c r="N398" t="s">
        <v>1609</v>
      </c>
      <c r="O398" s="2"/>
      <c r="P398" s="2"/>
      <c r="Q398" t="str">
        <f t="shared" si="62"/>
        <v>일식</v>
      </c>
    </row>
    <row r="399" spans="1:17" x14ac:dyDescent="0.4">
      <c r="A399" t="str">
        <f>'trim()'!B399</f>
        <v>음식점 &gt; 치킨</v>
      </c>
      <c r="C399" s="2" t="str">
        <f t="shared" si="54"/>
        <v/>
      </c>
      <c r="D399" s="2" t="str">
        <f t="shared" si="55"/>
        <v>치킨,</v>
      </c>
      <c r="E399" s="2" t="str">
        <f t="shared" si="56"/>
        <v/>
      </c>
      <c r="F399" s="2" t="str">
        <f t="shared" si="57"/>
        <v/>
      </c>
      <c r="G399" s="2" t="str">
        <f t="shared" si="58"/>
        <v/>
      </c>
      <c r="H399" s="2" t="str">
        <f t="shared" si="59"/>
        <v/>
      </c>
      <c r="I399" s="2" t="str">
        <f t="shared" si="60"/>
        <v/>
      </c>
      <c r="J399" s="2" t="str">
        <f t="shared" si="61"/>
        <v/>
      </c>
      <c r="K399" s="2"/>
      <c r="L399" s="2"/>
      <c r="M399" s="2"/>
      <c r="N399" t="s">
        <v>1609</v>
      </c>
      <c r="O399" s="2"/>
      <c r="P399" s="2"/>
      <c r="Q399" t="str">
        <f t="shared" si="62"/>
        <v>치킨</v>
      </c>
    </row>
    <row r="400" spans="1:17" x14ac:dyDescent="0.4">
      <c r="A400" t="str">
        <f>'trim()'!B400</f>
        <v>음식점 &gt; 양식 &gt; 피자</v>
      </c>
      <c r="C400" s="2" t="str">
        <f t="shared" si="54"/>
        <v>피자,</v>
      </c>
      <c r="D400" s="2" t="str">
        <f t="shared" si="55"/>
        <v/>
      </c>
      <c r="E400" s="2" t="str">
        <f t="shared" si="56"/>
        <v/>
      </c>
      <c r="F400" s="2" t="str">
        <f t="shared" si="57"/>
        <v/>
      </c>
      <c r="G400" s="2" t="str">
        <f t="shared" si="58"/>
        <v/>
      </c>
      <c r="H400" s="2" t="str">
        <f t="shared" si="59"/>
        <v>양식,</v>
      </c>
      <c r="I400" s="2" t="str">
        <f t="shared" si="60"/>
        <v/>
      </c>
      <c r="J400" s="2" t="str">
        <f t="shared" si="61"/>
        <v/>
      </c>
      <c r="K400" s="2"/>
      <c r="L400" s="2"/>
      <c r="M400" s="2"/>
      <c r="N400" t="s">
        <v>1609</v>
      </c>
      <c r="O400" s="2"/>
      <c r="P400" s="2"/>
      <c r="Q400" t="str">
        <f t="shared" si="62"/>
        <v>피자,양식</v>
      </c>
    </row>
    <row r="401" spans="1:17" x14ac:dyDescent="0.4">
      <c r="A401" t="str">
        <f>'trim()'!B401</f>
        <v>음식점 &gt; 일식 &gt; 돈까스,우동</v>
      </c>
      <c r="C401" s="2" t="str">
        <f t="shared" si="54"/>
        <v/>
      </c>
      <c r="D401" s="2" t="str">
        <f t="shared" si="55"/>
        <v/>
      </c>
      <c r="E401" s="2" t="str">
        <f t="shared" si="56"/>
        <v/>
      </c>
      <c r="F401" s="2" t="str">
        <f t="shared" si="57"/>
        <v>일식,</v>
      </c>
      <c r="G401" s="2" t="str">
        <f t="shared" si="58"/>
        <v/>
      </c>
      <c r="H401" s="2" t="str">
        <f t="shared" si="59"/>
        <v/>
      </c>
      <c r="I401" s="2" t="str">
        <f t="shared" si="60"/>
        <v/>
      </c>
      <c r="J401" s="2" t="str">
        <f t="shared" si="61"/>
        <v/>
      </c>
      <c r="K401" s="2"/>
      <c r="L401" s="2"/>
      <c r="M401" s="2"/>
      <c r="N401" t="s">
        <v>1609</v>
      </c>
      <c r="O401" s="2"/>
      <c r="P401" s="2"/>
      <c r="Q401" t="str">
        <f t="shared" si="62"/>
        <v>일식</v>
      </c>
    </row>
    <row r="402" spans="1:17" x14ac:dyDescent="0.4">
      <c r="A402" t="str">
        <f>'trim()'!B402</f>
        <v>음식점 &gt; 패스트푸드</v>
      </c>
      <c r="C402" s="2" t="str">
        <f t="shared" si="54"/>
        <v/>
      </c>
      <c r="D402" s="2" t="str">
        <f t="shared" si="55"/>
        <v/>
      </c>
      <c r="E402" s="2" t="str">
        <f t="shared" si="56"/>
        <v/>
      </c>
      <c r="F402" s="2" t="str">
        <f t="shared" si="57"/>
        <v/>
      </c>
      <c r="G402" s="2" t="str">
        <f t="shared" si="58"/>
        <v/>
      </c>
      <c r="H402" s="2" t="str">
        <f t="shared" si="59"/>
        <v/>
      </c>
      <c r="I402" s="2" t="str">
        <f t="shared" si="60"/>
        <v/>
      </c>
      <c r="J402" s="2" t="str">
        <f t="shared" si="61"/>
        <v>햄버거,</v>
      </c>
      <c r="K402" s="2"/>
      <c r="L402" s="2"/>
      <c r="M402" s="2"/>
      <c r="N402" t="s">
        <v>1609</v>
      </c>
      <c r="O402" s="2"/>
      <c r="P402" s="2"/>
      <c r="Q402" t="str">
        <f t="shared" si="62"/>
        <v>햄버거</v>
      </c>
    </row>
    <row r="403" spans="1:17" x14ac:dyDescent="0.4">
      <c r="A403" t="str">
        <f>'trim()'!B403</f>
        <v>음식점 &gt; 양식 &gt; 햄버거</v>
      </c>
      <c r="C403" s="2" t="str">
        <f t="shared" si="54"/>
        <v/>
      </c>
      <c r="D403" s="2" t="str">
        <f t="shared" si="55"/>
        <v/>
      </c>
      <c r="E403" s="2" t="str">
        <f t="shared" si="56"/>
        <v/>
      </c>
      <c r="F403" s="2" t="str">
        <f t="shared" si="57"/>
        <v/>
      </c>
      <c r="G403" s="2" t="str">
        <f t="shared" si="58"/>
        <v/>
      </c>
      <c r="H403" s="2" t="str">
        <f t="shared" si="59"/>
        <v>양식,</v>
      </c>
      <c r="I403" s="2" t="str">
        <f t="shared" si="60"/>
        <v/>
      </c>
      <c r="J403" s="2" t="str">
        <f t="shared" si="61"/>
        <v>햄버거,</v>
      </c>
      <c r="K403" s="2"/>
      <c r="L403" s="2"/>
      <c r="M403" s="2"/>
      <c r="N403" t="s">
        <v>1609</v>
      </c>
      <c r="O403" s="2"/>
      <c r="P403" s="2"/>
      <c r="Q403" t="str">
        <f t="shared" si="62"/>
        <v>양식,햄버거</v>
      </c>
    </row>
    <row r="404" spans="1:17" x14ac:dyDescent="0.4">
      <c r="A404" t="str">
        <f>'trim()'!B404</f>
        <v>음식점 &gt; 카페 &gt; 테마카페 &gt; 키즈카페</v>
      </c>
      <c r="C404" s="2" t="str">
        <f t="shared" si="54"/>
        <v/>
      </c>
      <c r="D404" s="2" t="str">
        <f t="shared" si="55"/>
        <v/>
      </c>
      <c r="E404" s="2" t="str">
        <f t="shared" si="56"/>
        <v/>
      </c>
      <c r="F404" s="2" t="str">
        <f t="shared" si="57"/>
        <v/>
      </c>
      <c r="G404" s="2" t="str">
        <f t="shared" si="58"/>
        <v/>
      </c>
      <c r="H404" s="2" t="str">
        <f t="shared" si="59"/>
        <v/>
      </c>
      <c r="I404" s="2" t="str">
        <f t="shared" si="60"/>
        <v>카페,</v>
      </c>
      <c r="J404" s="2" t="str">
        <f t="shared" si="61"/>
        <v/>
      </c>
      <c r="K404" s="2"/>
      <c r="L404" s="2"/>
      <c r="M404" s="2"/>
      <c r="N404" t="s">
        <v>1609</v>
      </c>
      <c r="O404" s="2"/>
      <c r="P404" s="2"/>
      <c r="Q404" t="str">
        <f t="shared" si="62"/>
        <v>카페</v>
      </c>
    </row>
    <row r="405" spans="1:17" x14ac:dyDescent="0.4">
      <c r="A405" t="str">
        <f>'trim()'!B405</f>
        <v>음식점 &gt; 양식</v>
      </c>
      <c r="C405" s="2" t="str">
        <f t="shared" si="54"/>
        <v/>
      </c>
      <c r="D405" s="2" t="str">
        <f t="shared" si="55"/>
        <v/>
      </c>
      <c r="E405" s="2" t="str">
        <f t="shared" si="56"/>
        <v/>
      </c>
      <c r="F405" s="2" t="str">
        <f t="shared" si="57"/>
        <v/>
      </c>
      <c r="G405" s="2" t="str">
        <f t="shared" si="58"/>
        <v/>
      </c>
      <c r="H405" s="2" t="str">
        <f t="shared" si="59"/>
        <v>양식,</v>
      </c>
      <c r="I405" s="2" t="str">
        <f t="shared" si="60"/>
        <v/>
      </c>
      <c r="J405" s="2" t="str">
        <f t="shared" si="61"/>
        <v/>
      </c>
      <c r="K405" s="2"/>
      <c r="L405" s="2"/>
      <c r="M405" s="2"/>
      <c r="N405" t="s">
        <v>1609</v>
      </c>
      <c r="O405" s="2"/>
      <c r="P405" s="2"/>
      <c r="Q405" t="str">
        <f t="shared" si="62"/>
        <v>양식</v>
      </c>
    </row>
    <row r="406" spans="1:17" x14ac:dyDescent="0.4">
      <c r="A406" t="str">
        <f>'trim()'!B406</f>
        <v>음식점 &gt; 양식 &gt; 피자</v>
      </c>
      <c r="C406" s="2" t="str">
        <f t="shared" si="54"/>
        <v>피자,</v>
      </c>
      <c r="D406" s="2" t="str">
        <f t="shared" si="55"/>
        <v/>
      </c>
      <c r="E406" s="2" t="str">
        <f t="shared" si="56"/>
        <v/>
      </c>
      <c r="F406" s="2" t="str">
        <f t="shared" si="57"/>
        <v/>
      </c>
      <c r="G406" s="2" t="str">
        <f t="shared" si="58"/>
        <v/>
      </c>
      <c r="H406" s="2" t="str">
        <f t="shared" si="59"/>
        <v>양식,</v>
      </c>
      <c r="I406" s="2" t="str">
        <f t="shared" si="60"/>
        <v/>
      </c>
      <c r="J406" s="2" t="str">
        <f t="shared" si="61"/>
        <v/>
      </c>
      <c r="K406" s="2"/>
      <c r="L406" s="2"/>
      <c r="M406" s="2"/>
      <c r="N406" t="s">
        <v>1609</v>
      </c>
      <c r="O406" s="2"/>
      <c r="P406" s="2"/>
      <c r="Q406" t="str">
        <f t="shared" si="62"/>
        <v>피자,양식</v>
      </c>
    </row>
    <row r="407" spans="1:17" x14ac:dyDescent="0.4">
      <c r="A407" t="str">
        <f>'trim()'!B407</f>
        <v>음식점 &gt; 카페</v>
      </c>
      <c r="C407" s="2" t="str">
        <f t="shared" si="54"/>
        <v/>
      </c>
      <c r="D407" s="2" t="str">
        <f t="shared" si="55"/>
        <v/>
      </c>
      <c r="E407" s="2" t="str">
        <f t="shared" si="56"/>
        <v/>
      </c>
      <c r="F407" s="2" t="str">
        <f t="shared" si="57"/>
        <v/>
      </c>
      <c r="G407" s="2" t="str">
        <f t="shared" si="58"/>
        <v/>
      </c>
      <c r="H407" s="2" t="str">
        <f t="shared" si="59"/>
        <v/>
      </c>
      <c r="I407" s="2" t="str">
        <f t="shared" si="60"/>
        <v>카페,</v>
      </c>
      <c r="J407" s="2" t="str">
        <f t="shared" si="61"/>
        <v/>
      </c>
      <c r="K407" s="2"/>
      <c r="L407" s="2"/>
      <c r="M407" s="2"/>
      <c r="N407" t="s">
        <v>1609</v>
      </c>
      <c r="O407" s="2"/>
      <c r="P407" s="2"/>
      <c r="Q407" t="str">
        <f t="shared" si="62"/>
        <v>카페</v>
      </c>
    </row>
    <row r="408" spans="1:17" x14ac:dyDescent="0.4">
      <c r="A408" t="str">
        <f>'trim()'!B408</f>
        <v>음식점 &gt; 일식 &gt; 일식집</v>
      </c>
      <c r="C408" s="2" t="str">
        <f t="shared" si="54"/>
        <v/>
      </c>
      <c r="D408" s="2" t="str">
        <f t="shared" si="55"/>
        <v/>
      </c>
      <c r="E408" s="2" t="str">
        <f t="shared" si="56"/>
        <v/>
      </c>
      <c r="F408" s="2" t="str">
        <f t="shared" si="57"/>
        <v>일식,</v>
      </c>
      <c r="G408" s="2" t="str">
        <f t="shared" si="58"/>
        <v/>
      </c>
      <c r="H408" s="2" t="str">
        <f t="shared" si="59"/>
        <v/>
      </c>
      <c r="I408" s="2" t="str">
        <f t="shared" si="60"/>
        <v/>
      </c>
      <c r="J408" s="2" t="str">
        <f t="shared" si="61"/>
        <v/>
      </c>
      <c r="K408" s="2"/>
      <c r="L408" s="2"/>
      <c r="M408" s="2"/>
      <c r="N408" t="s">
        <v>1609</v>
      </c>
      <c r="O408" s="2"/>
      <c r="P408" s="2"/>
      <c r="Q408" t="str">
        <f t="shared" si="62"/>
        <v>일식</v>
      </c>
    </row>
    <row r="409" spans="1:17" x14ac:dyDescent="0.4">
      <c r="A409" t="str">
        <f>'trim()'!B409</f>
        <v>음식점 &gt; 중식 &gt; 중화요리</v>
      </c>
      <c r="C409" s="2" t="str">
        <f t="shared" si="54"/>
        <v/>
      </c>
      <c r="D409" s="2" t="str">
        <f t="shared" si="55"/>
        <v/>
      </c>
      <c r="E409" s="2" t="str">
        <f t="shared" si="56"/>
        <v>중식,</v>
      </c>
      <c r="F409" s="2" t="str">
        <f t="shared" si="57"/>
        <v/>
      </c>
      <c r="G409" s="2" t="str">
        <f t="shared" si="58"/>
        <v/>
      </c>
      <c r="H409" s="2" t="str">
        <f t="shared" si="59"/>
        <v/>
      </c>
      <c r="I409" s="2" t="str">
        <f t="shared" si="60"/>
        <v/>
      </c>
      <c r="J409" s="2" t="str">
        <f t="shared" si="61"/>
        <v/>
      </c>
      <c r="K409" s="2"/>
      <c r="L409" s="2"/>
      <c r="M409" s="2"/>
      <c r="N409" t="s">
        <v>1609</v>
      </c>
      <c r="O409" s="2"/>
      <c r="P409" s="2"/>
      <c r="Q409" t="str">
        <f t="shared" si="62"/>
        <v>중식</v>
      </c>
    </row>
    <row r="410" spans="1:17" x14ac:dyDescent="0.4">
      <c r="A410" t="str">
        <f>'trim()'!B410</f>
        <v>음식점 &gt; 카페</v>
      </c>
      <c r="C410" s="2" t="str">
        <f t="shared" si="54"/>
        <v/>
      </c>
      <c r="D410" s="2" t="str">
        <f t="shared" si="55"/>
        <v/>
      </c>
      <c r="E410" s="2" t="str">
        <f t="shared" si="56"/>
        <v/>
      </c>
      <c r="F410" s="2" t="str">
        <f t="shared" si="57"/>
        <v/>
      </c>
      <c r="G410" s="2" t="str">
        <f t="shared" si="58"/>
        <v/>
      </c>
      <c r="H410" s="2" t="str">
        <f t="shared" si="59"/>
        <v/>
      </c>
      <c r="I410" s="2" t="str">
        <f t="shared" si="60"/>
        <v>카페,</v>
      </c>
      <c r="J410" s="2" t="str">
        <f t="shared" si="61"/>
        <v/>
      </c>
      <c r="K410" s="2"/>
      <c r="L410" s="2"/>
      <c r="M410" s="2"/>
      <c r="N410" t="s">
        <v>1609</v>
      </c>
      <c r="O410" s="2"/>
      <c r="P410" s="2"/>
      <c r="Q410" t="str">
        <f t="shared" si="62"/>
        <v>카페</v>
      </c>
    </row>
    <row r="411" spans="1:17" x14ac:dyDescent="0.4">
      <c r="A411" t="str">
        <f>'trim()'!B411</f>
        <v>음식점 &gt; 한식</v>
      </c>
      <c r="C411" s="2" t="str">
        <f t="shared" si="54"/>
        <v/>
      </c>
      <c r="D411" s="2" t="str">
        <f t="shared" si="55"/>
        <v/>
      </c>
      <c r="E411" s="2" t="str">
        <f t="shared" si="56"/>
        <v/>
      </c>
      <c r="F411" s="2" t="str">
        <f t="shared" si="57"/>
        <v/>
      </c>
      <c r="G411" s="2" t="str">
        <f t="shared" si="58"/>
        <v>한식,</v>
      </c>
      <c r="H411" s="2" t="str">
        <f t="shared" si="59"/>
        <v/>
      </c>
      <c r="I411" s="2" t="str">
        <f t="shared" si="60"/>
        <v/>
      </c>
      <c r="J411" s="2" t="str">
        <f t="shared" si="61"/>
        <v/>
      </c>
      <c r="K411" s="2"/>
      <c r="L411" s="2"/>
      <c r="M411" s="2"/>
      <c r="N411" t="s">
        <v>1609</v>
      </c>
      <c r="O411" s="2"/>
      <c r="P411" s="2"/>
      <c r="Q411" t="str">
        <f t="shared" si="62"/>
        <v>한식</v>
      </c>
    </row>
    <row r="412" spans="1:17" x14ac:dyDescent="0.4">
      <c r="A412" t="str">
        <f>'trim()'!B412</f>
        <v>음식점 &gt; 카페 &gt; 커피전문점 &gt; 탐앤탐스</v>
      </c>
      <c r="C412" s="2" t="str">
        <f t="shared" si="54"/>
        <v/>
      </c>
      <c r="D412" s="2" t="str">
        <f t="shared" si="55"/>
        <v/>
      </c>
      <c r="E412" s="2" t="str">
        <f t="shared" si="56"/>
        <v/>
      </c>
      <c r="F412" s="2" t="str">
        <f t="shared" si="57"/>
        <v/>
      </c>
      <c r="G412" s="2" t="str">
        <f t="shared" si="58"/>
        <v/>
      </c>
      <c r="H412" s="2" t="str">
        <f t="shared" si="59"/>
        <v/>
      </c>
      <c r="I412" s="2" t="str">
        <f t="shared" si="60"/>
        <v>카페,</v>
      </c>
      <c r="J412" s="2" t="str">
        <f t="shared" si="61"/>
        <v/>
      </c>
      <c r="K412" s="2"/>
      <c r="L412" s="2"/>
      <c r="M412" s="2"/>
      <c r="N412" t="s">
        <v>1609</v>
      </c>
      <c r="O412" s="2"/>
      <c r="P412" s="2"/>
      <c r="Q412" t="str">
        <f t="shared" si="62"/>
        <v>카페</v>
      </c>
    </row>
    <row r="413" spans="1:17" x14ac:dyDescent="0.4">
      <c r="A413" t="str">
        <f>'trim()'!B413</f>
        <v>음식점 &gt; 양식 &gt; 햄버거</v>
      </c>
      <c r="C413" s="2" t="str">
        <f t="shared" si="54"/>
        <v/>
      </c>
      <c r="D413" s="2" t="str">
        <f t="shared" si="55"/>
        <v/>
      </c>
      <c r="E413" s="2" t="str">
        <f t="shared" si="56"/>
        <v/>
      </c>
      <c r="F413" s="2" t="str">
        <f t="shared" si="57"/>
        <v/>
      </c>
      <c r="G413" s="2" t="str">
        <f t="shared" si="58"/>
        <v/>
      </c>
      <c r="H413" s="2" t="str">
        <f t="shared" si="59"/>
        <v>양식,</v>
      </c>
      <c r="I413" s="2" t="str">
        <f t="shared" si="60"/>
        <v/>
      </c>
      <c r="J413" s="2" t="str">
        <f t="shared" si="61"/>
        <v>햄버거,</v>
      </c>
      <c r="K413" s="2"/>
      <c r="L413" s="2"/>
      <c r="M413" s="2"/>
      <c r="N413" t="s">
        <v>1609</v>
      </c>
      <c r="O413" s="2"/>
      <c r="P413" s="2"/>
      <c r="Q413" t="str">
        <f t="shared" si="62"/>
        <v>양식,햄버거</v>
      </c>
    </row>
    <row r="414" spans="1:17" x14ac:dyDescent="0.4">
      <c r="A414" t="str">
        <f>'trim()'!B414</f>
        <v>음식점 &gt; 카페 &gt; 커피전문점</v>
      </c>
      <c r="C414" s="2" t="str">
        <f t="shared" si="54"/>
        <v/>
      </c>
      <c r="D414" s="2" t="str">
        <f t="shared" si="55"/>
        <v/>
      </c>
      <c r="E414" s="2" t="str">
        <f t="shared" si="56"/>
        <v/>
      </c>
      <c r="F414" s="2" t="str">
        <f t="shared" si="57"/>
        <v/>
      </c>
      <c r="G414" s="2" t="str">
        <f t="shared" si="58"/>
        <v/>
      </c>
      <c r="H414" s="2" t="str">
        <f t="shared" si="59"/>
        <v/>
      </c>
      <c r="I414" s="2" t="str">
        <f t="shared" si="60"/>
        <v>카페,</v>
      </c>
      <c r="J414" s="2" t="str">
        <f t="shared" si="61"/>
        <v/>
      </c>
      <c r="K414" s="2"/>
      <c r="L414" s="2"/>
      <c r="M414" s="2"/>
      <c r="N414" t="s">
        <v>1609</v>
      </c>
      <c r="O414" s="2"/>
      <c r="P414" s="2"/>
      <c r="Q414" t="str">
        <f t="shared" si="62"/>
        <v>카페</v>
      </c>
    </row>
    <row r="415" spans="1:17" x14ac:dyDescent="0.4">
      <c r="A415" t="str">
        <f>'trim()'!B415</f>
        <v>음식점 &gt; 패스트푸드</v>
      </c>
      <c r="C415" s="2" t="str">
        <f t="shared" si="54"/>
        <v/>
      </c>
      <c r="D415" s="2" t="str">
        <f t="shared" si="55"/>
        <v/>
      </c>
      <c r="E415" s="2" t="str">
        <f t="shared" si="56"/>
        <v/>
      </c>
      <c r="F415" s="2" t="str">
        <f t="shared" si="57"/>
        <v/>
      </c>
      <c r="G415" s="2" t="str">
        <f t="shared" si="58"/>
        <v/>
      </c>
      <c r="H415" s="2" t="str">
        <f t="shared" si="59"/>
        <v/>
      </c>
      <c r="I415" s="2" t="str">
        <f t="shared" si="60"/>
        <v/>
      </c>
      <c r="J415" s="2" t="str">
        <f t="shared" si="61"/>
        <v>햄버거,</v>
      </c>
      <c r="K415" s="2"/>
      <c r="L415" s="2"/>
      <c r="M415" s="2"/>
      <c r="N415" t="s">
        <v>1609</v>
      </c>
      <c r="O415" s="2"/>
      <c r="P415" s="2"/>
      <c r="Q415" t="str">
        <f t="shared" si="62"/>
        <v>햄버거</v>
      </c>
    </row>
    <row r="416" spans="1:17" x14ac:dyDescent="0.4">
      <c r="A416" t="str">
        <f>'trim()'!B416</f>
        <v>음식점 &gt; 패스트푸드</v>
      </c>
      <c r="C416" s="2" t="str">
        <f t="shared" si="54"/>
        <v/>
      </c>
      <c r="D416" s="2" t="str">
        <f t="shared" si="55"/>
        <v/>
      </c>
      <c r="E416" s="2" t="str">
        <f t="shared" si="56"/>
        <v/>
      </c>
      <c r="F416" s="2" t="str">
        <f t="shared" si="57"/>
        <v/>
      </c>
      <c r="G416" s="2" t="str">
        <f t="shared" si="58"/>
        <v/>
      </c>
      <c r="H416" s="2" t="str">
        <f t="shared" si="59"/>
        <v/>
      </c>
      <c r="I416" s="2" t="str">
        <f t="shared" si="60"/>
        <v/>
      </c>
      <c r="J416" s="2" t="str">
        <f t="shared" si="61"/>
        <v>햄버거,</v>
      </c>
      <c r="K416" s="2"/>
      <c r="L416" s="2"/>
      <c r="M416" s="2"/>
      <c r="N416" t="s">
        <v>1609</v>
      </c>
      <c r="O416" s="2"/>
      <c r="P416" s="2"/>
      <c r="Q416" t="str">
        <f t="shared" si="62"/>
        <v>햄버거</v>
      </c>
    </row>
    <row r="417" spans="1:17" x14ac:dyDescent="0.4">
      <c r="A417" t="str">
        <f>'trim()'!B417</f>
        <v>음식점 &gt; 카페</v>
      </c>
      <c r="C417" s="2" t="str">
        <f t="shared" si="54"/>
        <v/>
      </c>
      <c r="D417" s="2" t="str">
        <f t="shared" si="55"/>
        <v/>
      </c>
      <c r="E417" s="2" t="str">
        <f t="shared" si="56"/>
        <v/>
      </c>
      <c r="F417" s="2" t="str">
        <f t="shared" si="57"/>
        <v/>
      </c>
      <c r="G417" s="2" t="str">
        <f t="shared" si="58"/>
        <v/>
      </c>
      <c r="H417" s="2" t="str">
        <f t="shared" si="59"/>
        <v/>
      </c>
      <c r="I417" s="2" t="str">
        <f t="shared" si="60"/>
        <v>카페,</v>
      </c>
      <c r="J417" s="2" t="str">
        <f t="shared" si="61"/>
        <v/>
      </c>
      <c r="K417" s="2"/>
      <c r="L417" s="2"/>
      <c r="M417" s="2"/>
      <c r="N417" t="s">
        <v>1609</v>
      </c>
      <c r="O417" s="2"/>
      <c r="P417" s="2"/>
      <c r="Q417" t="str">
        <f t="shared" si="62"/>
        <v>카페</v>
      </c>
    </row>
    <row r="418" spans="1:17" x14ac:dyDescent="0.4">
      <c r="A418" t="str">
        <f>'trim()'!B418</f>
        <v>음식점 &gt; 카페 &gt; 커피전문점 &gt; 투썸플레이스</v>
      </c>
      <c r="C418" s="2" t="str">
        <f t="shared" si="54"/>
        <v/>
      </c>
      <c r="D418" s="2" t="str">
        <f t="shared" si="55"/>
        <v/>
      </c>
      <c r="E418" s="2" t="str">
        <f t="shared" si="56"/>
        <v/>
      </c>
      <c r="F418" s="2" t="str">
        <f t="shared" si="57"/>
        <v/>
      </c>
      <c r="G418" s="2" t="str">
        <f t="shared" si="58"/>
        <v/>
      </c>
      <c r="H418" s="2" t="str">
        <f t="shared" si="59"/>
        <v/>
      </c>
      <c r="I418" s="2" t="str">
        <f t="shared" si="60"/>
        <v>카페,</v>
      </c>
      <c r="J418" s="2" t="str">
        <f t="shared" si="61"/>
        <v/>
      </c>
      <c r="K418" s="2"/>
      <c r="L418" s="2"/>
      <c r="M418" s="2"/>
      <c r="N418" t="s">
        <v>1609</v>
      </c>
      <c r="O418" s="2"/>
      <c r="P418" s="2"/>
      <c r="Q418" t="str">
        <f t="shared" si="62"/>
        <v>카페</v>
      </c>
    </row>
    <row r="419" spans="1:17" x14ac:dyDescent="0.4">
      <c r="A419" t="str">
        <f>'trim()'!B419</f>
        <v>음식점 &gt; 양식 &gt; 이탈리안</v>
      </c>
      <c r="C419" s="2" t="str">
        <f t="shared" si="54"/>
        <v/>
      </c>
      <c r="D419" s="2" t="str">
        <f t="shared" si="55"/>
        <v/>
      </c>
      <c r="E419" s="2" t="str">
        <f t="shared" si="56"/>
        <v/>
      </c>
      <c r="F419" s="2" t="str">
        <f t="shared" si="57"/>
        <v/>
      </c>
      <c r="G419" s="2" t="str">
        <f t="shared" si="58"/>
        <v/>
      </c>
      <c r="H419" s="2" t="str">
        <f t="shared" si="59"/>
        <v>양식,</v>
      </c>
      <c r="I419" s="2" t="str">
        <f t="shared" si="60"/>
        <v/>
      </c>
      <c r="J419" s="2" t="str">
        <f t="shared" si="61"/>
        <v/>
      </c>
      <c r="K419" s="2"/>
      <c r="L419" s="2"/>
      <c r="M419" s="2"/>
      <c r="N419" t="s">
        <v>1609</v>
      </c>
      <c r="O419" s="2"/>
      <c r="P419" s="2"/>
      <c r="Q419" t="str">
        <f t="shared" si="62"/>
        <v>양식</v>
      </c>
    </row>
    <row r="420" spans="1:17" x14ac:dyDescent="0.4">
      <c r="A420" t="str">
        <f>'trim()'!B420</f>
        <v>음식점 &gt; 패스트푸드</v>
      </c>
      <c r="C420" s="2" t="str">
        <f t="shared" si="54"/>
        <v/>
      </c>
      <c r="D420" s="2" t="str">
        <f t="shared" si="55"/>
        <v/>
      </c>
      <c r="E420" s="2" t="str">
        <f t="shared" si="56"/>
        <v/>
      </c>
      <c r="F420" s="2" t="str">
        <f t="shared" si="57"/>
        <v/>
      </c>
      <c r="G420" s="2" t="str">
        <f t="shared" si="58"/>
        <v/>
      </c>
      <c r="H420" s="2" t="str">
        <f t="shared" si="59"/>
        <v/>
      </c>
      <c r="I420" s="2" t="str">
        <f t="shared" si="60"/>
        <v/>
      </c>
      <c r="J420" s="2" t="str">
        <f t="shared" si="61"/>
        <v>햄버거,</v>
      </c>
      <c r="K420" s="2"/>
      <c r="L420" s="2"/>
      <c r="M420" s="2"/>
      <c r="N420" t="s">
        <v>1609</v>
      </c>
      <c r="O420" s="2"/>
      <c r="P420" s="2"/>
      <c r="Q420" t="str">
        <f t="shared" si="62"/>
        <v>햄버거</v>
      </c>
    </row>
    <row r="421" spans="1:17" x14ac:dyDescent="0.4">
      <c r="A421" t="str">
        <f>'trim()'!B421</f>
        <v>음식점 &gt; 양식 &gt; 이탈리안</v>
      </c>
      <c r="C421" s="2" t="str">
        <f t="shared" si="54"/>
        <v/>
      </c>
      <c r="D421" s="2" t="str">
        <f t="shared" si="55"/>
        <v/>
      </c>
      <c r="E421" s="2" t="str">
        <f t="shared" si="56"/>
        <v/>
      </c>
      <c r="F421" s="2" t="str">
        <f t="shared" si="57"/>
        <v/>
      </c>
      <c r="G421" s="2" t="str">
        <f t="shared" si="58"/>
        <v/>
      </c>
      <c r="H421" s="2" t="str">
        <f t="shared" si="59"/>
        <v>양식,</v>
      </c>
      <c r="I421" s="2" t="str">
        <f t="shared" si="60"/>
        <v/>
      </c>
      <c r="J421" s="2" t="str">
        <f t="shared" si="61"/>
        <v/>
      </c>
      <c r="K421" s="2"/>
      <c r="L421" s="2"/>
      <c r="M421" s="2"/>
      <c r="N421" t="s">
        <v>1609</v>
      </c>
      <c r="O421" s="2"/>
      <c r="P421" s="2"/>
      <c r="Q421" t="str">
        <f t="shared" si="62"/>
        <v>양식</v>
      </c>
    </row>
    <row r="422" spans="1:17" x14ac:dyDescent="0.4">
      <c r="A422" t="str">
        <f>'trim()'!B422</f>
        <v>음식점 &gt; 패스트푸드 &gt; 파파이스</v>
      </c>
      <c r="C422" s="2" t="str">
        <f t="shared" si="54"/>
        <v/>
      </c>
      <c r="D422" s="2" t="str">
        <f t="shared" si="55"/>
        <v/>
      </c>
      <c r="E422" s="2" t="str">
        <f t="shared" si="56"/>
        <v/>
      </c>
      <c r="F422" s="2" t="str">
        <f t="shared" si="57"/>
        <v/>
      </c>
      <c r="G422" s="2" t="str">
        <f t="shared" si="58"/>
        <v/>
      </c>
      <c r="H422" s="2" t="str">
        <f t="shared" si="59"/>
        <v/>
      </c>
      <c r="I422" s="2" t="str">
        <f t="shared" si="60"/>
        <v/>
      </c>
      <c r="J422" s="2" t="str">
        <f t="shared" si="61"/>
        <v>햄버거,</v>
      </c>
      <c r="K422" s="2"/>
      <c r="L422" s="2"/>
      <c r="M422" s="2"/>
      <c r="N422" t="s">
        <v>1609</v>
      </c>
      <c r="O422" s="2"/>
      <c r="P422" s="2"/>
      <c r="Q422" t="str">
        <f t="shared" si="62"/>
        <v>햄버거</v>
      </c>
    </row>
    <row r="423" spans="1:17" x14ac:dyDescent="0.4">
      <c r="A423" t="str">
        <f>'trim()'!B423</f>
        <v>음식점 &gt; 패스트푸드 &gt; 파파이스</v>
      </c>
      <c r="C423" s="2" t="str">
        <f t="shared" si="54"/>
        <v/>
      </c>
      <c r="D423" s="2" t="str">
        <f t="shared" si="55"/>
        <v/>
      </c>
      <c r="E423" s="2" t="str">
        <f t="shared" si="56"/>
        <v/>
      </c>
      <c r="F423" s="2" t="str">
        <f t="shared" si="57"/>
        <v/>
      </c>
      <c r="G423" s="2" t="str">
        <f t="shared" si="58"/>
        <v/>
      </c>
      <c r="H423" s="2" t="str">
        <f t="shared" si="59"/>
        <v/>
      </c>
      <c r="I423" s="2" t="str">
        <f t="shared" si="60"/>
        <v/>
      </c>
      <c r="J423" s="2" t="str">
        <f t="shared" si="61"/>
        <v>햄버거,</v>
      </c>
      <c r="K423" s="2"/>
      <c r="L423" s="2"/>
      <c r="M423" s="2"/>
      <c r="N423" t="s">
        <v>1609</v>
      </c>
      <c r="O423" s="2"/>
      <c r="P423" s="2"/>
      <c r="Q423" t="str">
        <f t="shared" si="62"/>
        <v>햄버거</v>
      </c>
    </row>
    <row r="424" spans="1:17" x14ac:dyDescent="0.4">
      <c r="A424" t="str">
        <f>'trim()'!B424</f>
        <v>음식점 &gt; 양식 &gt; 피자 &gt; 파파존스</v>
      </c>
      <c r="C424" s="2" t="str">
        <f t="shared" si="54"/>
        <v>피자,</v>
      </c>
      <c r="D424" s="2" t="str">
        <f t="shared" si="55"/>
        <v/>
      </c>
      <c r="E424" s="2" t="str">
        <f t="shared" si="56"/>
        <v/>
      </c>
      <c r="F424" s="2" t="str">
        <f t="shared" si="57"/>
        <v/>
      </c>
      <c r="G424" s="2" t="str">
        <f t="shared" si="58"/>
        <v/>
      </c>
      <c r="H424" s="2" t="str">
        <f t="shared" si="59"/>
        <v>양식,</v>
      </c>
      <c r="I424" s="2" t="str">
        <f t="shared" si="60"/>
        <v/>
      </c>
      <c r="J424" s="2" t="str">
        <f t="shared" si="61"/>
        <v/>
      </c>
      <c r="K424" s="2"/>
      <c r="L424" s="2"/>
      <c r="M424" s="2"/>
      <c r="N424" t="s">
        <v>1609</v>
      </c>
      <c r="O424" s="2"/>
      <c r="P424" s="2"/>
      <c r="Q424" t="str">
        <f t="shared" si="62"/>
        <v>피자,양식</v>
      </c>
    </row>
    <row r="425" spans="1:17" x14ac:dyDescent="0.4">
      <c r="A425" t="str">
        <f>'trim()'!B425</f>
        <v>음식점 &gt; 양식 &gt; 피자 &gt; 파파존스</v>
      </c>
      <c r="C425" s="2" t="str">
        <f t="shared" si="54"/>
        <v>피자,</v>
      </c>
      <c r="D425" s="2" t="str">
        <f t="shared" si="55"/>
        <v/>
      </c>
      <c r="E425" s="2" t="str">
        <f t="shared" si="56"/>
        <v/>
      </c>
      <c r="F425" s="2" t="str">
        <f t="shared" si="57"/>
        <v/>
      </c>
      <c r="G425" s="2" t="str">
        <f t="shared" si="58"/>
        <v/>
      </c>
      <c r="H425" s="2" t="str">
        <f t="shared" si="59"/>
        <v>양식,</v>
      </c>
      <c r="I425" s="2" t="str">
        <f t="shared" si="60"/>
        <v/>
      </c>
      <c r="J425" s="2" t="str">
        <f t="shared" si="61"/>
        <v/>
      </c>
      <c r="K425" s="2"/>
      <c r="L425" s="2"/>
      <c r="M425" s="2"/>
      <c r="N425" t="s">
        <v>1609</v>
      </c>
      <c r="O425" s="2"/>
      <c r="P425" s="2"/>
      <c r="Q425" t="str">
        <f t="shared" si="62"/>
        <v>피자,양식</v>
      </c>
    </row>
    <row r="426" spans="1:17" x14ac:dyDescent="0.4">
      <c r="A426" t="str">
        <f>'trim()'!B426</f>
        <v>음식점 &gt; 양식 &gt; 피자</v>
      </c>
      <c r="C426" s="2" t="str">
        <f t="shared" si="54"/>
        <v>피자,</v>
      </c>
      <c r="D426" s="2" t="str">
        <f t="shared" si="55"/>
        <v/>
      </c>
      <c r="E426" s="2" t="str">
        <f t="shared" si="56"/>
        <v/>
      </c>
      <c r="F426" s="2" t="str">
        <f t="shared" si="57"/>
        <v/>
      </c>
      <c r="G426" s="2" t="str">
        <f t="shared" si="58"/>
        <v/>
      </c>
      <c r="H426" s="2" t="str">
        <f t="shared" si="59"/>
        <v>양식,</v>
      </c>
      <c r="I426" s="2" t="str">
        <f t="shared" si="60"/>
        <v/>
      </c>
      <c r="J426" s="2" t="str">
        <f t="shared" si="61"/>
        <v/>
      </c>
      <c r="K426" s="2"/>
      <c r="L426" s="2"/>
      <c r="M426" s="2"/>
      <c r="N426" t="s">
        <v>1609</v>
      </c>
      <c r="O426" s="2"/>
      <c r="P426" s="2"/>
      <c r="Q426" t="str">
        <f t="shared" si="62"/>
        <v>피자,양식</v>
      </c>
    </row>
    <row r="427" spans="1:17" x14ac:dyDescent="0.4">
      <c r="A427" t="str">
        <f>'trim()'!B427</f>
        <v>음식점 &gt; 중식 &gt; 중화요리</v>
      </c>
      <c r="C427" s="2" t="str">
        <f t="shared" si="54"/>
        <v/>
      </c>
      <c r="D427" s="2" t="str">
        <f t="shared" si="55"/>
        <v/>
      </c>
      <c r="E427" s="2" t="str">
        <f t="shared" si="56"/>
        <v>중식,</v>
      </c>
      <c r="F427" s="2" t="str">
        <f t="shared" si="57"/>
        <v/>
      </c>
      <c r="G427" s="2" t="str">
        <f t="shared" si="58"/>
        <v/>
      </c>
      <c r="H427" s="2" t="str">
        <f t="shared" si="59"/>
        <v/>
      </c>
      <c r="I427" s="2" t="str">
        <f t="shared" si="60"/>
        <v/>
      </c>
      <c r="J427" s="2" t="str">
        <f t="shared" si="61"/>
        <v/>
      </c>
      <c r="K427" s="2"/>
      <c r="L427" s="2"/>
      <c r="M427" s="2"/>
      <c r="N427" t="s">
        <v>1609</v>
      </c>
      <c r="O427" s="2"/>
      <c r="P427" s="2"/>
      <c r="Q427" t="str">
        <f t="shared" si="62"/>
        <v>중식</v>
      </c>
    </row>
    <row r="428" spans="1:17" x14ac:dyDescent="0.4">
      <c r="A428" t="str">
        <f>'trim()'!B428</f>
        <v>음식점 &gt; 치킨 &gt; 페리카나</v>
      </c>
      <c r="C428" s="2" t="str">
        <f t="shared" si="54"/>
        <v/>
      </c>
      <c r="D428" s="2" t="str">
        <f t="shared" si="55"/>
        <v>치킨,</v>
      </c>
      <c r="E428" s="2" t="str">
        <f t="shared" si="56"/>
        <v/>
      </c>
      <c r="F428" s="2" t="str">
        <f t="shared" si="57"/>
        <v/>
      </c>
      <c r="G428" s="2" t="str">
        <f t="shared" si="58"/>
        <v/>
      </c>
      <c r="H428" s="2" t="str">
        <f t="shared" si="59"/>
        <v/>
      </c>
      <c r="I428" s="2" t="str">
        <f t="shared" si="60"/>
        <v/>
      </c>
      <c r="J428" s="2" t="str">
        <f t="shared" si="61"/>
        <v/>
      </c>
      <c r="K428" s="2"/>
      <c r="L428" s="2"/>
      <c r="M428" s="2"/>
      <c r="N428" t="s">
        <v>1609</v>
      </c>
      <c r="O428" s="2"/>
      <c r="P428" s="2"/>
      <c r="Q428" t="str">
        <f t="shared" si="62"/>
        <v>치킨</v>
      </c>
    </row>
    <row r="429" spans="1:17" x14ac:dyDescent="0.4">
      <c r="A429" t="str">
        <f>'trim()'!B429</f>
        <v>음식점 &gt; 치킨 &gt; 페리카나</v>
      </c>
      <c r="C429" s="2" t="str">
        <f t="shared" si="54"/>
        <v/>
      </c>
      <c r="D429" s="2" t="str">
        <f t="shared" si="55"/>
        <v>치킨,</v>
      </c>
      <c r="E429" s="2" t="str">
        <f t="shared" si="56"/>
        <v/>
      </c>
      <c r="F429" s="2" t="str">
        <f t="shared" si="57"/>
        <v/>
      </c>
      <c r="G429" s="2" t="str">
        <f t="shared" si="58"/>
        <v/>
      </c>
      <c r="H429" s="2" t="str">
        <f t="shared" si="59"/>
        <v/>
      </c>
      <c r="I429" s="2" t="str">
        <f t="shared" si="60"/>
        <v/>
      </c>
      <c r="J429" s="2" t="str">
        <f t="shared" si="61"/>
        <v/>
      </c>
      <c r="K429" s="2"/>
      <c r="L429" s="2"/>
      <c r="M429" s="2"/>
      <c r="N429" t="s">
        <v>1609</v>
      </c>
      <c r="O429" s="2"/>
      <c r="P429" s="2"/>
      <c r="Q429" t="str">
        <f t="shared" si="62"/>
        <v>치킨</v>
      </c>
    </row>
    <row r="430" spans="1:17" x14ac:dyDescent="0.4">
      <c r="A430" t="str">
        <f>'trim()'!B430</f>
        <v>음식점 &gt; 치킨 &gt; 페리카나</v>
      </c>
      <c r="C430" s="2" t="str">
        <f t="shared" si="54"/>
        <v/>
      </c>
      <c r="D430" s="2" t="str">
        <f t="shared" si="55"/>
        <v>치킨,</v>
      </c>
      <c r="E430" s="2" t="str">
        <f t="shared" si="56"/>
        <v/>
      </c>
      <c r="F430" s="2" t="str">
        <f t="shared" si="57"/>
        <v/>
      </c>
      <c r="G430" s="2" t="str">
        <f t="shared" si="58"/>
        <v/>
      </c>
      <c r="H430" s="2" t="str">
        <f t="shared" si="59"/>
        <v/>
      </c>
      <c r="I430" s="2" t="str">
        <f t="shared" si="60"/>
        <v/>
      </c>
      <c r="J430" s="2" t="str">
        <f t="shared" si="61"/>
        <v/>
      </c>
      <c r="K430" s="2"/>
      <c r="L430" s="2"/>
      <c r="M430" s="2"/>
      <c r="N430" t="s">
        <v>1609</v>
      </c>
      <c r="O430" s="2"/>
      <c r="P430" s="2"/>
      <c r="Q430" t="str">
        <f t="shared" si="62"/>
        <v>치킨</v>
      </c>
    </row>
    <row r="431" spans="1:17" x14ac:dyDescent="0.4">
      <c r="A431" t="str">
        <f>'trim()'!B431</f>
        <v>음식점 &gt; 한식</v>
      </c>
      <c r="C431" s="2" t="str">
        <f t="shared" si="54"/>
        <v/>
      </c>
      <c r="D431" s="2" t="str">
        <f t="shared" si="55"/>
        <v/>
      </c>
      <c r="E431" s="2" t="str">
        <f t="shared" si="56"/>
        <v/>
      </c>
      <c r="F431" s="2" t="str">
        <f t="shared" si="57"/>
        <v/>
      </c>
      <c r="G431" s="2" t="str">
        <f t="shared" si="58"/>
        <v>한식,</v>
      </c>
      <c r="H431" s="2" t="str">
        <f t="shared" si="59"/>
        <v/>
      </c>
      <c r="I431" s="2" t="str">
        <f t="shared" si="60"/>
        <v/>
      </c>
      <c r="J431" s="2" t="str">
        <f t="shared" si="61"/>
        <v/>
      </c>
      <c r="K431" s="2"/>
      <c r="L431" s="2"/>
      <c r="M431" s="2"/>
      <c r="N431" t="s">
        <v>1609</v>
      </c>
      <c r="O431" s="2"/>
      <c r="P431" s="2"/>
      <c r="Q431" t="str">
        <f t="shared" si="62"/>
        <v>한식</v>
      </c>
    </row>
    <row r="432" spans="1:17" x14ac:dyDescent="0.4">
      <c r="A432" t="str">
        <f>'trim()'!B432</f>
        <v>음식점 &gt; 한식 &gt; 국수</v>
      </c>
      <c r="C432" s="2" t="str">
        <f t="shared" si="54"/>
        <v/>
      </c>
      <c r="D432" s="2" t="str">
        <f t="shared" si="55"/>
        <v/>
      </c>
      <c r="E432" s="2" t="str">
        <f t="shared" si="56"/>
        <v/>
      </c>
      <c r="F432" s="2" t="str">
        <f t="shared" si="57"/>
        <v/>
      </c>
      <c r="G432" s="2" t="str">
        <f t="shared" si="58"/>
        <v>한식,</v>
      </c>
      <c r="H432" s="2" t="str">
        <f t="shared" si="59"/>
        <v/>
      </c>
      <c r="I432" s="2" t="str">
        <f t="shared" si="60"/>
        <v/>
      </c>
      <c r="J432" s="2" t="str">
        <f t="shared" si="61"/>
        <v/>
      </c>
      <c r="K432" s="2"/>
      <c r="L432" s="2"/>
      <c r="M432" s="2"/>
      <c r="N432" t="s">
        <v>1609</v>
      </c>
      <c r="O432" s="2"/>
      <c r="P432" s="2"/>
      <c r="Q432" t="str">
        <f t="shared" si="62"/>
        <v>한식</v>
      </c>
    </row>
    <row r="433" spans="1:17" x14ac:dyDescent="0.4">
      <c r="A433" t="str">
        <f>'trim()'!B433</f>
        <v>음식점 &gt; 카페</v>
      </c>
      <c r="C433" s="2" t="str">
        <f t="shared" si="54"/>
        <v/>
      </c>
      <c r="D433" s="2" t="str">
        <f t="shared" si="55"/>
        <v/>
      </c>
      <c r="E433" s="2" t="str">
        <f t="shared" si="56"/>
        <v/>
      </c>
      <c r="F433" s="2" t="str">
        <f t="shared" si="57"/>
        <v/>
      </c>
      <c r="G433" s="2" t="str">
        <f t="shared" si="58"/>
        <v/>
      </c>
      <c r="H433" s="2" t="str">
        <f t="shared" si="59"/>
        <v/>
      </c>
      <c r="I433" s="2" t="str">
        <f t="shared" si="60"/>
        <v>카페,</v>
      </c>
      <c r="J433" s="2" t="str">
        <f t="shared" si="61"/>
        <v/>
      </c>
      <c r="K433" s="2"/>
      <c r="L433" s="2"/>
      <c r="M433" s="2"/>
      <c r="N433" t="s">
        <v>1609</v>
      </c>
      <c r="O433" s="2"/>
      <c r="P433" s="2"/>
      <c r="Q433" t="str">
        <f t="shared" si="62"/>
        <v>카페</v>
      </c>
    </row>
    <row r="434" spans="1:17" x14ac:dyDescent="0.4">
      <c r="A434" t="str">
        <f>'trim()'!B434</f>
        <v>음식점 &gt; 치킨 &gt; 푸라닭치킨</v>
      </c>
      <c r="C434" s="2" t="str">
        <f t="shared" si="54"/>
        <v/>
      </c>
      <c r="D434" s="2" t="str">
        <f t="shared" si="55"/>
        <v>치킨,</v>
      </c>
      <c r="E434" s="2" t="str">
        <f t="shared" si="56"/>
        <v/>
      </c>
      <c r="F434" s="2" t="str">
        <f t="shared" si="57"/>
        <v/>
      </c>
      <c r="G434" s="2" t="str">
        <f t="shared" si="58"/>
        <v/>
      </c>
      <c r="H434" s="2" t="str">
        <f t="shared" si="59"/>
        <v/>
      </c>
      <c r="I434" s="2" t="str">
        <f t="shared" si="60"/>
        <v/>
      </c>
      <c r="J434" s="2" t="str">
        <f t="shared" si="61"/>
        <v/>
      </c>
      <c r="K434" s="2"/>
      <c r="L434" s="2"/>
      <c r="M434" s="2"/>
      <c r="N434" t="s">
        <v>1609</v>
      </c>
      <c r="O434" s="2"/>
      <c r="P434" s="2"/>
      <c r="Q434" t="str">
        <f t="shared" si="62"/>
        <v>치킨</v>
      </c>
    </row>
    <row r="435" spans="1:17" x14ac:dyDescent="0.4">
      <c r="A435" t="str">
        <f>'trim()'!B435</f>
        <v>음식점 &gt; 일식</v>
      </c>
      <c r="C435" s="2" t="str">
        <f t="shared" si="54"/>
        <v/>
      </c>
      <c r="D435" s="2" t="str">
        <f t="shared" si="55"/>
        <v/>
      </c>
      <c r="E435" s="2" t="str">
        <f t="shared" si="56"/>
        <v/>
      </c>
      <c r="F435" s="2" t="str">
        <f t="shared" si="57"/>
        <v>일식,</v>
      </c>
      <c r="G435" s="2" t="str">
        <f t="shared" si="58"/>
        <v/>
      </c>
      <c r="H435" s="2" t="str">
        <f t="shared" si="59"/>
        <v/>
      </c>
      <c r="I435" s="2" t="str">
        <f t="shared" si="60"/>
        <v/>
      </c>
      <c r="J435" s="2" t="str">
        <f t="shared" si="61"/>
        <v/>
      </c>
      <c r="K435" s="2"/>
      <c r="L435" s="2"/>
      <c r="M435" s="2"/>
      <c r="N435" t="s">
        <v>1609</v>
      </c>
      <c r="O435" s="2"/>
      <c r="P435" s="2"/>
      <c r="Q435" t="str">
        <f t="shared" si="62"/>
        <v>일식</v>
      </c>
    </row>
    <row r="436" spans="1:17" x14ac:dyDescent="0.4">
      <c r="A436" t="str">
        <f>'trim()'!B436</f>
        <v>음식점 &gt; 한식 &gt; 해물,생선 &gt; 장어</v>
      </c>
      <c r="C436" s="2" t="str">
        <f t="shared" si="54"/>
        <v/>
      </c>
      <c r="D436" s="2" t="str">
        <f t="shared" si="55"/>
        <v/>
      </c>
      <c r="E436" s="2" t="str">
        <f t="shared" si="56"/>
        <v/>
      </c>
      <c r="F436" s="2" t="str">
        <f t="shared" si="57"/>
        <v/>
      </c>
      <c r="G436" s="2" t="str">
        <f t="shared" si="58"/>
        <v>한식,</v>
      </c>
      <c r="H436" s="2" t="str">
        <f t="shared" si="59"/>
        <v/>
      </c>
      <c r="I436" s="2" t="str">
        <f t="shared" si="60"/>
        <v/>
      </c>
      <c r="J436" s="2" t="str">
        <f t="shared" si="61"/>
        <v/>
      </c>
      <c r="K436" s="2"/>
      <c r="L436" s="2"/>
      <c r="M436" s="2"/>
      <c r="N436" t="s">
        <v>1609</v>
      </c>
      <c r="O436" s="2"/>
      <c r="P436" s="2"/>
      <c r="Q436" t="str">
        <f t="shared" si="62"/>
        <v>한식</v>
      </c>
    </row>
    <row r="437" spans="1:17" x14ac:dyDescent="0.4">
      <c r="A437" t="str">
        <f>'trim()'!B437</f>
        <v>음식점 &gt; 카페</v>
      </c>
      <c r="C437" s="2" t="str">
        <f t="shared" si="54"/>
        <v/>
      </c>
      <c r="D437" s="2" t="str">
        <f t="shared" si="55"/>
        <v/>
      </c>
      <c r="E437" s="2" t="str">
        <f t="shared" si="56"/>
        <v/>
      </c>
      <c r="F437" s="2" t="str">
        <f t="shared" si="57"/>
        <v/>
      </c>
      <c r="G437" s="2" t="str">
        <f t="shared" si="58"/>
        <v/>
      </c>
      <c r="H437" s="2" t="str">
        <f t="shared" si="59"/>
        <v/>
      </c>
      <c r="I437" s="2" t="str">
        <f t="shared" si="60"/>
        <v>카페,</v>
      </c>
      <c r="J437" s="2" t="str">
        <f t="shared" si="61"/>
        <v/>
      </c>
      <c r="K437" s="2"/>
      <c r="L437" s="2"/>
      <c r="M437" s="2"/>
      <c r="N437" t="s">
        <v>1609</v>
      </c>
      <c r="O437" s="2"/>
      <c r="P437" s="2"/>
      <c r="Q437" t="str">
        <f t="shared" si="62"/>
        <v>카페</v>
      </c>
    </row>
    <row r="438" spans="1:17" x14ac:dyDescent="0.4">
      <c r="A438" t="str">
        <f>'trim()'!B438</f>
        <v>음식점 &gt; 양식 &gt; 햄버거</v>
      </c>
      <c r="C438" s="2" t="str">
        <f t="shared" si="54"/>
        <v/>
      </c>
      <c r="D438" s="2" t="str">
        <f t="shared" si="55"/>
        <v/>
      </c>
      <c r="E438" s="2" t="str">
        <f t="shared" si="56"/>
        <v/>
      </c>
      <c r="F438" s="2" t="str">
        <f t="shared" si="57"/>
        <v/>
      </c>
      <c r="G438" s="2" t="str">
        <f t="shared" si="58"/>
        <v/>
      </c>
      <c r="H438" s="2" t="str">
        <f t="shared" si="59"/>
        <v>양식,</v>
      </c>
      <c r="I438" s="2" t="str">
        <f t="shared" si="60"/>
        <v/>
      </c>
      <c r="J438" s="2" t="str">
        <f t="shared" si="61"/>
        <v>햄버거,</v>
      </c>
      <c r="K438" s="2"/>
      <c r="L438" s="2"/>
      <c r="M438" s="2"/>
      <c r="N438" t="s">
        <v>1609</v>
      </c>
      <c r="O438" s="2"/>
      <c r="P438" s="2"/>
      <c r="Q438" t="str">
        <f t="shared" si="62"/>
        <v>양식,햄버거</v>
      </c>
    </row>
    <row r="439" spans="1:17" x14ac:dyDescent="0.4">
      <c r="A439" t="str">
        <f>'trim()'!B439</f>
        <v>음식점 &gt; 양식 &gt; 이탈리안</v>
      </c>
      <c r="C439" s="2" t="str">
        <f t="shared" si="54"/>
        <v/>
      </c>
      <c r="D439" s="2" t="str">
        <f t="shared" si="55"/>
        <v/>
      </c>
      <c r="E439" s="2" t="str">
        <f t="shared" si="56"/>
        <v/>
      </c>
      <c r="F439" s="2" t="str">
        <f t="shared" si="57"/>
        <v/>
      </c>
      <c r="G439" s="2" t="str">
        <f t="shared" si="58"/>
        <v/>
      </c>
      <c r="H439" s="2" t="str">
        <f t="shared" si="59"/>
        <v>양식,</v>
      </c>
      <c r="I439" s="2" t="str">
        <f t="shared" si="60"/>
        <v/>
      </c>
      <c r="J439" s="2" t="str">
        <f t="shared" si="61"/>
        <v/>
      </c>
      <c r="K439" s="2"/>
      <c r="L439" s="2"/>
      <c r="M439" s="2"/>
      <c r="N439" t="s">
        <v>1609</v>
      </c>
      <c r="O439" s="2"/>
      <c r="P439" s="2"/>
      <c r="Q439" t="str">
        <f t="shared" si="62"/>
        <v>양식</v>
      </c>
    </row>
    <row r="440" spans="1:17" x14ac:dyDescent="0.4">
      <c r="A440" t="str">
        <f>'trim()'!B440</f>
        <v>음식점 &gt; 중식 &gt; 중화요리</v>
      </c>
      <c r="C440" s="2" t="str">
        <f t="shared" si="54"/>
        <v/>
      </c>
      <c r="D440" s="2" t="str">
        <f t="shared" si="55"/>
        <v/>
      </c>
      <c r="E440" s="2" t="str">
        <f t="shared" si="56"/>
        <v>중식,</v>
      </c>
      <c r="F440" s="2" t="str">
        <f t="shared" si="57"/>
        <v/>
      </c>
      <c r="G440" s="2" t="str">
        <f t="shared" si="58"/>
        <v/>
      </c>
      <c r="H440" s="2" t="str">
        <f t="shared" si="59"/>
        <v/>
      </c>
      <c r="I440" s="2" t="str">
        <f t="shared" si="60"/>
        <v/>
      </c>
      <c r="J440" s="2" t="str">
        <f t="shared" si="61"/>
        <v/>
      </c>
      <c r="K440" s="2"/>
      <c r="L440" s="2"/>
      <c r="M440" s="2"/>
      <c r="N440" t="s">
        <v>1609</v>
      </c>
      <c r="O440" s="2"/>
      <c r="P440" s="2"/>
      <c r="Q440" t="str">
        <f t="shared" si="62"/>
        <v>중식</v>
      </c>
    </row>
    <row r="441" spans="1:17" x14ac:dyDescent="0.4">
      <c r="A441" t="str">
        <f>'trim()'!B441</f>
        <v>음식점 &gt; 양식 &gt; 피자</v>
      </c>
      <c r="C441" s="2" t="str">
        <f t="shared" si="54"/>
        <v>피자,</v>
      </c>
      <c r="D441" s="2" t="str">
        <f t="shared" si="55"/>
        <v/>
      </c>
      <c r="E441" s="2" t="str">
        <f t="shared" si="56"/>
        <v/>
      </c>
      <c r="F441" s="2" t="str">
        <f t="shared" si="57"/>
        <v/>
      </c>
      <c r="G441" s="2" t="str">
        <f t="shared" si="58"/>
        <v/>
      </c>
      <c r="H441" s="2" t="str">
        <f t="shared" si="59"/>
        <v>양식,</v>
      </c>
      <c r="I441" s="2" t="str">
        <f t="shared" si="60"/>
        <v/>
      </c>
      <c r="J441" s="2" t="str">
        <f t="shared" si="61"/>
        <v/>
      </c>
      <c r="K441" s="2"/>
      <c r="L441" s="2"/>
      <c r="M441" s="2"/>
      <c r="N441" t="s">
        <v>1609</v>
      </c>
      <c r="O441" s="2"/>
      <c r="P441" s="2"/>
      <c r="Q441" t="str">
        <f t="shared" si="62"/>
        <v>피자,양식</v>
      </c>
    </row>
    <row r="442" spans="1:17" x14ac:dyDescent="0.4">
      <c r="A442" t="str">
        <f>'trim()'!B442</f>
        <v>음식점 &gt; 중식</v>
      </c>
      <c r="C442" s="2" t="str">
        <f t="shared" si="54"/>
        <v/>
      </c>
      <c r="D442" s="2" t="str">
        <f t="shared" si="55"/>
        <v/>
      </c>
      <c r="E442" s="2" t="str">
        <f t="shared" si="56"/>
        <v>중식,</v>
      </c>
      <c r="F442" s="2" t="str">
        <f t="shared" si="57"/>
        <v/>
      </c>
      <c r="G442" s="2" t="str">
        <f t="shared" si="58"/>
        <v/>
      </c>
      <c r="H442" s="2" t="str">
        <f t="shared" si="59"/>
        <v/>
      </c>
      <c r="I442" s="2" t="str">
        <f t="shared" si="60"/>
        <v/>
      </c>
      <c r="J442" s="2" t="str">
        <f t="shared" si="61"/>
        <v/>
      </c>
      <c r="K442" s="2"/>
      <c r="L442" s="2"/>
      <c r="M442" s="2"/>
      <c r="N442" t="s">
        <v>1609</v>
      </c>
      <c r="O442" s="2"/>
      <c r="P442" s="2"/>
      <c r="Q442" t="str">
        <f t="shared" si="62"/>
        <v>중식</v>
      </c>
    </row>
    <row r="443" spans="1:17" x14ac:dyDescent="0.4">
      <c r="A443" t="str">
        <f>'trim()'!B443</f>
        <v>음식점 &gt; 카페</v>
      </c>
      <c r="C443" s="2" t="str">
        <f t="shared" si="54"/>
        <v/>
      </c>
      <c r="D443" s="2" t="str">
        <f t="shared" si="55"/>
        <v/>
      </c>
      <c r="E443" s="2" t="str">
        <f t="shared" si="56"/>
        <v/>
      </c>
      <c r="F443" s="2" t="str">
        <f t="shared" si="57"/>
        <v/>
      </c>
      <c r="G443" s="2" t="str">
        <f t="shared" si="58"/>
        <v/>
      </c>
      <c r="H443" s="2" t="str">
        <f t="shared" si="59"/>
        <v/>
      </c>
      <c r="I443" s="2" t="str">
        <f t="shared" si="60"/>
        <v>카페,</v>
      </c>
      <c r="J443" s="2" t="str">
        <f t="shared" si="61"/>
        <v/>
      </c>
      <c r="K443" s="2"/>
      <c r="L443" s="2"/>
      <c r="M443" s="2"/>
      <c r="N443" t="s">
        <v>1609</v>
      </c>
      <c r="O443" s="2"/>
      <c r="P443" s="2"/>
      <c r="Q443" t="str">
        <f t="shared" si="62"/>
        <v>카페</v>
      </c>
    </row>
    <row r="444" spans="1:17" x14ac:dyDescent="0.4">
      <c r="A444" t="str">
        <f>'trim()'!B444</f>
        <v>음식점 &gt; 양식 &gt; 피자</v>
      </c>
      <c r="C444" s="2" t="str">
        <f t="shared" si="54"/>
        <v>피자,</v>
      </c>
      <c r="D444" s="2" t="str">
        <f t="shared" si="55"/>
        <v/>
      </c>
      <c r="E444" s="2" t="str">
        <f t="shared" si="56"/>
        <v/>
      </c>
      <c r="F444" s="2" t="str">
        <f t="shared" si="57"/>
        <v/>
      </c>
      <c r="G444" s="2" t="str">
        <f t="shared" si="58"/>
        <v/>
      </c>
      <c r="H444" s="2" t="str">
        <f t="shared" si="59"/>
        <v>양식,</v>
      </c>
      <c r="I444" s="2" t="str">
        <f t="shared" si="60"/>
        <v/>
      </c>
      <c r="J444" s="2" t="str">
        <f t="shared" si="61"/>
        <v/>
      </c>
      <c r="K444" s="2"/>
      <c r="L444" s="2"/>
      <c r="M444" s="2"/>
      <c r="N444" t="s">
        <v>1609</v>
      </c>
      <c r="O444" s="2"/>
      <c r="P444" s="2"/>
      <c r="Q444" t="str">
        <f t="shared" si="62"/>
        <v>피자,양식</v>
      </c>
    </row>
    <row r="445" spans="1:17" x14ac:dyDescent="0.4">
      <c r="A445" t="str">
        <f>'trim()'!B445</f>
        <v>음식점 &gt; 양식 &gt; 피자 &gt; 피자마루</v>
      </c>
      <c r="C445" s="2" t="str">
        <f t="shared" si="54"/>
        <v>피자,</v>
      </c>
      <c r="D445" s="2" t="str">
        <f t="shared" si="55"/>
        <v/>
      </c>
      <c r="E445" s="2" t="str">
        <f t="shared" si="56"/>
        <v/>
      </c>
      <c r="F445" s="2" t="str">
        <f t="shared" si="57"/>
        <v/>
      </c>
      <c r="G445" s="2" t="str">
        <f t="shared" si="58"/>
        <v/>
      </c>
      <c r="H445" s="2" t="str">
        <f t="shared" si="59"/>
        <v>양식,</v>
      </c>
      <c r="I445" s="2" t="str">
        <f t="shared" si="60"/>
        <v/>
      </c>
      <c r="J445" s="2" t="str">
        <f t="shared" si="61"/>
        <v/>
      </c>
      <c r="K445" s="2"/>
      <c r="L445" s="2"/>
      <c r="M445" s="2"/>
      <c r="N445" t="s">
        <v>1609</v>
      </c>
      <c r="O445" s="2"/>
      <c r="P445" s="2"/>
      <c r="Q445" t="str">
        <f t="shared" si="62"/>
        <v>피자,양식</v>
      </c>
    </row>
    <row r="446" spans="1:17" x14ac:dyDescent="0.4">
      <c r="A446" t="str">
        <f>'trim()'!B446</f>
        <v>음식점 &gt; 양식 &gt; 피자 &gt; 피자몰</v>
      </c>
      <c r="C446" s="2" t="str">
        <f t="shared" si="54"/>
        <v>피자,</v>
      </c>
      <c r="D446" s="2" t="str">
        <f t="shared" si="55"/>
        <v/>
      </c>
      <c r="E446" s="2" t="str">
        <f t="shared" si="56"/>
        <v/>
      </c>
      <c r="F446" s="2" t="str">
        <f t="shared" si="57"/>
        <v/>
      </c>
      <c r="G446" s="2" t="str">
        <f t="shared" si="58"/>
        <v/>
      </c>
      <c r="H446" s="2" t="str">
        <f t="shared" si="59"/>
        <v>양식,</v>
      </c>
      <c r="I446" s="2" t="str">
        <f t="shared" si="60"/>
        <v/>
      </c>
      <c r="J446" s="2" t="str">
        <f t="shared" si="61"/>
        <v/>
      </c>
      <c r="K446" s="2"/>
      <c r="L446" s="2"/>
      <c r="M446" s="2"/>
      <c r="N446" t="s">
        <v>1609</v>
      </c>
      <c r="O446" s="2"/>
      <c r="P446" s="2"/>
      <c r="Q446" t="str">
        <f t="shared" si="62"/>
        <v>피자,양식</v>
      </c>
    </row>
    <row r="447" spans="1:17" x14ac:dyDescent="0.4">
      <c r="A447" t="str">
        <f>'trim()'!B447</f>
        <v>음식점 &gt; 양식 &gt; 피자</v>
      </c>
      <c r="C447" s="2" t="str">
        <f t="shared" si="54"/>
        <v>피자,</v>
      </c>
      <c r="D447" s="2" t="str">
        <f t="shared" si="55"/>
        <v/>
      </c>
      <c r="E447" s="2" t="str">
        <f t="shared" si="56"/>
        <v/>
      </c>
      <c r="F447" s="2" t="str">
        <f t="shared" si="57"/>
        <v/>
      </c>
      <c r="G447" s="2" t="str">
        <f t="shared" si="58"/>
        <v/>
      </c>
      <c r="H447" s="2" t="str">
        <f t="shared" si="59"/>
        <v>양식,</v>
      </c>
      <c r="I447" s="2" t="str">
        <f t="shared" si="60"/>
        <v/>
      </c>
      <c r="J447" s="2" t="str">
        <f t="shared" si="61"/>
        <v/>
      </c>
      <c r="K447" s="2"/>
      <c r="L447" s="2"/>
      <c r="M447" s="2"/>
      <c r="N447" t="s">
        <v>1609</v>
      </c>
      <c r="O447" s="2"/>
      <c r="P447" s="2"/>
      <c r="Q447" t="str">
        <f t="shared" si="62"/>
        <v>피자,양식</v>
      </c>
    </row>
    <row r="448" spans="1:17" x14ac:dyDescent="0.4">
      <c r="A448" t="str">
        <f>'trim()'!B448</f>
        <v>음식점 &gt; 양식 &gt; 피자 &gt; 피자스쿨</v>
      </c>
      <c r="C448" s="2" t="str">
        <f t="shared" si="54"/>
        <v>피자,</v>
      </c>
      <c r="D448" s="2" t="str">
        <f t="shared" si="55"/>
        <v/>
      </c>
      <c r="E448" s="2" t="str">
        <f t="shared" si="56"/>
        <v/>
      </c>
      <c r="F448" s="2" t="str">
        <f t="shared" si="57"/>
        <v/>
      </c>
      <c r="G448" s="2" t="str">
        <f t="shared" si="58"/>
        <v/>
      </c>
      <c r="H448" s="2" t="str">
        <f t="shared" si="59"/>
        <v>양식,</v>
      </c>
      <c r="I448" s="2" t="str">
        <f t="shared" si="60"/>
        <v/>
      </c>
      <c r="J448" s="2" t="str">
        <f t="shared" si="61"/>
        <v/>
      </c>
      <c r="K448" s="2"/>
      <c r="L448" s="2"/>
      <c r="M448" s="2"/>
      <c r="N448" t="s">
        <v>1609</v>
      </c>
      <c r="O448" s="2"/>
      <c r="P448" s="2"/>
      <c r="Q448" t="str">
        <f t="shared" si="62"/>
        <v>피자,양식</v>
      </c>
    </row>
    <row r="449" spans="1:17" x14ac:dyDescent="0.4">
      <c r="A449" t="str">
        <f>'trim()'!B449</f>
        <v>음식점 &gt; 양식 &gt; 피자 &gt; 피자스쿨</v>
      </c>
      <c r="C449" s="2" t="str">
        <f t="shared" si="54"/>
        <v>피자,</v>
      </c>
      <c r="D449" s="2" t="str">
        <f t="shared" si="55"/>
        <v/>
      </c>
      <c r="E449" s="2" t="str">
        <f t="shared" si="56"/>
        <v/>
      </c>
      <c r="F449" s="2" t="str">
        <f t="shared" si="57"/>
        <v/>
      </c>
      <c r="G449" s="2" t="str">
        <f t="shared" si="58"/>
        <v/>
      </c>
      <c r="H449" s="2" t="str">
        <f t="shared" si="59"/>
        <v>양식,</v>
      </c>
      <c r="I449" s="2" t="str">
        <f t="shared" si="60"/>
        <v/>
      </c>
      <c r="J449" s="2" t="str">
        <f t="shared" si="61"/>
        <v/>
      </c>
      <c r="K449" s="2"/>
      <c r="L449" s="2"/>
      <c r="M449" s="2"/>
      <c r="N449" t="s">
        <v>1609</v>
      </c>
      <c r="O449" s="2"/>
      <c r="P449" s="2"/>
      <c r="Q449" t="str">
        <f t="shared" si="62"/>
        <v>피자,양식</v>
      </c>
    </row>
    <row r="450" spans="1:17" x14ac:dyDescent="0.4">
      <c r="A450" t="str">
        <f>'trim()'!B450</f>
        <v>음식점 &gt; 양식 &gt; 피자 &gt; 피자스쿨</v>
      </c>
      <c r="C450" s="2" t="str">
        <f t="shared" si="54"/>
        <v>피자,</v>
      </c>
      <c r="D450" s="2" t="str">
        <f t="shared" si="55"/>
        <v/>
      </c>
      <c r="E450" s="2" t="str">
        <f t="shared" si="56"/>
        <v/>
      </c>
      <c r="F450" s="2" t="str">
        <f t="shared" si="57"/>
        <v/>
      </c>
      <c r="G450" s="2" t="str">
        <f t="shared" si="58"/>
        <v/>
      </c>
      <c r="H450" s="2" t="str">
        <f t="shared" si="59"/>
        <v>양식,</v>
      </c>
      <c r="I450" s="2" t="str">
        <f t="shared" si="60"/>
        <v/>
      </c>
      <c r="J450" s="2" t="str">
        <f t="shared" si="61"/>
        <v/>
      </c>
      <c r="K450" s="2"/>
      <c r="L450" s="2"/>
      <c r="M450" s="2"/>
      <c r="N450" t="s">
        <v>1609</v>
      </c>
      <c r="O450" s="2"/>
      <c r="P450" s="2"/>
      <c r="Q450" t="str">
        <f t="shared" si="62"/>
        <v>피자,양식</v>
      </c>
    </row>
    <row r="451" spans="1:17" x14ac:dyDescent="0.4">
      <c r="A451" t="str">
        <f>'trim()'!B451</f>
        <v>음식점 &gt; 양식 &gt; 피자 &gt; 피자스쿨</v>
      </c>
      <c r="C451" s="2" t="str">
        <f t="shared" ref="C451:C507" si="63">IFERROR(  IF( FIND("피자",A451,1)&gt;0,"피자,",""  ),"")</f>
        <v>피자,</v>
      </c>
      <c r="D451" s="2" t="str">
        <f t="shared" ref="D451:D507" si="64">IFERROR(  IF( FIND("치킨",A451,1)&gt;0,"치킨,",""  ),"")</f>
        <v/>
      </c>
      <c r="E451" s="2" t="str">
        <f t="shared" ref="E451:E507" si="65">IFERROR(  IF( FIND("중식",A451,1)&gt;0,"중식,",""  ),"")</f>
        <v/>
      </c>
      <c r="F451" s="2" t="str">
        <f t="shared" ref="F451:F507" si="66">IFERROR(  IF( FIND("일식",A451,1)&gt;0,"일식,",""  ),"")</f>
        <v/>
      </c>
      <c r="G451" s="2" t="str">
        <f t="shared" ref="G451:G507" si="67">IFERROR(  IF( FIND("한식",A451,1)&gt;0,"한식,",""  ),"")</f>
        <v/>
      </c>
      <c r="H451" s="2" t="str">
        <f t="shared" ref="H451:H507" si="68">IFERROR(  IF( FIND("양식",A451,1)&gt;0,"양식,",""  ),"")</f>
        <v>양식,</v>
      </c>
      <c r="I451" s="2" t="str">
        <f t="shared" ref="I451:I507" si="69">IF(   OR(  IFERROR((FIND("까페",A451,1)&gt;0),FALSE),   IFERROR((FIND("카페",A451,1)&gt;0),FALSE),   IFERROR((FIND("카페",A451,1)&gt;0),FALSE) ),"카페,","")</f>
        <v/>
      </c>
      <c r="J451" s="2" t="str">
        <f t="shared" ref="J451:J507" si="70">IF(   OR(  IFERROR((FIND("패스트푸드",A451,1)&gt;0),FALSE),   IFERROR((FIND("햄버거",A451,1)&gt;0),FALSE),   IFERROR((FIND("버거",A451,1)&gt;0),FALSE) ),"햄버거,","")</f>
        <v/>
      </c>
      <c r="K451" s="2"/>
      <c r="L451" s="2"/>
      <c r="M451" s="2"/>
      <c r="N451" t="s">
        <v>1609</v>
      </c>
      <c r="O451" s="2"/>
      <c r="P451" s="2"/>
      <c r="Q451" t="str">
        <f t="shared" ref="Q451:Q507" si="71">SUBSTITUTE(CONCATENATE(C451,D451,E451,F451,G451,H451,I451,J451,N451),",,","",1)</f>
        <v>피자,양식</v>
      </c>
    </row>
    <row r="452" spans="1:17" x14ac:dyDescent="0.4">
      <c r="A452" t="str">
        <f>'trim()'!B452</f>
        <v>음식점 &gt; 양식 &gt; 피자 &gt; 피자스쿨</v>
      </c>
      <c r="C452" s="2" t="str">
        <f t="shared" si="63"/>
        <v>피자,</v>
      </c>
      <c r="D452" s="2" t="str">
        <f t="shared" si="64"/>
        <v/>
      </c>
      <c r="E452" s="2" t="str">
        <f t="shared" si="65"/>
        <v/>
      </c>
      <c r="F452" s="2" t="str">
        <f t="shared" si="66"/>
        <v/>
      </c>
      <c r="G452" s="2" t="str">
        <f t="shared" si="67"/>
        <v/>
      </c>
      <c r="H452" s="2" t="str">
        <f t="shared" si="68"/>
        <v>양식,</v>
      </c>
      <c r="I452" s="2" t="str">
        <f t="shared" si="69"/>
        <v/>
      </c>
      <c r="J452" s="2" t="str">
        <f t="shared" si="70"/>
        <v/>
      </c>
      <c r="K452" s="2"/>
      <c r="L452" s="2"/>
      <c r="M452" s="2"/>
      <c r="N452" t="s">
        <v>1609</v>
      </c>
      <c r="O452" s="2"/>
      <c r="P452" s="2"/>
      <c r="Q452" t="str">
        <f t="shared" si="71"/>
        <v>피자,양식</v>
      </c>
    </row>
    <row r="453" spans="1:17" x14ac:dyDescent="0.4">
      <c r="A453" t="str">
        <f>'trim()'!B453</f>
        <v>음식점 &gt; 양식 &gt; 피자 &gt; 피자스쿨</v>
      </c>
      <c r="C453" s="2" t="str">
        <f t="shared" si="63"/>
        <v>피자,</v>
      </c>
      <c r="D453" s="2" t="str">
        <f t="shared" si="64"/>
        <v/>
      </c>
      <c r="E453" s="2" t="str">
        <f t="shared" si="65"/>
        <v/>
      </c>
      <c r="F453" s="2" t="str">
        <f t="shared" si="66"/>
        <v/>
      </c>
      <c r="G453" s="2" t="str">
        <f t="shared" si="67"/>
        <v/>
      </c>
      <c r="H453" s="2" t="str">
        <f t="shared" si="68"/>
        <v>양식,</v>
      </c>
      <c r="I453" s="2" t="str">
        <f t="shared" si="69"/>
        <v/>
      </c>
      <c r="J453" s="2" t="str">
        <f t="shared" si="70"/>
        <v/>
      </c>
      <c r="K453" s="2"/>
      <c r="L453" s="2"/>
      <c r="M453" s="2"/>
      <c r="N453" t="s">
        <v>1609</v>
      </c>
      <c r="O453" s="2"/>
      <c r="P453" s="2"/>
      <c r="Q453" t="str">
        <f t="shared" si="71"/>
        <v>피자,양식</v>
      </c>
    </row>
    <row r="454" spans="1:17" x14ac:dyDescent="0.4">
      <c r="A454" t="str">
        <f>'trim()'!B454</f>
        <v>음식점 &gt; 양식 &gt; 피자 &gt; 피자알볼로</v>
      </c>
      <c r="C454" s="2" t="str">
        <f t="shared" si="63"/>
        <v>피자,</v>
      </c>
      <c r="D454" s="2" t="str">
        <f t="shared" si="64"/>
        <v/>
      </c>
      <c r="E454" s="2" t="str">
        <f t="shared" si="65"/>
        <v/>
      </c>
      <c r="F454" s="2" t="str">
        <f t="shared" si="66"/>
        <v/>
      </c>
      <c r="G454" s="2" t="str">
        <f t="shared" si="67"/>
        <v/>
      </c>
      <c r="H454" s="2" t="str">
        <f t="shared" si="68"/>
        <v>양식,</v>
      </c>
      <c r="I454" s="2" t="str">
        <f t="shared" si="69"/>
        <v/>
      </c>
      <c r="J454" s="2" t="str">
        <f t="shared" si="70"/>
        <v/>
      </c>
      <c r="K454" s="2"/>
      <c r="L454" s="2"/>
      <c r="M454" s="2"/>
      <c r="N454" t="s">
        <v>1609</v>
      </c>
      <c r="O454" s="2"/>
      <c r="P454" s="2"/>
      <c r="Q454" t="str">
        <f t="shared" si="71"/>
        <v>피자,양식</v>
      </c>
    </row>
    <row r="455" spans="1:17" x14ac:dyDescent="0.4">
      <c r="A455" t="str">
        <f>'trim()'!B455</f>
        <v>음식점 &gt; 양식 &gt; 피자 &gt; 피자에땅</v>
      </c>
      <c r="C455" s="2" t="str">
        <f t="shared" si="63"/>
        <v>피자,</v>
      </c>
      <c r="D455" s="2" t="str">
        <f t="shared" si="64"/>
        <v/>
      </c>
      <c r="E455" s="2" t="str">
        <f t="shared" si="65"/>
        <v/>
      </c>
      <c r="F455" s="2" t="str">
        <f t="shared" si="66"/>
        <v/>
      </c>
      <c r="G455" s="2" t="str">
        <f t="shared" si="67"/>
        <v/>
      </c>
      <c r="H455" s="2" t="str">
        <f t="shared" si="68"/>
        <v>양식,</v>
      </c>
      <c r="I455" s="2" t="str">
        <f t="shared" si="69"/>
        <v/>
      </c>
      <c r="J455" s="2" t="str">
        <f t="shared" si="70"/>
        <v/>
      </c>
      <c r="K455" s="2"/>
      <c r="L455" s="2"/>
      <c r="M455" s="2"/>
      <c r="N455" t="s">
        <v>1609</v>
      </c>
      <c r="O455" s="2"/>
      <c r="P455" s="2"/>
      <c r="Q455" t="str">
        <f t="shared" si="71"/>
        <v>피자,양식</v>
      </c>
    </row>
    <row r="456" spans="1:17" x14ac:dyDescent="0.4">
      <c r="A456" t="str">
        <f>'trim()'!B456</f>
        <v>음식점 &gt; 패스트푸드</v>
      </c>
      <c r="C456" s="2" t="str">
        <f t="shared" si="63"/>
        <v/>
      </c>
      <c r="D456" s="2" t="str">
        <f t="shared" si="64"/>
        <v/>
      </c>
      <c r="E456" s="2" t="str">
        <f t="shared" si="65"/>
        <v/>
      </c>
      <c r="F456" s="2" t="str">
        <f t="shared" si="66"/>
        <v/>
      </c>
      <c r="G456" s="2" t="str">
        <f t="shared" si="67"/>
        <v/>
      </c>
      <c r="H456" s="2" t="str">
        <f t="shared" si="68"/>
        <v/>
      </c>
      <c r="I456" s="2" t="str">
        <f t="shared" si="69"/>
        <v/>
      </c>
      <c r="J456" s="2" t="str">
        <f t="shared" si="70"/>
        <v>햄버거,</v>
      </c>
      <c r="K456" s="2"/>
      <c r="L456" s="2"/>
      <c r="M456" s="2"/>
      <c r="N456" t="s">
        <v>1609</v>
      </c>
      <c r="O456" s="2"/>
      <c r="P456" s="2"/>
      <c r="Q456" t="str">
        <f t="shared" si="71"/>
        <v>햄버거</v>
      </c>
    </row>
    <row r="457" spans="1:17" x14ac:dyDescent="0.4">
      <c r="A457" t="str">
        <f>'trim()'!B457</f>
        <v>음식점 &gt; 양식 &gt; 피자</v>
      </c>
      <c r="C457" s="2" t="str">
        <f t="shared" si="63"/>
        <v>피자,</v>
      </c>
      <c r="D457" s="2" t="str">
        <f t="shared" si="64"/>
        <v/>
      </c>
      <c r="E457" s="2" t="str">
        <f t="shared" si="65"/>
        <v/>
      </c>
      <c r="F457" s="2" t="str">
        <f t="shared" si="66"/>
        <v/>
      </c>
      <c r="G457" s="2" t="str">
        <f t="shared" si="67"/>
        <v/>
      </c>
      <c r="H457" s="2" t="str">
        <f t="shared" si="68"/>
        <v>양식,</v>
      </c>
      <c r="I457" s="2" t="str">
        <f t="shared" si="69"/>
        <v/>
      </c>
      <c r="J457" s="2" t="str">
        <f t="shared" si="70"/>
        <v/>
      </c>
      <c r="K457" s="2"/>
      <c r="L457" s="2"/>
      <c r="M457" s="2"/>
      <c r="N457" t="s">
        <v>1609</v>
      </c>
      <c r="O457" s="2"/>
      <c r="P457" s="2"/>
      <c r="Q457" t="str">
        <f t="shared" si="71"/>
        <v>피자,양식</v>
      </c>
    </row>
    <row r="458" spans="1:17" x14ac:dyDescent="0.4">
      <c r="A458" t="str">
        <f>'trim()'!B458</f>
        <v>음식점 &gt; 양식 &gt; 피자</v>
      </c>
      <c r="C458" s="2" t="str">
        <f t="shared" si="63"/>
        <v>피자,</v>
      </c>
      <c r="D458" s="2" t="str">
        <f t="shared" si="64"/>
        <v/>
      </c>
      <c r="E458" s="2" t="str">
        <f t="shared" si="65"/>
        <v/>
      </c>
      <c r="F458" s="2" t="str">
        <f t="shared" si="66"/>
        <v/>
      </c>
      <c r="G458" s="2" t="str">
        <f t="shared" si="67"/>
        <v/>
      </c>
      <c r="H458" s="2" t="str">
        <f t="shared" si="68"/>
        <v>양식,</v>
      </c>
      <c r="I458" s="2" t="str">
        <f t="shared" si="69"/>
        <v/>
      </c>
      <c r="J458" s="2" t="str">
        <f t="shared" si="70"/>
        <v/>
      </c>
      <c r="K458" s="2"/>
      <c r="L458" s="2"/>
      <c r="M458" s="2"/>
      <c r="N458" t="s">
        <v>1609</v>
      </c>
      <c r="O458" s="2"/>
      <c r="P458" s="2"/>
      <c r="Q458" t="str">
        <f t="shared" si="71"/>
        <v>피자,양식</v>
      </c>
    </row>
    <row r="459" spans="1:17" x14ac:dyDescent="0.4">
      <c r="A459" t="str">
        <f>'trim()'!B459</f>
        <v>음식점 &gt; 양식 &gt; 피자 &gt; 피자헛</v>
      </c>
      <c r="C459" s="2" t="str">
        <f t="shared" si="63"/>
        <v>피자,</v>
      </c>
      <c r="D459" s="2" t="str">
        <f t="shared" si="64"/>
        <v/>
      </c>
      <c r="E459" s="2" t="str">
        <f t="shared" si="65"/>
        <v/>
      </c>
      <c r="F459" s="2" t="str">
        <f t="shared" si="66"/>
        <v/>
      </c>
      <c r="G459" s="2" t="str">
        <f t="shared" si="67"/>
        <v/>
      </c>
      <c r="H459" s="2" t="str">
        <f t="shared" si="68"/>
        <v>양식,</v>
      </c>
      <c r="I459" s="2" t="str">
        <f t="shared" si="69"/>
        <v/>
      </c>
      <c r="J459" s="2" t="str">
        <f t="shared" si="70"/>
        <v/>
      </c>
      <c r="K459" s="2"/>
      <c r="L459" s="2"/>
      <c r="M459" s="2"/>
      <c r="N459" t="s">
        <v>1609</v>
      </c>
      <c r="O459" s="2"/>
      <c r="P459" s="2"/>
      <c r="Q459" t="str">
        <f t="shared" si="71"/>
        <v>피자,양식</v>
      </c>
    </row>
    <row r="460" spans="1:17" x14ac:dyDescent="0.4">
      <c r="A460" t="str">
        <f>'trim()'!B460</f>
        <v>음식점 &gt; 양식 &gt; 피자 &gt; 피자헛</v>
      </c>
      <c r="C460" s="2" t="str">
        <f t="shared" si="63"/>
        <v>피자,</v>
      </c>
      <c r="D460" s="2" t="str">
        <f t="shared" si="64"/>
        <v/>
      </c>
      <c r="E460" s="2" t="str">
        <f t="shared" si="65"/>
        <v/>
      </c>
      <c r="F460" s="2" t="str">
        <f t="shared" si="66"/>
        <v/>
      </c>
      <c r="G460" s="2" t="str">
        <f t="shared" si="67"/>
        <v/>
      </c>
      <c r="H460" s="2" t="str">
        <f t="shared" si="68"/>
        <v>양식,</v>
      </c>
      <c r="I460" s="2" t="str">
        <f t="shared" si="69"/>
        <v/>
      </c>
      <c r="J460" s="2" t="str">
        <f t="shared" si="70"/>
        <v/>
      </c>
      <c r="K460" s="2"/>
      <c r="L460" s="2"/>
      <c r="M460" s="2"/>
      <c r="N460" t="s">
        <v>1609</v>
      </c>
      <c r="O460" s="2"/>
      <c r="P460" s="2"/>
      <c r="Q460" t="str">
        <f t="shared" si="71"/>
        <v>피자,양식</v>
      </c>
    </row>
    <row r="461" spans="1:17" x14ac:dyDescent="0.4">
      <c r="A461" t="str">
        <f>'trim()'!B461</f>
        <v>음식점 &gt; 양식 &gt; 피자 &gt; 피자헛</v>
      </c>
      <c r="C461" s="2" t="str">
        <f t="shared" si="63"/>
        <v>피자,</v>
      </c>
      <c r="D461" s="2" t="str">
        <f t="shared" si="64"/>
        <v/>
      </c>
      <c r="E461" s="2" t="str">
        <f t="shared" si="65"/>
        <v/>
      </c>
      <c r="F461" s="2" t="str">
        <f t="shared" si="66"/>
        <v/>
      </c>
      <c r="G461" s="2" t="str">
        <f t="shared" si="67"/>
        <v/>
      </c>
      <c r="H461" s="2" t="str">
        <f t="shared" si="68"/>
        <v>양식,</v>
      </c>
      <c r="I461" s="2" t="str">
        <f t="shared" si="69"/>
        <v/>
      </c>
      <c r="J461" s="2" t="str">
        <f t="shared" si="70"/>
        <v/>
      </c>
      <c r="K461" s="2"/>
      <c r="L461" s="2"/>
      <c r="M461" s="2"/>
      <c r="N461" t="s">
        <v>1609</v>
      </c>
      <c r="O461" s="2"/>
      <c r="P461" s="2"/>
      <c r="Q461" t="str">
        <f t="shared" si="71"/>
        <v>피자,양식</v>
      </c>
    </row>
    <row r="462" spans="1:17" x14ac:dyDescent="0.4">
      <c r="A462" t="str">
        <f>'trim()'!B462</f>
        <v>음식점 &gt; 양식 &gt; 피자 &gt; 피자헛</v>
      </c>
      <c r="C462" s="2" t="str">
        <f t="shared" si="63"/>
        <v>피자,</v>
      </c>
      <c r="D462" s="2" t="str">
        <f t="shared" si="64"/>
        <v/>
      </c>
      <c r="E462" s="2" t="str">
        <f t="shared" si="65"/>
        <v/>
      </c>
      <c r="F462" s="2" t="str">
        <f t="shared" si="66"/>
        <v/>
      </c>
      <c r="G462" s="2" t="str">
        <f t="shared" si="67"/>
        <v/>
      </c>
      <c r="H462" s="2" t="str">
        <f t="shared" si="68"/>
        <v>양식,</v>
      </c>
      <c r="I462" s="2" t="str">
        <f t="shared" si="69"/>
        <v/>
      </c>
      <c r="J462" s="2" t="str">
        <f t="shared" si="70"/>
        <v/>
      </c>
      <c r="K462" s="2"/>
      <c r="L462" s="2"/>
      <c r="M462" s="2"/>
      <c r="N462" t="s">
        <v>1609</v>
      </c>
      <c r="O462" s="2"/>
      <c r="P462" s="2"/>
      <c r="Q462" t="str">
        <f t="shared" si="71"/>
        <v>피자,양식</v>
      </c>
    </row>
    <row r="463" spans="1:17" x14ac:dyDescent="0.4">
      <c r="A463" t="str">
        <f>'trim()'!B463</f>
        <v>음식점 &gt; 양식 &gt; 피자</v>
      </c>
      <c r="C463" s="2" t="str">
        <f t="shared" si="63"/>
        <v>피자,</v>
      </c>
      <c r="D463" s="2" t="str">
        <f t="shared" si="64"/>
        <v/>
      </c>
      <c r="E463" s="2" t="str">
        <f t="shared" si="65"/>
        <v/>
      </c>
      <c r="F463" s="2" t="str">
        <f t="shared" si="66"/>
        <v/>
      </c>
      <c r="G463" s="2" t="str">
        <f t="shared" si="67"/>
        <v/>
      </c>
      <c r="H463" s="2" t="str">
        <f t="shared" si="68"/>
        <v>양식,</v>
      </c>
      <c r="I463" s="2" t="str">
        <f t="shared" si="69"/>
        <v/>
      </c>
      <c r="J463" s="2" t="str">
        <f t="shared" si="70"/>
        <v/>
      </c>
      <c r="K463" s="2"/>
      <c r="L463" s="2"/>
      <c r="M463" s="2"/>
      <c r="N463" t="s">
        <v>1609</v>
      </c>
      <c r="O463" s="2"/>
      <c r="P463" s="2"/>
      <c r="Q463" t="str">
        <f t="shared" si="71"/>
        <v>피자,양식</v>
      </c>
    </row>
    <row r="464" spans="1:17" x14ac:dyDescent="0.4">
      <c r="A464" t="str">
        <f>'trim()'!B464</f>
        <v>음식점 &gt; 일식 &gt; 일식집</v>
      </c>
      <c r="C464" s="2" t="str">
        <f t="shared" si="63"/>
        <v/>
      </c>
      <c r="D464" s="2" t="str">
        <f t="shared" si="64"/>
        <v/>
      </c>
      <c r="E464" s="2" t="str">
        <f t="shared" si="65"/>
        <v/>
      </c>
      <c r="F464" s="2" t="str">
        <f t="shared" si="66"/>
        <v>일식,</v>
      </c>
      <c r="G464" s="2" t="str">
        <f t="shared" si="67"/>
        <v/>
      </c>
      <c r="H464" s="2" t="str">
        <f t="shared" si="68"/>
        <v/>
      </c>
      <c r="I464" s="2" t="str">
        <f t="shared" si="69"/>
        <v/>
      </c>
      <c r="J464" s="2" t="str">
        <f t="shared" si="70"/>
        <v/>
      </c>
      <c r="K464" s="2"/>
      <c r="L464" s="2"/>
      <c r="M464" s="2"/>
      <c r="N464" t="s">
        <v>1609</v>
      </c>
      <c r="O464" s="2"/>
      <c r="P464" s="2"/>
      <c r="Q464" t="str">
        <f t="shared" si="71"/>
        <v>일식</v>
      </c>
    </row>
    <row r="465" spans="1:17" x14ac:dyDescent="0.4">
      <c r="A465" t="str">
        <f>'trim()'!B465</f>
        <v>음식점 &gt; 양식 &gt; 피자</v>
      </c>
      <c r="C465" s="2" t="str">
        <f t="shared" si="63"/>
        <v>피자,</v>
      </c>
      <c r="D465" s="2" t="str">
        <f t="shared" si="64"/>
        <v/>
      </c>
      <c r="E465" s="2" t="str">
        <f t="shared" si="65"/>
        <v/>
      </c>
      <c r="F465" s="2" t="str">
        <f t="shared" si="66"/>
        <v/>
      </c>
      <c r="G465" s="2" t="str">
        <f t="shared" si="67"/>
        <v/>
      </c>
      <c r="H465" s="2" t="str">
        <f t="shared" si="68"/>
        <v>양식,</v>
      </c>
      <c r="I465" s="2" t="str">
        <f t="shared" si="69"/>
        <v/>
      </c>
      <c r="J465" s="2" t="str">
        <f t="shared" si="70"/>
        <v/>
      </c>
      <c r="K465" s="2"/>
      <c r="L465" s="2"/>
      <c r="M465" s="2"/>
      <c r="N465" t="s">
        <v>1609</v>
      </c>
      <c r="O465" s="2"/>
      <c r="P465" s="2"/>
      <c r="Q465" t="str">
        <f t="shared" si="71"/>
        <v>피자,양식</v>
      </c>
    </row>
    <row r="466" spans="1:17" x14ac:dyDescent="0.4">
      <c r="A466" t="str">
        <f>'trim()'!B466</f>
        <v>음식점 &gt; 일식 &gt; 돈까스,우동</v>
      </c>
      <c r="C466" s="2" t="str">
        <f t="shared" si="63"/>
        <v/>
      </c>
      <c r="D466" s="2" t="str">
        <f t="shared" si="64"/>
        <v/>
      </c>
      <c r="E466" s="2" t="str">
        <f t="shared" si="65"/>
        <v/>
      </c>
      <c r="F466" s="2" t="str">
        <f t="shared" si="66"/>
        <v>일식,</v>
      </c>
      <c r="G466" s="2" t="str">
        <f t="shared" si="67"/>
        <v/>
      </c>
      <c r="H466" s="2" t="str">
        <f t="shared" si="68"/>
        <v/>
      </c>
      <c r="I466" s="2" t="str">
        <f t="shared" si="69"/>
        <v/>
      </c>
      <c r="J466" s="2" t="str">
        <f t="shared" si="70"/>
        <v/>
      </c>
      <c r="K466" s="2"/>
      <c r="L466" s="2"/>
      <c r="M466" s="2"/>
      <c r="N466" t="s">
        <v>1609</v>
      </c>
      <c r="O466" s="2"/>
      <c r="P466" s="2"/>
      <c r="Q466" t="str">
        <f t="shared" si="71"/>
        <v>일식</v>
      </c>
    </row>
    <row r="467" spans="1:17" x14ac:dyDescent="0.4">
      <c r="A467" t="str">
        <f>'trim()'!B467</f>
        <v>음식점 &gt; 중식 &gt; 중화요리</v>
      </c>
      <c r="C467" s="2" t="str">
        <f t="shared" si="63"/>
        <v/>
      </c>
      <c r="D467" s="2" t="str">
        <f t="shared" si="64"/>
        <v/>
      </c>
      <c r="E467" s="2" t="str">
        <f t="shared" si="65"/>
        <v>중식,</v>
      </c>
      <c r="F467" s="2" t="str">
        <f t="shared" si="66"/>
        <v/>
      </c>
      <c r="G467" s="2" t="str">
        <f t="shared" si="67"/>
        <v/>
      </c>
      <c r="H467" s="2" t="str">
        <f t="shared" si="68"/>
        <v/>
      </c>
      <c r="I467" s="2" t="str">
        <f t="shared" si="69"/>
        <v/>
      </c>
      <c r="J467" s="2" t="str">
        <f t="shared" si="70"/>
        <v/>
      </c>
      <c r="K467" s="2"/>
      <c r="L467" s="2"/>
      <c r="M467" s="2"/>
      <c r="N467" t="s">
        <v>1609</v>
      </c>
      <c r="O467" s="2"/>
      <c r="P467" s="2"/>
      <c r="Q467" t="str">
        <f t="shared" si="71"/>
        <v>중식</v>
      </c>
    </row>
    <row r="468" spans="1:17" x14ac:dyDescent="0.4">
      <c r="A468" t="str">
        <f>'trim()'!B468</f>
        <v>음식점 &gt; 중식 &gt; 중화요리</v>
      </c>
      <c r="C468" s="2" t="str">
        <f t="shared" si="63"/>
        <v/>
      </c>
      <c r="D468" s="2" t="str">
        <f t="shared" si="64"/>
        <v/>
      </c>
      <c r="E468" s="2" t="str">
        <f t="shared" si="65"/>
        <v>중식,</v>
      </c>
      <c r="F468" s="2" t="str">
        <f t="shared" si="66"/>
        <v/>
      </c>
      <c r="G468" s="2" t="str">
        <f t="shared" si="67"/>
        <v/>
      </c>
      <c r="H468" s="2" t="str">
        <f t="shared" si="68"/>
        <v/>
      </c>
      <c r="I468" s="2" t="str">
        <f t="shared" si="69"/>
        <v/>
      </c>
      <c r="J468" s="2" t="str">
        <f t="shared" si="70"/>
        <v/>
      </c>
      <c r="K468" s="2"/>
      <c r="L468" s="2"/>
      <c r="M468" s="2"/>
      <c r="N468" t="s">
        <v>1609</v>
      </c>
      <c r="O468" s="2"/>
      <c r="P468" s="2"/>
      <c r="Q468" t="str">
        <f t="shared" si="71"/>
        <v>중식</v>
      </c>
    </row>
    <row r="469" spans="1:17" x14ac:dyDescent="0.4">
      <c r="A469" t="str">
        <f>'trim()'!B469</f>
        <v>음식점 &gt; 중식 &gt; 중화요리</v>
      </c>
      <c r="C469" s="2" t="str">
        <f t="shared" si="63"/>
        <v/>
      </c>
      <c r="D469" s="2" t="str">
        <f t="shared" si="64"/>
        <v/>
      </c>
      <c r="E469" s="2" t="str">
        <f t="shared" si="65"/>
        <v>중식,</v>
      </c>
      <c r="F469" s="2" t="str">
        <f t="shared" si="66"/>
        <v/>
      </c>
      <c r="G469" s="2" t="str">
        <f t="shared" si="67"/>
        <v/>
      </c>
      <c r="H469" s="2" t="str">
        <f t="shared" si="68"/>
        <v/>
      </c>
      <c r="I469" s="2" t="str">
        <f t="shared" si="69"/>
        <v/>
      </c>
      <c r="J469" s="2" t="str">
        <f t="shared" si="70"/>
        <v/>
      </c>
      <c r="K469" s="2"/>
      <c r="L469" s="2"/>
      <c r="M469" s="2"/>
      <c r="N469" t="s">
        <v>1609</v>
      </c>
      <c r="O469" s="2"/>
      <c r="P469" s="2"/>
      <c r="Q469" t="str">
        <f t="shared" si="71"/>
        <v>중식</v>
      </c>
    </row>
    <row r="470" spans="1:17" x14ac:dyDescent="0.4">
      <c r="A470" t="str">
        <f>'trim()'!B470</f>
        <v>음식점 &gt; 일식 &gt; 일본식라면</v>
      </c>
      <c r="C470" s="2" t="str">
        <f t="shared" si="63"/>
        <v/>
      </c>
      <c r="D470" s="2" t="str">
        <f t="shared" si="64"/>
        <v/>
      </c>
      <c r="E470" s="2" t="str">
        <f t="shared" si="65"/>
        <v/>
      </c>
      <c r="F470" s="2" t="str">
        <f t="shared" si="66"/>
        <v>일식,</v>
      </c>
      <c r="G470" s="2" t="str">
        <f t="shared" si="67"/>
        <v/>
      </c>
      <c r="H470" s="2" t="str">
        <f t="shared" si="68"/>
        <v/>
      </c>
      <c r="I470" s="2" t="str">
        <f t="shared" si="69"/>
        <v/>
      </c>
      <c r="J470" s="2" t="str">
        <f t="shared" si="70"/>
        <v/>
      </c>
      <c r="K470" s="2"/>
      <c r="L470" s="2"/>
      <c r="M470" s="2"/>
      <c r="N470" t="s">
        <v>1609</v>
      </c>
      <c r="O470" s="2"/>
      <c r="P470" s="2"/>
      <c r="Q470" t="str">
        <f t="shared" si="71"/>
        <v>일식</v>
      </c>
    </row>
    <row r="471" spans="1:17" x14ac:dyDescent="0.4">
      <c r="A471" t="str">
        <f>'trim()'!B471</f>
        <v>음식점 &gt; 한식 &gt; 육류,고기</v>
      </c>
      <c r="C471" s="2" t="str">
        <f t="shared" si="63"/>
        <v/>
      </c>
      <c r="D471" s="2" t="str">
        <f t="shared" si="64"/>
        <v/>
      </c>
      <c r="E471" s="2" t="str">
        <f t="shared" si="65"/>
        <v/>
      </c>
      <c r="F471" s="2" t="str">
        <f t="shared" si="66"/>
        <v/>
      </c>
      <c r="G471" s="2" t="str">
        <f t="shared" si="67"/>
        <v>한식,</v>
      </c>
      <c r="H471" s="2" t="str">
        <f t="shared" si="68"/>
        <v/>
      </c>
      <c r="I471" s="2" t="str">
        <f t="shared" si="69"/>
        <v/>
      </c>
      <c r="J471" s="2" t="str">
        <f t="shared" si="70"/>
        <v/>
      </c>
      <c r="K471" s="2"/>
      <c r="L471" s="2"/>
      <c r="M471" s="2"/>
      <c r="N471" t="s">
        <v>1609</v>
      </c>
      <c r="O471" s="2"/>
      <c r="P471" s="2"/>
      <c r="Q471" t="str">
        <f t="shared" si="71"/>
        <v>한식</v>
      </c>
    </row>
    <row r="472" spans="1:17" x14ac:dyDescent="0.4">
      <c r="A472" t="str">
        <f>'trim()'!B472</f>
        <v>음식점 &gt; 한식 &gt; 육류,고기</v>
      </c>
      <c r="C472" s="2" t="str">
        <f t="shared" si="63"/>
        <v/>
      </c>
      <c r="D472" s="2" t="str">
        <f t="shared" si="64"/>
        <v/>
      </c>
      <c r="E472" s="2" t="str">
        <f t="shared" si="65"/>
        <v/>
      </c>
      <c r="F472" s="2" t="str">
        <f t="shared" si="66"/>
        <v/>
      </c>
      <c r="G472" s="2" t="str">
        <f t="shared" si="67"/>
        <v>한식,</v>
      </c>
      <c r="H472" s="2" t="str">
        <f t="shared" si="68"/>
        <v/>
      </c>
      <c r="I472" s="2" t="str">
        <f t="shared" si="69"/>
        <v/>
      </c>
      <c r="J472" s="2" t="str">
        <f t="shared" si="70"/>
        <v/>
      </c>
      <c r="K472" s="2"/>
      <c r="L472" s="2"/>
      <c r="M472" s="2"/>
      <c r="N472" t="s">
        <v>1609</v>
      </c>
      <c r="O472" s="2"/>
      <c r="P472" s="2"/>
      <c r="Q472" t="str">
        <f t="shared" si="71"/>
        <v>한식</v>
      </c>
    </row>
    <row r="473" spans="1:17" x14ac:dyDescent="0.4">
      <c r="A473" t="str">
        <f>'trim()'!B473</f>
        <v>음식점 &gt; 치킨</v>
      </c>
      <c r="C473" s="2" t="str">
        <f t="shared" si="63"/>
        <v/>
      </c>
      <c r="D473" s="2" t="str">
        <f t="shared" si="64"/>
        <v>치킨,</v>
      </c>
      <c r="E473" s="2" t="str">
        <f t="shared" si="65"/>
        <v/>
      </c>
      <c r="F473" s="2" t="str">
        <f t="shared" si="66"/>
        <v/>
      </c>
      <c r="G473" s="2" t="str">
        <f t="shared" si="67"/>
        <v/>
      </c>
      <c r="H473" s="2" t="str">
        <f t="shared" si="68"/>
        <v/>
      </c>
      <c r="I473" s="2" t="str">
        <f t="shared" si="69"/>
        <v/>
      </c>
      <c r="J473" s="2" t="str">
        <f t="shared" si="70"/>
        <v/>
      </c>
      <c r="K473" s="2"/>
      <c r="L473" s="2"/>
      <c r="M473" s="2"/>
      <c r="N473" t="s">
        <v>1609</v>
      </c>
      <c r="O473" s="2"/>
      <c r="P473" s="2"/>
      <c r="Q473" t="str">
        <f t="shared" si="71"/>
        <v>치킨</v>
      </c>
    </row>
    <row r="474" spans="1:17" x14ac:dyDescent="0.4">
      <c r="A474" t="str">
        <f>'trim()'!B474</f>
        <v>음식점 &gt; 일식 &gt; 돈까스,우동</v>
      </c>
      <c r="C474" s="2" t="str">
        <f t="shared" si="63"/>
        <v/>
      </c>
      <c r="D474" s="2" t="str">
        <f t="shared" si="64"/>
        <v/>
      </c>
      <c r="E474" s="2" t="str">
        <f t="shared" si="65"/>
        <v/>
      </c>
      <c r="F474" s="2" t="str">
        <f t="shared" si="66"/>
        <v>일식,</v>
      </c>
      <c r="G474" s="2" t="str">
        <f t="shared" si="67"/>
        <v/>
      </c>
      <c r="H474" s="2" t="str">
        <f t="shared" si="68"/>
        <v/>
      </c>
      <c r="I474" s="2" t="str">
        <f t="shared" si="69"/>
        <v/>
      </c>
      <c r="J474" s="2" t="str">
        <f t="shared" si="70"/>
        <v/>
      </c>
      <c r="K474" s="2"/>
      <c r="L474" s="2"/>
      <c r="M474" s="2"/>
      <c r="N474" t="s">
        <v>1609</v>
      </c>
      <c r="O474" s="2"/>
      <c r="P474" s="2"/>
      <c r="Q474" t="str">
        <f t="shared" si="71"/>
        <v>일식</v>
      </c>
    </row>
    <row r="475" spans="1:17" x14ac:dyDescent="0.4">
      <c r="A475" t="str">
        <f>'trim()'!B475</f>
        <v>음식점 &gt; 한식 &gt; 육류,고기 &gt; 갈비</v>
      </c>
      <c r="C475" s="2" t="str">
        <f t="shared" si="63"/>
        <v/>
      </c>
      <c r="D475" s="2" t="str">
        <f t="shared" si="64"/>
        <v/>
      </c>
      <c r="E475" s="2" t="str">
        <f t="shared" si="65"/>
        <v/>
      </c>
      <c r="F475" s="2" t="str">
        <f t="shared" si="66"/>
        <v/>
      </c>
      <c r="G475" s="2" t="str">
        <f t="shared" si="67"/>
        <v>한식,</v>
      </c>
      <c r="H475" s="2" t="str">
        <f t="shared" si="68"/>
        <v/>
      </c>
      <c r="I475" s="2" t="str">
        <f t="shared" si="69"/>
        <v/>
      </c>
      <c r="J475" s="2" t="str">
        <f t="shared" si="70"/>
        <v/>
      </c>
      <c r="K475" s="2"/>
      <c r="L475" s="2"/>
      <c r="M475" s="2"/>
      <c r="N475" t="s">
        <v>1609</v>
      </c>
      <c r="O475" s="2"/>
      <c r="P475" s="2"/>
      <c r="Q475" t="str">
        <f t="shared" si="71"/>
        <v>한식</v>
      </c>
    </row>
    <row r="476" spans="1:17" x14ac:dyDescent="0.4">
      <c r="A476" t="str">
        <f>'trim()'!B476</f>
        <v>음식점 &gt; 카페 &gt; 커피전문점 &gt; 할리스커피</v>
      </c>
      <c r="C476" s="2" t="str">
        <f t="shared" si="63"/>
        <v/>
      </c>
      <c r="D476" s="2" t="str">
        <f t="shared" si="64"/>
        <v/>
      </c>
      <c r="E476" s="2" t="str">
        <f t="shared" si="65"/>
        <v/>
      </c>
      <c r="F476" s="2" t="str">
        <f t="shared" si="66"/>
        <v/>
      </c>
      <c r="G476" s="2" t="str">
        <f t="shared" si="67"/>
        <v/>
      </c>
      <c r="H476" s="2" t="str">
        <f t="shared" si="68"/>
        <v/>
      </c>
      <c r="I476" s="2" t="str">
        <f t="shared" si="69"/>
        <v>카페,</v>
      </c>
      <c r="J476" s="2" t="str">
        <f t="shared" si="70"/>
        <v/>
      </c>
      <c r="K476" s="2"/>
      <c r="L476" s="2"/>
      <c r="M476" s="2"/>
      <c r="N476" t="s">
        <v>1609</v>
      </c>
      <c r="O476" s="2"/>
      <c r="P476" s="2"/>
      <c r="Q476" t="str">
        <f t="shared" si="71"/>
        <v>카페</v>
      </c>
    </row>
    <row r="477" spans="1:17" x14ac:dyDescent="0.4">
      <c r="A477" t="str">
        <f>'trim()'!B477</f>
        <v>음식점 &gt; 한식 &gt; 육류,고기 &gt; 곱창,막창</v>
      </c>
      <c r="C477" s="2" t="str">
        <f t="shared" si="63"/>
        <v/>
      </c>
      <c r="D477" s="2" t="str">
        <f t="shared" si="64"/>
        <v/>
      </c>
      <c r="E477" s="2" t="str">
        <f t="shared" si="65"/>
        <v/>
      </c>
      <c r="F477" s="2" t="str">
        <f t="shared" si="66"/>
        <v/>
      </c>
      <c r="G477" s="2" t="str">
        <f t="shared" si="67"/>
        <v>한식,</v>
      </c>
      <c r="H477" s="2" t="str">
        <f t="shared" si="68"/>
        <v/>
      </c>
      <c r="I477" s="2" t="str">
        <f t="shared" si="69"/>
        <v/>
      </c>
      <c r="J477" s="2" t="str">
        <f t="shared" si="70"/>
        <v/>
      </c>
      <c r="K477" s="2"/>
      <c r="L477" s="2"/>
      <c r="M477" s="2"/>
      <c r="N477" t="s">
        <v>1609</v>
      </c>
      <c r="O477" s="2"/>
      <c r="P477" s="2"/>
      <c r="Q477" t="str">
        <f t="shared" si="71"/>
        <v>한식</v>
      </c>
    </row>
    <row r="478" spans="1:17" x14ac:dyDescent="0.4">
      <c r="A478" t="str">
        <f>'trim()'!B478</f>
        <v>음식점 &gt; 중식 &gt; 중화요리</v>
      </c>
      <c r="C478" s="2" t="str">
        <f t="shared" si="63"/>
        <v/>
      </c>
      <c r="D478" s="2" t="str">
        <f t="shared" si="64"/>
        <v/>
      </c>
      <c r="E478" s="2" t="str">
        <f t="shared" si="65"/>
        <v>중식,</v>
      </c>
      <c r="F478" s="2" t="str">
        <f t="shared" si="66"/>
        <v/>
      </c>
      <c r="G478" s="2" t="str">
        <f t="shared" si="67"/>
        <v/>
      </c>
      <c r="H478" s="2" t="str">
        <f t="shared" si="68"/>
        <v/>
      </c>
      <c r="I478" s="2" t="str">
        <f t="shared" si="69"/>
        <v/>
      </c>
      <c r="J478" s="2" t="str">
        <f t="shared" si="70"/>
        <v/>
      </c>
      <c r="K478" s="2"/>
      <c r="L478" s="2"/>
      <c r="M478" s="2"/>
      <c r="N478" t="s">
        <v>1609</v>
      </c>
      <c r="O478" s="2"/>
      <c r="P478" s="2"/>
      <c r="Q478" t="str">
        <f t="shared" si="71"/>
        <v>중식</v>
      </c>
    </row>
    <row r="479" spans="1:17" x14ac:dyDescent="0.4">
      <c r="A479" t="str">
        <f>'trim()'!B479</f>
        <v>음식점 &gt; 일식 &gt; 돈까스,우동</v>
      </c>
      <c r="C479" s="2" t="str">
        <f t="shared" si="63"/>
        <v/>
      </c>
      <c r="D479" s="2" t="str">
        <f t="shared" si="64"/>
        <v/>
      </c>
      <c r="E479" s="2" t="str">
        <f t="shared" si="65"/>
        <v/>
      </c>
      <c r="F479" s="2" t="str">
        <f t="shared" si="66"/>
        <v>일식,</v>
      </c>
      <c r="G479" s="2" t="str">
        <f t="shared" si="67"/>
        <v/>
      </c>
      <c r="H479" s="2" t="str">
        <f t="shared" si="68"/>
        <v/>
      </c>
      <c r="I479" s="2" t="str">
        <f t="shared" si="69"/>
        <v/>
      </c>
      <c r="J479" s="2" t="str">
        <f t="shared" si="70"/>
        <v/>
      </c>
      <c r="K479" s="2"/>
      <c r="L479" s="2"/>
      <c r="M479" s="2"/>
      <c r="N479" t="s">
        <v>1609</v>
      </c>
      <c r="O479" s="2"/>
      <c r="P479" s="2"/>
      <c r="Q479" t="str">
        <f t="shared" si="71"/>
        <v>일식</v>
      </c>
    </row>
    <row r="480" spans="1:17" x14ac:dyDescent="0.4">
      <c r="A480" t="str">
        <f>'trim()'!B480</f>
        <v>음식점 &gt; 한식 &gt; 육류,고기 &gt; 삼겹살</v>
      </c>
      <c r="C480" s="2" t="str">
        <f t="shared" si="63"/>
        <v/>
      </c>
      <c r="D480" s="2" t="str">
        <f t="shared" si="64"/>
        <v/>
      </c>
      <c r="E480" s="2" t="str">
        <f t="shared" si="65"/>
        <v/>
      </c>
      <c r="F480" s="2" t="str">
        <f t="shared" si="66"/>
        <v/>
      </c>
      <c r="G480" s="2" t="str">
        <f t="shared" si="67"/>
        <v>한식,</v>
      </c>
      <c r="H480" s="2" t="str">
        <f t="shared" si="68"/>
        <v/>
      </c>
      <c r="I480" s="2" t="str">
        <f t="shared" si="69"/>
        <v/>
      </c>
      <c r="J480" s="2" t="str">
        <f t="shared" si="70"/>
        <v/>
      </c>
      <c r="K480" s="2"/>
      <c r="L480" s="2"/>
      <c r="M480" s="2"/>
      <c r="N480" t="s">
        <v>1609</v>
      </c>
      <c r="O480" s="2"/>
      <c r="P480" s="2"/>
      <c r="Q480" t="str">
        <f t="shared" si="71"/>
        <v>한식</v>
      </c>
    </row>
    <row r="481" spans="1:17" x14ac:dyDescent="0.4">
      <c r="A481" t="str">
        <f>'trim()'!B481</f>
        <v>음식점 &gt; 일식 &gt; 돈까스,우동</v>
      </c>
      <c r="C481" s="2" t="str">
        <f t="shared" si="63"/>
        <v/>
      </c>
      <c r="D481" s="2" t="str">
        <f t="shared" si="64"/>
        <v/>
      </c>
      <c r="E481" s="2" t="str">
        <f t="shared" si="65"/>
        <v/>
      </c>
      <c r="F481" s="2" t="str">
        <f t="shared" si="66"/>
        <v>일식,</v>
      </c>
      <c r="G481" s="2" t="str">
        <f t="shared" si="67"/>
        <v/>
      </c>
      <c r="H481" s="2" t="str">
        <f t="shared" si="68"/>
        <v/>
      </c>
      <c r="I481" s="2" t="str">
        <f t="shared" si="69"/>
        <v/>
      </c>
      <c r="J481" s="2" t="str">
        <f t="shared" si="70"/>
        <v/>
      </c>
      <c r="K481" s="2"/>
      <c r="L481" s="2"/>
      <c r="M481" s="2"/>
      <c r="N481" t="s">
        <v>1609</v>
      </c>
      <c r="O481" s="2"/>
      <c r="P481" s="2"/>
      <c r="Q481" t="str">
        <f t="shared" si="71"/>
        <v>일식</v>
      </c>
    </row>
    <row r="482" spans="1:17" x14ac:dyDescent="0.4">
      <c r="A482" t="str">
        <f>'trim()'!B482</f>
        <v>음식점 &gt; 카페 &gt; 테마카페 &gt; 키즈카페</v>
      </c>
      <c r="C482" s="2" t="str">
        <f t="shared" si="63"/>
        <v/>
      </c>
      <c r="D482" s="2" t="str">
        <f t="shared" si="64"/>
        <v/>
      </c>
      <c r="E482" s="2" t="str">
        <f t="shared" si="65"/>
        <v/>
      </c>
      <c r="F482" s="2" t="str">
        <f t="shared" si="66"/>
        <v/>
      </c>
      <c r="G482" s="2" t="str">
        <f t="shared" si="67"/>
        <v/>
      </c>
      <c r="H482" s="2" t="str">
        <f t="shared" si="68"/>
        <v/>
      </c>
      <c r="I482" s="2" t="str">
        <f t="shared" si="69"/>
        <v>카페,</v>
      </c>
      <c r="J482" s="2" t="str">
        <f t="shared" si="70"/>
        <v/>
      </c>
      <c r="K482" s="2"/>
      <c r="L482" s="2"/>
      <c r="M482" s="2"/>
      <c r="N482" t="s">
        <v>1609</v>
      </c>
      <c r="O482" s="2"/>
      <c r="P482" s="2"/>
      <c r="Q482" t="str">
        <f t="shared" si="71"/>
        <v>카페</v>
      </c>
    </row>
    <row r="483" spans="1:17" x14ac:dyDescent="0.4">
      <c r="A483" t="str">
        <f>'trim()'!B483</f>
        <v>음식점 &gt; 중식 &gt; 양꼬치</v>
      </c>
      <c r="C483" s="2" t="str">
        <f t="shared" si="63"/>
        <v/>
      </c>
      <c r="D483" s="2" t="str">
        <f t="shared" si="64"/>
        <v/>
      </c>
      <c r="E483" s="2" t="str">
        <f t="shared" si="65"/>
        <v>중식,</v>
      </c>
      <c r="F483" s="2" t="str">
        <f t="shared" si="66"/>
        <v/>
      </c>
      <c r="G483" s="2" t="str">
        <f t="shared" si="67"/>
        <v/>
      </c>
      <c r="H483" s="2" t="str">
        <f t="shared" si="68"/>
        <v/>
      </c>
      <c r="I483" s="2" t="str">
        <f t="shared" si="69"/>
        <v/>
      </c>
      <c r="J483" s="2" t="str">
        <f t="shared" si="70"/>
        <v/>
      </c>
      <c r="K483" s="2"/>
      <c r="L483" s="2"/>
      <c r="M483" s="2"/>
      <c r="N483" t="s">
        <v>1609</v>
      </c>
      <c r="O483" s="2"/>
      <c r="P483" s="2"/>
      <c r="Q483" t="str">
        <f t="shared" si="71"/>
        <v>중식</v>
      </c>
    </row>
    <row r="484" spans="1:17" x14ac:dyDescent="0.4">
      <c r="A484" t="str">
        <f>'trim()'!B484</f>
        <v>음식점 &gt; 일식 &gt; 돈까스,우동</v>
      </c>
      <c r="C484" s="2" t="str">
        <f t="shared" si="63"/>
        <v/>
      </c>
      <c r="D484" s="2" t="str">
        <f t="shared" si="64"/>
        <v/>
      </c>
      <c r="E484" s="2" t="str">
        <f t="shared" si="65"/>
        <v/>
      </c>
      <c r="F484" s="2" t="str">
        <f t="shared" si="66"/>
        <v>일식,</v>
      </c>
      <c r="G484" s="2" t="str">
        <f t="shared" si="67"/>
        <v/>
      </c>
      <c r="H484" s="2" t="str">
        <f t="shared" si="68"/>
        <v/>
      </c>
      <c r="I484" s="2" t="str">
        <f t="shared" si="69"/>
        <v/>
      </c>
      <c r="J484" s="2" t="str">
        <f t="shared" si="70"/>
        <v/>
      </c>
      <c r="K484" s="2"/>
      <c r="L484" s="2"/>
      <c r="M484" s="2"/>
      <c r="N484" t="s">
        <v>1609</v>
      </c>
      <c r="O484" s="2"/>
      <c r="P484" s="2"/>
      <c r="Q484" t="str">
        <f t="shared" si="71"/>
        <v>일식</v>
      </c>
    </row>
    <row r="485" spans="1:17" x14ac:dyDescent="0.4">
      <c r="A485" t="str">
        <f>'trim()'!B485</f>
        <v>음식점 &gt; 양식 &gt; 피자</v>
      </c>
      <c r="C485" s="2" t="str">
        <f t="shared" si="63"/>
        <v>피자,</v>
      </c>
      <c r="D485" s="2" t="str">
        <f t="shared" si="64"/>
        <v/>
      </c>
      <c r="E485" s="2" t="str">
        <f t="shared" si="65"/>
        <v/>
      </c>
      <c r="F485" s="2" t="str">
        <f t="shared" si="66"/>
        <v/>
      </c>
      <c r="G485" s="2" t="str">
        <f t="shared" si="67"/>
        <v/>
      </c>
      <c r="H485" s="2" t="str">
        <f t="shared" si="68"/>
        <v>양식,</v>
      </c>
      <c r="I485" s="2" t="str">
        <f t="shared" si="69"/>
        <v/>
      </c>
      <c r="J485" s="2" t="str">
        <f t="shared" si="70"/>
        <v/>
      </c>
      <c r="K485" s="2"/>
      <c r="L485" s="2"/>
      <c r="M485" s="2"/>
      <c r="N485" t="s">
        <v>1609</v>
      </c>
      <c r="O485" s="2"/>
      <c r="P485" s="2"/>
      <c r="Q485" t="str">
        <f t="shared" si="71"/>
        <v>피자,양식</v>
      </c>
    </row>
    <row r="486" spans="1:17" x14ac:dyDescent="0.4">
      <c r="A486" t="str">
        <f>'trim()'!B486</f>
        <v>음식점 &gt; 일식 &gt; 돈까스,우동</v>
      </c>
      <c r="C486" s="2" t="str">
        <f t="shared" si="63"/>
        <v/>
      </c>
      <c r="D486" s="2" t="str">
        <f t="shared" si="64"/>
        <v/>
      </c>
      <c r="E486" s="2" t="str">
        <f t="shared" si="65"/>
        <v/>
      </c>
      <c r="F486" s="2" t="str">
        <f t="shared" si="66"/>
        <v>일식,</v>
      </c>
      <c r="G486" s="2" t="str">
        <f t="shared" si="67"/>
        <v/>
      </c>
      <c r="H486" s="2" t="str">
        <f t="shared" si="68"/>
        <v/>
      </c>
      <c r="I486" s="2" t="str">
        <f t="shared" si="69"/>
        <v/>
      </c>
      <c r="J486" s="2" t="str">
        <f t="shared" si="70"/>
        <v/>
      </c>
      <c r="K486" s="2"/>
      <c r="L486" s="2"/>
      <c r="M486" s="2"/>
      <c r="N486" t="s">
        <v>1609</v>
      </c>
      <c r="O486" s="2"/>
      <c r="P486" s="2"/>
      <c r="Q486" t="str">
        <f t="shared" si="71"/>
        <v>일식</v>
      </c>
    </row>
    <row r="487" spans="1:17" x14ac:dyDescent="0.4">
      <c r="A487" t="str">
        <f>'trim()'!B487</f>
        <v>음식점 &gt; 중식</v>
      </c>
      <c r="C487" s="2" t="str">
        <f t="shared" si="63"/>
        <v/>
      </c>
      <c r="D487" s="2" t="str">
        <f t="shared" si="64"/>
        <v/>
      </c>
      <c r="E487" s="2" t="str">
        <f t="shared" si="65"/>
        <v>중식,</v>
      </c>
      <c r="F487" s="2" t="str">
        <f t="shared" si="66"/>
        <v/>
      </c>
      <c r="G487" s="2" t="str">
        <f t="shared" si="67"/>
        <v/>
      </c>
      <c r="H487" s="2" t="str">
        <f t="shared" si="68"/>
        <v/>
      </c>
      <c r="I487" s="2" t="str">
        <f t="shared" si="69"/>
        <v/>
      </c>
      <c r="J487" s="2" t="str">
        <f t="shared" si="70"/>
        <v/>
      </c>
      <c r="K487" s="2"/>
      <c r="L487" s="2"/>
      <c r="M487" s="2"/>
      <c r="N487" t="s">
        <v>1609</v>
      </c>
      <c r="O487" s="2"/>
      <c r="P487" s="2"/>
      <c r="Q487" t="str">
        <f t="shared" si="71"/>
        <v>중식</v>
      </c>
    </row>
    <row r="488" spans="1:17" x14ac:dyDescent="0.4">
      <c r="A488" t="str">
        <f>'trim()'!B488</f>
        <v>음식점 &gt; 중식 &gt; 중화요리</v>
      </c>
      <c r="C488" s="2" t="str">
        <f t="shared" si="63"/>
        <v/>
      </c>
      <c r="D488" s="2" t="str">
        <f t="shared" si="64"/>
        <v/>
      </c>
      <c r="E488" s="2" t="str">
        <f t="shared" si="65"/>
        <v>중식,</v>
      </c>
      <c r="F488" s="2" t="str">
        <f t="shared" si="66"/>
        <v/>
      </c>
      <c r="G488" s="2" t="str">
        <f t="shared" si="67"/>
        <v/>
      </c>
      <c r="H488" s="2" t="str">
        <f t="shared" si="68"/>
        <v/>
      </c>
      <c r="I488" s="2" t="str">
        <f t="shared" si="69"/>
        <v/>
      </c>
      <c r="J488" s="2" t="str">
        <f t="shared" si="70"/>
        <v/>
      </c>
      <c r="K488" s="2"/>
      <c r="L488" s="2"/>
      <c r="M488" s="2"/>
      <c r="N488" t="s">
        <v>1609</v>
      </c>
      <c r="O488" s="2"/>
      <c r="P488" s="2"/>
      <c r="Q488" t="str">
        <f t="shared" si="71"/>
        <v>중식</v>
      </c>
    </row>
    <row r="489" spans="1:17" x14ac:dyDescent="0.4">
      <c r="A489" t="str">
        <f>'trim()'!B489</f>
        <v>음식점 &gt; 중식 &gt; 중화요리 &gt; 홍탕</v>
      </c>
      <c r="C489" s="2" t="str">
        <f t="shared" si="63"/>
        <v/>
      </c>
      <c r="D489" s="2" t="str">
        <f t="shared" si="64"/>
        <v/>
      </c>
      <c r="E489" s="2" t="str">
        <f t="shared" si="65"/>
        <v>중식,</v>
      </c>
      <c r="F489" s="2" t="str">
        <f t="shared" si="66"/>
        <v/>
      </c>
      <c r="G489" s="2" t="str">
        <f t="shared" si="67"/>
        <v/>
      </c>
      <c r="H489" s="2" t="str">
        <f t="shared" si="68"/>
        <v/>
      </c>
      <c r="I489" s="2" t="str">
        <f t="shared" si="69"/>
        <v/>
      </c>
      <c r="J489" s="2" t="str">
        <f t="shared" si="70"/>
        <v/>
      </c>
      <c r="K489" s="2"/>
      <c r="L489" s="2"/>
      <c r="M489" s="2"/>
      <c r="N489" t="s">
        <v>1609</v>
      </c>
      <c r="O489" s="2"/>
      <c r="P489" s="2"/>
      <c r="Q489" t="str">
        <f t="shared" si="71"/>
        <v>중식</v>
      </c>
    </row>
    <row r="490" spans="1:17" x14ac:dyDescent="0.4">
      <c r="A490" t="str">
        <f>'trim()'!B490</f>
        <v>음식점 &gt; 중식 &gt; 중화요리</v>
      </c>
      <c r="C490" s="2" t="str">
        <f t="shared" si="63"/>
        <v/>
      </c>
      <c r="D490" s="2" t="str">
        <f t="shared" si="64"/>
        <v/>
      </c>
      <c r="E490" s="2" t="str">
        <f t="shared" si="65"/>
        <v>중식,</v>
      </c>
      <c r="F490" s="2" t="str">
        <f t="shared" si="66"/>
        <v/>
      </c>
      <c r="G490" s="2" t="str">
        <f t="shared" si="67"/>
        <v/>
      </c>
      <c r="H490" s="2" t="str">
        <f t="shared" si="68"/>
        <v/>
      </c>
      <c r="I490" s="2" t="str">
        <f t="shared" si="69"/>
        <v/>
      </c>
      <c r="J490" s="2" t="str">
        <f t="shared" si="70"/>
        <v/>
      </c>
      <c r="K490" s="2"/>
      <c r="L490" s="2"/>
      <c r="M490" s="2"/>
      <c r="N490" t="s">
        <v>1609</v>
      </c>
      <c r="O490" s="2"/>
      <c r="P490" s="2"/>
      <c r="Q490" t="str">
        <f t="shared" si="71"/>
        <v>중식</v>
      </c>
    </row>
    <row r="491" spans="1:17" x14ac:dyDescent="0.4">
      <c r="A491" t="str">
        <f>'trim()'!B491</f>
        <v>음식점 &gt; 한식 &gt; 육류,고기 &gt; 족발,보쌈</v>
      </c>
      <c r="C491" s="2" t="str">
        <f t="shared" si="63"/>
        <v/>
      </c>
      <c r="D491" s="2" t="str">
        <f t="shared" si="64"/>
        <v/>
      </c>
      <c r="E491" s="2" t="str">
        <f t="shared" si="65"/>
        <v/>
      </c>
      <c r="F491" s="2" t="str">
        <f t="shared" si="66"/>
        <v/>
      </c>
      <c r="G491" s="2" t="str">
        <f t="shared" si="67"/>
        <v>한식,</v>
      </c>
      <c r="H491" s="2" t="str">
        <f t="shared" si="68"/>
        <v/>
      </c>
      <c r="I491" s="2" t="str">
        <f t="shared" si="69"/>
        <v/>
      </c>
      <c r="J491" s="2" t="str">
        <f t="shared" si="70"/>
        <v/>
      </c>
      <c r="K491" s="2"/>
      <c r="L491" s="2"/>
      <c r="M491" s="2"/>
      <c r="N491" t="s">
        <v>1609</v>
      </c>
      <c r="O491" s="2"/>
      <c r="P491" s="2"/>
      <c r="Q491" t="str">
        <f t="shared" si="71"/>
        <v>한식</v>
      </c>
    </row>
    <row r="492" spans="1:17" x14ac:dyDescent="0.4">
      <c r="A492" t="str">
        <f>'trim()'!B492</f>
        <v>음식점 &gt; 중식 &gt; 중화요리</v>
      </c>
      <c r="C492" s="2" t="str">
        <f t="shared" si="63"/>
        <v/>
      </c>
      <c r="D492" s="2" t="str">
        <f t="shared" si="64"/>
        <v/>
      </c>
      <c r="E492" s="2" t="str">
        <f t="shared" si="65"/>
        <v>중식,</v>
      </c>
      <c r="F492" s="2" t="str">
        <f t="shared" si="66"/>
        <v/>
      </c>
      <c r="G492" s="2" t="str">
        <f t="shared" si="67"/>
        <v/>
      </c>
      <c r="H492" s="2" t="str">
        <f t="shared" si="68"/>
        <v/>
      </c>
      <c r="I492" s="2" t="str">
        <f t="shared" si="69"/>
        <v/>
      </c>
      <c r="J492" s="2" t="str">
        <f t="shared" si="70"/>
        <v/>
      </c>
      <c r="K492" s="2"/>
      <c r="L492" s="2"/>
      <c r="M492" s="2"/>
      <c r="N492" t="s">
        <v>1609</v>
      </c>
      <c r="O492" s="2"/>
      <c r="P492" s="2"/>
      <c r="Q492" t="str">
        <f t="shared" si="71"/>
        <v>중식</v>
      </c>
    </row>
    <row r="493" spans="1:17" x14ac:dyDescent="0.4">
      <c r="A493" t="str">
        <f>'trim()'!B493</f>
        <v>음식점 &gt; 치킨</v>
      </c>
      <c r="C493" s="2" t="str">
        <f t="shared" si="63"/>
        <v/>
      </c>
      <c r="D493" s="2" t="str">
        <f t="shared" si="64"/>
        <v>치킨,</v>
      </c>
      <c r="E493" s="2" t="str">
        <f t="shared" si="65"/>
        <v/>
      </c>
      <c r="F493" s="2" t="str">
        <f t="shared" si="66"/>
        <v/>
      </c>
      <c r="G493" s="2" t="str">
        <f t="shared" si="67"/>
        <v/>
      </c>
      <c r="H493" s="2" t="str">
        <f t="shared" si="68"/>
        <v/>
      </c>
      <c r="I493" s="2" t="str">
        <f t="shared" si="69"/>
        <v/>
      </c>
      <c r="J493" s="2" t="str">
        <f t="shared" si="70"/>
        <v/>
      </c>
      <c r="K493" s="2"/>
      <c r="L493" s="2"/>
      <c r="M493" s="2"/>
      <c r="N493" t="s">
        <v>1609</v>
      </c>
      <c r="O493" s="2"/>
      <c r="P493" s="2"/>
      <c r="Q493" t="str">
        <f t="shared" si="71"/>
        <v>치킨</v>
      </c>
    </row>
    <row r="494" spans="1:17" x14ac:dyDescent="0.4">
      <c r="A494" t="str">
        <f>'trim()'!B494</f>
        <v>음식점 &gt; 일식</v>
      </c>
      <c r="C494" s="2" t="str">
        <f t="shared" si="63"/>
        <v/>
      </c>
      <c r="D494" s="2" t="str">
        <f t="shared" si="64"/>
        <v/>
      </c>
      <c r="E494" s="2" t="str">
        <f t="shared" si="65"/>
        <v/>
      </c>
      <c r="F494" s="2" t="str">
        <f t="shared" si="66"/>
        <v>일식,</v>
      </c>
      <c r="G494" s="2" t="str">
        <f t="shared" si="67"/>
        <v/>
      </c>
      <c r="H494" s="2" t="str">
        <f t="shared" si="68"/>
        <v/>
      </c>
      <c r="I494" s="2" t="str">
        <f t="shared" si="69"/>
        <v/>
      </c>
      <c r="J494" s="2" t="str">
        <f t="shared" si="70"/>
        <v/>
      </c>
      <c r="K494" s="2"/>
      <c r="L494" s="2"/>
      <c r="M494" s="2"/>
      <c r="N494" t="s">
        <v>1609</v>
      </c>
      <c r="O494" s="2"/>
      <c r="P494" s="2"/>
      <c r="Q494" t="str">
        <f t="shared" si="71"/>
        <v>일식</v>
      </c>
    </row>
    <row r="495" spans="1:17" x14ac:dyDescent="0.4">
      <c r="A495" t="str">
        <f>'trim()'!B495</f>
        <v>음식점 &gt; 중식</v>
      </c>
      <c r="C495" s="2" t="str">
        <f t="shared" si="63"/>
        <v/>
      </c>
      <c r="D495" s="2" t="str">
        <f t="shared" si="64"/>
        <v/>
      </c>
      <c r="E495" s="2" t="str">
        <f t="shared" si="65"/>
        <v>중식,</v>
      </c>
      <c r="F495" s="2" t="str">
        <f t="shared" si="66"/>
        <v/>
      </c>
      <c r="G495" s="2" t="str">
        <f t="shared" si="67"/>
        <v/>
      </c>
      <c r="H495" s="2" t="str">
        <f t="shared" si="68"/>
        <v/>
      </c>
      <c r="I495" s="2" t="str">
        <f t="shared" si="69"/>
        <v/>
      </c>
      <c r="J495" s="2" t="str">
        <f t="shared" si="70"/>
        <v/>
      </c>
      <c r="K495" s="2"/>
      <c r="L495" s="2"/>
      <c r="M495" s="2"/>
      <c r="N495" t="s">
        <v>1609</v>
      </c>
      <c r="O495" s="2"/>
      <c r="P495" s="2"/>
      <c r="Q495" t="str">
        <f t="shared" si="71"/>
        <v>중식</v>
      </c>
    </row>
    <row r="496" spans="1:17" x14ac:dyDescent="0.4">
      <c r="A496" t="str">
        <f>'trim()'!B496</f>
        <v>음식점 &gt; 중식 &gt; 중화요리</v>
      </c>
      <c r="C496" s="2" t="str">
        <f t="shared" si="63"/>
        <v/>
      </c>
      <c r="D496" s="2" t="str">
        <f t="shared" si="64"/>
        <v/>
      </c>
      <c r="E496" s="2" t="str">
        <f t="shared" si="65"/>
        <v>중식,</v>
      </c>
      <c r="F496" s="2" t="str">
        <f t="shared" si="66"/>
        <v/>
      </c>
      <c r="G496" s="2" t="str">
        <f t="shared" si="67"/>
        <v/>
      </c>
      <c r="H496" s="2" t="str">
        <f t="shared" si="68"/>
        <v/>
      </c>
      <c r="I496" s="2" t="str">
        <f t="shared" si="69"/>
        <v/>
      </c>
      <c r="J496" s="2" t="str">
        <f t="shared" si="70"/>
        <v/>
      </c>
      <c r="K496" s="2"/>
      <c r="L496" s="2"/>
      <c r="M496" s="2"/>
      <c r="N496" t="s">
        <v>1609</v>
      </c>
      <c r="O496" s="2"/>
      <c r="P496" s="2"/>
      <c r="Q496" t="str">
        <f t="shared" si="71"/>
        <v>중식</v>
      </c>
    </row>
    <row r="497" spans="1:17" x14ac:dyDescent="0.4">
      <c r="A497" t="str">
        <f>'trim()'!B497</f>
        <v>음식점 &gt; 한식 &gt; 해물,생선</v>
      </c>
      <c r="C497" s="2" t="str">
        <f t="shared" si="63"/>
        <v/>
      </c>
      <c r="D497" s="2" t="str">
        <f t="shared" si="64"/>
        <v/>
      </c>
      <c r="E497" s="2" t="str">
        <f t="shared" si="65"/>
        <v/>
      </c>
      <c r="F497" s="2" t="str">
        <f t="shared" si="66"/>
        <v/>
      </c>
      <c r="G497" s="2" t="str">
        <f t="shared" si="67"/>
        <v>한식,</v>
      </c>
      <c r="H497" s="2" t="str">
        <f t="shared" si="68"/>
        <v/>
      </c>
      <c r="I497" s="2" t="str">
        <f t="shared" si="69"/>
        <v/>
      </c>
      <c r="J497" s="2" t="str">
        <f t="shared" si="70"/>
        <v/>
      </c>
      <c r="K497" s="2"/>
      <c r="L497" s="2"/>
      <c r="M497" s="2"/>
      <c r="N497" t="s">
        <v>1609</v>
      </c>
      <c r="O497" s="2"/>
      <c r="P497" s="2"/>
      <c r="Q497" t="str">
        <f t="shared" si="71"/>
        <v>한식</v>
      </c>
    </row>
    <row r="498" spans="1:17" x14ac:dyDescent="0.4">
      <c r="A498" t="str">
        <f>'trim()'!B498</f>
        <v>음식점 &gt; 카페</v>
      </c>
      <c r="C498" s="2" t="str">
        <f t="shared" si="63"/>
        <v/>
      </c>
      <c r="D498" s="2" t="str">
        <f t="shared" si="64"/>
        <v/>
      </c>
      <c r="E498" s="2" t="str">
        <f t="shared" si="65"/>
        <v/>
      </c>
      <c r="F498" s="2" t="str">
        <f t="shared" si="66"/>
        <v/>
      </c>
      <c r="G498" s="2" t="str">
        <f t="shared" si="67"/>
        <v/>
      </c>
      <c r="H498" s="2" t="str">
        <f t="shared" si="68"/>
        <v/>
      </c>
      <c r="I498" s="2" t="str">
        <f t="shared" si="69"/>
        <v>카페,</v>
      </c>
      <c r="J498" s="2" t="str">
        <f t="shared" si="70"/>
        <v/>
      </c>
      <c r="K498" s="2"/>
      <c r="L498" s="2"/>
      <c r="M498" s="2"/>
      <c r="N498" t="s">
        <v>1609</v>
      </c>
      <c r="O498" s="2"/>
      <c r="P498" s="2"/>
      <c r="Q498" t="str">
        <f t="shared" si="71"/>
        <v>카페</v>
      </c>
    </row>
    <row r="499" spans="1:17" x14ac:dyDescent="0.4">
      <c r="A499" t="str">
        <f>'trim()'!B499</f>
        <v>음식점 &gt; 일식</v>
      </c>
      <c r="C499" s="2" t="str">
        <f t="shared" si="63"/>
        <v/>
      </c>
      <c r="D499" s="2" t="str">
        <f t="shared" si="64"/>
        <v/>
      </c>
      <c r="E499" s="2" t="str">
        <f t="shared" si="65"/>
        <v/>
      </c>
      <c r="F499" s="2" t="str">
        <f t="shared" si="66"/>
        <v>일식,</v>
      </c>
      <c r="G499" s="2" t="str">
        <f t="shared" si="67"/>
        <v/>
      </c>
      <c r="H499" s="2" t="str">
        <f t="shared" si="68"/>
        <v/>
      </c>
      <c r="I499" s="2" t="str">
        <f t="shared" si="69"/>
        <v/>
      </c>
      <c r="J499" s="2" t="str">
        <f t="shared" si="70"/>
        <v/>
      </c>
      <c r="K499" s="2"/>
      <c r="L499" s="2"/>
      <c r="M499" s="2"/>
      <c r="N499" t="s">
        <v>1609</v>
      </c>
      <c r="O499" s="2"/>
      <c r="P499" s="2"/>
      <c r="Q499" t="str">
        <f t="shared" si="71"/>
        <v>일식</v>
      </c>
    </row>
    <row r="500" spans="1:17" x14ac:dyDescent="0.4">
      <c r="A500" t="str">
        <f>'trim()'!B500</f>
        <v/>
      </c>
      <c r="C500" s="2" t="str">
        <f t="shared" si="63"/>
        <v/>
      </c>
      <c r="D500" s="2" t="str">
        <f t="shared" si="64"/>
        <v/>
      </c>
      <c r="E500" s="2" t="str">
        <f t="shared" si="65"/>
        <v/>
      </c>
      <c r="F500" s="2" t="str">
        <f t="shared" si="66"/>
        <v/>
      </c>
      <c r="G500" s="2" t="str">
        <f t="shared" si="67"/>
        <v/>
      </c>
      <c r="H500" s="2" t="str">
        <f t="shared" si="68"/>
        <v/>
      </c>
      <c r="I500" s="2" t="str">
        <f t="shared" si="69"/>
        <v/>
      </c>
      <c r="J500" s="2" t="str">
        <f t="shared" si="70"/>
        <v/>
      </c>
      <c r="K500" s="2"/>
      <c r="L500" s="2"/>
      <c r="M500" s="2"/>
      <c r="N500" t="s">
        <v>1609</v>
      </c>
      <c r="O500" s="2"/>
      <c r="P500" s="2"/>
      <c r="Q500" t="str">
        <f t="shared" si="71"/>
        <v>,</v>
      </c>
    </row>
    <row r="501" spans="1:17" x14ac:dyDescent="0.4">
      <c r="A501" t="str">
        <f>'trim()'!B501</f>
        <v/>
      </c>
      <c r="C501" s="2" t="str">
        <f t="shared" si="63"/>
        <v/>
      </c>
      <c r="D501" s="2" t="str">
        <f t="shared" si="64"/>
        <v/>
      </c>
      <c r="E501" s="2" t="str">
        <f t="shared" si="65"/>
        <v/>
      </c>
      <c r="F501" s="2" t="str">
        <f t="shared" si="66"/>
        <v/>
      </c>
      <c r="G501" s="2" t="str">
        <f t="shared" si="67"/>
        <v/>
      </c>
      <c r="H501" s="2" t="str">
        <f t="shared" si="68"/>
        <v/>
      </c>
      <c r="I501" s="2" t="str">
        <f t="shared" si="69"/>
        <v/>
      </c>
      <c r="J501" s="2" t="str">
        <f t="shared" si="70"/>
        <v/>
      </c>
      <c r="K501" s="2"/>
      <c r="L501" s="2"/>
      <c r="M501" s="2"/>
      <c r="N501" t="s">
        <v>1609</v>
      </c>
      <c r="O501" s="2"/>
      <c r="P501" s="2"/>
      <c r="Q501" t="str">
        <f t="shared" si="71"/>
        <v>,</v>
      </c>
    </row>
    <row r="502" spans="1:17" x14ac:dyDescent="0.4">
      <c r="A502" t="str">
        <f>'trim()'!B502</f>
        <v/>
      </c>
      <c r="C502" s="2" t="str">
        <f t="shared" si="63"/>
        <v/>
      </c>
      <c r="D502" s="2" t="str">
        <f t="shared" si="64"/>
        <v/>
      </c>
      <c r="E502" s="2" t="str">
        <f t="shared" si="65"/>
        <v/>
      </c>
      <c r="F502" s="2" t="str">
        <f t="shared" si="66"/>
        <v/>
      </c>
      <c r="G502" s="2" t="str">
        <f t="shared" si="67"/>
        <v/>
      </c>
      <c r="H502" s="2" t="str">
        <f t="shared" si="68"/>
        <v/>
      </c>
      <c r="I502" s="2" t="str">
        <f t="shared" si="69"/>
        <v/>
      </c>
      <c r="J502" s="2" t="str">
        <f t="shared" si="70"/>
        <v/>
      </c>
      <c r="K502" s="2"/>
      <c r="L502" s="2"/>
      <c r="M502" s="2"/>
      <c r="N502" t="s">
        <v>1609</v>
      </c>
      <c r="O502" s="2"/>
      <c r="P502" s="2"/>
      <c r="Q502" t="str">
        <f t="shared" si="71"/>
        <v>,</v>
      </c>
    </row>
    <row r="503" spans="1:17" x14ac:dyDescent="0.4">
      <c r="A503" t="str">
        <f>'trim()'!B503</f>
        <v/>
      </c>
      <c r="C503" s="2" t="str">
        <f t="shared" si="63"/>
        <v/>
      </c>
      <c r="D503" s="2" t="str">
        <f t="shared" si="64"/>
        <v/>
      </c>
      <c r="E503" s="2" t="str">
        <f t="shared" si="65"/>
        <v/>
      </c>
      <c r="F503" s="2" t="str">
        <f t="shared" si="66"/>
        <v/>
      </c>
      <c r="G503" s="2" t="str">
        <f t="shared" si="67"/>
        <v/>
      </c>
      <c r="H503" s="2" t="str">
        <f t="shared" si="68"/>
        <v/>
      </c>
      <c r="I503" s="2" t="str">
        <f t="shared" si="69"/>
        <v/>
      </c>
      <c r="J503" s="2" t="str">
        <f t="shared" si="70"/>
        <v/>
      </c>
      <c r="K503" s="2"/>
      <c r="L503" s="2"/>
      <c r="M503" s="2"/>
      <c r="N503" t="s">
        <v>1609</v>
      </c>
      <c r="O503" s="2"/>
      <c r="P503" s="2"/>
      <c r="Q503" t="str">
        <f t="shared" si="71"/>
        <v>,</v>
      </c>
    </row>
    <row r="504" spans="1:17" x14ac:dyDescent="0.4">
      <c r="A504" t="str">
        <f>'trim()'!B504</f>
        <v/>
      </c>
      <c r="C504" s="2" t="str">
        <f t="shared" si="63"/>
        <v/>
      </c>
      <c r="D504" s="2" t="str">
        <f t="shared" si="64"/>
        <v/>
      </c>
      <c r="E504" s="2" t="str">
        <f t="shared" si="65"/>
        <v/>
      </c>
      <c r="F504" s="2" t="str">
        <f t="shared" si="66"/>
        <v/>
      </c>
      <c r="G504" s="2" t="str">
        <f t="shared" si="67"/>
        <v/>
      </c>
      <c r="H504" s="2" t="str">
        <f t="shared" si="68"/>
        <v/>
      </c>
      <c r="I504" s="2" t="str">
        <f t="shared" si="69"/>
        <v/>
      </c>
      <c r="J504" s="2" t="str">
        <f t="shared" si="70"/>
        <v/>
      </c>
      <c r="K504" s="2"/>
      <c r="L504" s="2"/>
      <c r="M504" s="2"/>
      <c r="N504" t="s">
        <v>1609</v>
      </c>
      <c r="O504" s="2"/>
      <c r="P504" s="2"/>
      <c r="Q504" t="str">
        <f t="shared" si="71"/>
        <v>,</v>
      </c>
    </row>
    <row r="505" spans="1:17" x14ac:dyDescent="0.4">
      <c r="A505" t="str">
        <f>'trim()'!B505</f>
        <v/>
      </c>
      <c r="C505" s="2" t="str">
        <f t="shared" si="63"/>
        <v/>
      </c>
      <c r="D505" s="2" t="str">
        <f t="shared" si="64"/>
        <v/>
      </c>
      <c r="E505" s="2" t="str">
        <f t="shared" si="65"/>
        <v/>
      </c>
      <c r="F505" s="2" t="str">
        <f t="shared" si="66"/>
        <v/>
      </c>
      <c r="G505" s="2" t="str">
        <f t="shared" si="67"/>
        <v/>
      </c>
      <c r="H505" s="2" t="str">
        <f t="shared" si="68"/>
        <v/>
      </c>
      <c r="I505" s="2" t="str">
        <f t="shared" si="69"/>
        <v/>
      </c>
      <c r="J505" s="2" t="str">
        <f t="shared" si="70"/>
        <v/>
      </c>
      <c r="K505" s="2"/>
      <c r="L505" s="2"/>
      <c r="M505" s="2"/>
      <c r="N505" t="s">
        <v>1609</v>
      </c>
      <c r="O505" s="2"/>
      <c r="P505" s="2"/>
      <c r="Q505" t="str">
        <f t="shared" si="71"/>
        <v>,</v>
      </c>
    </row>
    <row r="506" spans="1:17" x14ac:dyDescent="0.4">
      <c r="A506" t="str">
        <f>'trim()'!B506</f>
        <v/>
      </c>
      <c r="C506" s="2" t="str">
        <f t="shared" si="63"/>
        <v/>
      </c>
      <c r="D506" s="2" t="str">
        <f t="shared" si="64"/>
        <v/>
      </c>
      <c r="E506" s="2" t="str">
        <f t="shared" si="65"/>
        <v/>
      </c>
      <c r="F506" s="2" t="str">
        <f t="shared" si="66"/>
        <v/>
      </c>
      <c r="G506" s="2" t="str">
        <f t="shared" si="67"/>
        <v/>
      </c>
      <c r="H506" s="2" t="str">
        <f t="shared" si="68"/>
        <v/>
      </c>
      <c r="I506" s="2" t="str">
        <f t="shared" si="69"/>
        <v/>
      </c>
      <c r="J506" s="2" t="str">
        <f t="shared" si="70"/>
        <v/>
      </c>
      <c r="K506" s="2"/>
      <c r="L506" s="2"/>
      <c r="M506" s="2"/>
      <c r="N506" t="s">
        <v>1609</v>
      </c>
      <c r="O506" s="2"/>
      <c r="P506" s="2"/>
      <c r="Q506" t="str">
        <f t="shared" si="71"/>
        <v>,</v>
      </c>
    </row>
    <row r="507" spans="1:17" x14ac:dyDescent="0.4">
      <c r="A507" t="str">
        <f>'trim()'!B507</f>
        <v/>
      </c>
      <c r="C507" s="2" t="str">
        <f t="shared" si="63"/>
        <v/>
      </c>
      <c r="D507" s="2" t="str">
        <f t="shared" si="64"/>
        <v/>
      </c>
      <c r="E507" s="2" t="str">
        <f t="shared" si="65"/>
        <v/>
      </c>
      <c r="F507" s="2" t="str">
        <f t="shared" si="66"/>
        <v/>
      </c>
      <c r="G507" s="2" t="str">
        <f t="shared" si="67"/>
        <v/>
      </c>
      <c r="H507" s="2" t="str">
        <f t="shared" si="68"/>
        <v/>
      </c>
      <c r="I507" s="2" t="str">
        <f t="shared" si="69"/>
        <v/>
      </c>
      <c r="J507" s="2" t="str">
        <f t="shared" si="70"/>
        <v/>
      </c>
      <c r="K507" s="2"/>
      <c r="L507" s="2"/>
      <c r="M507" s="2"/>
      <c r="N507" t="s">
        <v>1609</v>
      </c>
      <c r="O507" s="2"/>
      <c r="P507" s="2"/>
      <c r="Q507" t="str">
        <f t="shared" si="71"/>
        <v>,</v>
      </c>
    </row>
    <row r="508" spans="1:17" x14ac:dyDescent="0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7" x14ac:dyDescent="0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7" x14ac:dyDescent="0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7" x14ac:dyDescent="0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7" x14ac:dyDescent="0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4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4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4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4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4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4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4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4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4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4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4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4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4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4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4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4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4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4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4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4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4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4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4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4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4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4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4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4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4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4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4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4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4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4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4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4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4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4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4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4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4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4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4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4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4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4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4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4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4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4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4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4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4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3:16" x14ac:dyDescent="0.4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3:16" x14ac:dyDescent="0.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3:16" x14ac:dyDescent="0.4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3:16" x14ac:dyDescent="0.4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3:16" x14ac:dyDescent="0.4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3:16" x14ac:dyDescent="0.4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3:16" x14ac:dyDescent="0.4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3:16" x14ac:dyDescent="0.4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3:16" x14ac:dyDescent="0.4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3:16" x14ac:dyDescent="0.4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3:16" x14ac:dyDescent="0.4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3:16" x14ac:dyDescent="0.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3:16" x14ac:dyDescent="0.4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3:16" x14ac:dyDescent="0.4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3:16" x14ac:dyDescent="0.4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3:16" x14ac:dyDescent="0.4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3:16" x14ac:dyDescent="0.4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3:16" x14ac:dyDescent="0.4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3:16" x14ac:dyDescent="0.4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3:16" x14ac:dyDescent="0.4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3:16" x14ac:dyDescent="0.4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3:16" x14ac:dyDescent="0.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3:16" x14ac:dyDescent="0.4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</sheetData>
  <phoneticPr fontId="1" type="noConversion"/>
  <conditionalFormatting sqref="C2:E625 F508:P625 F2:M507">
    <cfRule type="notContainsBlanks" dxfId="6" priority="3">
      <formula>LEN(TRIM(C2))&gt;0</formula>
    </cfRule>
  </conditionalFormatting>
  <conditionalFormatting sqref="O13:P507">
    <cfRule type="notContainsBlanks" dxfId="5" priority="1">
      <formula>LEN(TRIM(O13))&gt;0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N501"/>
  <sheetViews>
    <sheetView topLeftCell="A2" zoomScale="85" zoomScaleNormal="85" workbookViewId="0">
      <selection activeCell="M16" sqref="M16"/>
    </sheetView>
  </sheetViews>
  <sheetFormatPr defaultRowHeight="17.399999999999999" x14ac:dyDescent="0.4"/>
  <cols>
    <col min="1" max="1" width="5.09765625" customWidth="1"/>
    <col min="2" max="2" width="14.3984375" customWidth="1"/>
    <col min="3" max="3" width="14" customWidth="1"/>
    <col min="4" max="8" width="5.09765625" customWidth="1"/>
    <col min="9" max="9" width="20.19921875" customWidth="1"/>
    <col min="10" max="10" width="10" bestFit="1" customWidth="1"/>
    <col min="11" max="11" width="6.8984375" bestFit="1" customWidth="1"/>
    <col min="12" max="13" width="6.5" customWidth="1"/>
    <col min="14" max="14" width="31.5" customWidth="1"/>
  </cols>
  <sheetData>
    <row r="2" spans="1:14" x14ac:dyDescent="0.4">
      <c r="A2">
        <f>A1+1</f>
        <v>1</v>
      </c>
      <c r="B2" t="str">
        <f>CONCATENATE("'",'trim()'!A2,"',")</f>
        <v>'101번지남산돈까스',</v>
      </c>
      <c r="C2" t="str">
        <f>CONCATENATE("'",category!Q2,"',")</f>
        <v>'일식',</v>
      </c>
      <c r="D2" t="str">
        <f xml:space="preserve">   CONCATENATE("'",'trim()'!C2,"',")</f>
        <v>'서울 구로구 신도림동 692',</v>
      </c>
      <c r="E2" t="str">
        <f ca="1">"'"&amp;MOD(MID(RAND(),4,3),300)+2&amp;"호',"</f>
        <v>'106호',</v>
      </c>
      <c r="F2" t="str">
        <f xml:space="preserve">    CONCATENATE("'",'trim()'!D2,"',")</f>
        <v>'02-2210-9702',</v>
      </c>
      <c r="G2" t="str">
        <f>'trim()'!E2&amp;","</f>
        <v>126.889258680872,</v>
      </c>
      <c r="H2" t="str">
        <f>'trim()'!F2&amp;","</f>
        <v>37.5088200786126,</v>
      </c>
      <c r="I2" t="str">
        <f>"'"&amp;SUBSTITUTE(  SUBSTITUTE(  SUBSTITUTE(  SUBSTITUTE(  SUBSTITUTE(  SUBSTITUTE(   SUBSTITUTE(  SUBSTITUTE(  SUBSTITUTE(  SUBSTITUTE(  SUBSTITUTE(  SUBSTITUTE(      CONCATENATE(B2,"\n",C2,"\n",D2,"\n",F2,"\n",G2,"\n",H2),"'","",1),"'","",1),"'","",1),"'","",1),"'","",1),"'","",1),"'","",1),"'","",1),"'","",1),"'","",1),"'","",1),"'","",1)&amp;"',"</f>
        <v>'101번지남산돈까스,\n일식,\n서울 구로구 신도림동 692,\n02-2210-9702,\n126.889258680872,\n37.5088200786126,',</v>
      </c>
      <c r="J2" t="str">
        <f>CONCATENATE("'shop",  MID(A2+1000,2,3),"',")</f>
        <v>'shop001',</v>
      </c>
      <c r="K2" t="str">
        <f>"'"&amp;12345&amp;"'"</f>
        <v>'12345'</v>
      </c>
      <c r="N2" t="str">
        <f t="shared" ref="N2:N66" ca="1" si="0">CONCATENATE("insert into shop (shopName, shopCategory, shopAddr, shopAddr2, shopTel, shopX, shopY, shopEx, shopID, shopPW) values(",B2,C2,D2,E2,F2,G2,H2,I2,J2,K2,");")</f>
        <v>insert into shop (shopName, shopCategory, shopAddr, shopAddr2, shopTel, shopX, shopY, shopEx, shopID, shopPW) values('101번지남산돈까스','일식','서울 구로구 신도림동 692','106호','02-2210-9702',126.889258680872,37.5088200786126,'101번지남산돈까스,\n일식,\n서울 구로구 신도림동 692,\n02-2210-9702,\n126.889258680872,\n37.5088200786126,','shop001','12345');</v>
      </c>
    </row>
    <row r="3" spans="1:14" x14ac:dyDescent="0.4">
      <c r="A3">
        <f t="shared" ref="A3:A66" si="1">A2+1</f>
        <v>2</v>
      </c>
      <c r="B3" t="str">
        <f>CONCATENATE("'",'trim()'!A3,"',")</f>
        <v>'32파르페',</v>
      </c>
      <c r="C3" t="str">
        <f>CONCATENATE("'",category!Q3,"',")</f>
        <v>'햄버거',</v>
      </c>
      <c r="D3" t="str">
        <f xml:space="preserve">   CONCATENATE("'",'trim()'!C3,"',")</f>
        <v>'서울 마포구 서교동 369-5',</v>
      </c>
      <c r="E3" t="str">
        <f t="shared" ref="E3:E66" ca="1" si="2">"'"&amp;MOD(MID(RAND(),4,3),300)+2&amp;"호',"</f>
        <v>'99호',</v>
      </c>
      <c r="F3" t="str">
        <f xml:space="preserve">    CONCATENATE("'",'trim()'!D3,"',")</f>
        <v>'02-333-0472',</v>
      </c>
      <c r="G3" t="str">
        <f>'trim()'!E3&amp;","</f>
        <v>126.92136127055,</v>
      </c>
      <c r="H3" t="str">
        <f>'trim()'!F3&amp;","</f>
        <v>37.5524326477236,</v>
      </c>
      <c r="I3" t="str">
        <f t="shared" ref="I3:I66" si="3">"'"&amp;SUBSTITUTE(  SUBSTITUTE(  SUBSTITUTE(  SUBSTITUTE(  SUBSTITUTE(  SUBSTITUTE(   SUBSTITUTE(  SUBSTITUTE(  SUBSTITUTE(  SUBSTITUTE(  SUBSTITUTE(  SUBSTITUTE(      CONCATENATE(B3,"\n",C3,"\n",D3,"\n",F3,"\n",G3,"\n",H3),"'","",1),"'","",1),"'","",1),"'","",1),"'","",1),"'","",1),"'","",1),"'","",1),"'","",1),"'","",1),"'","",1),"'","",1)&amp;"',"</f>
        <v>'32파르페,\n햄버거,\n서울 마포구 서교동 369-5,\n02-333-0472,\n126.92136127055,\n37.5524326477236,',</v>
      </c>
      <c r="J3" t="str">
        <f t="shared" ref="J3:J66" si="4">CONCATENATE("'shop",  MID(A3+1000,2,3),"',")</f>
        <v>'shop002',</v>
      </c>
      <c r="K3" t="str">
        <f t="shared" ref="K3:K66" si="5">"'"&amp;12345&amp;"'"</f>
        <v>'12345'</v>
      </c>
      <c r="N3" t="str">
        <f t="shared" ca="1" si="0"/>
        <v>insert into shop (shopName, shopCategory, shopAddr, shopAddr2, shopTel, shopX, shopY, shopEx, shopID, shopPW) values('32파르페','햄버거','서울 마포구 서교동 369-5','99호','02-333-0472',126.92136127055,37.5524326477236,'32파르페,\n햄버거,\n서울 마포구 서교동 369-5,\n02-333-0472,\n126.92136127055,\n37.5524326477236,','shop002','12345');</v>
      </c>
    </row>
    <row r="4" spans="1:14" x14ac:dyDescent="0.4">
      <c r="A4">
        <f t="shared" si="1"/>
        <v>3</v>
      </c>
      <c r="B4" t="str">
        <f>CONCATENATE("'",'trim()'!A4,"',")</f>
        <v>'59쌀피자 목동14단지점',</v>
      </c>
      <c r="C4" t="str">
        <f>CONCATENATE("'",category!Q4,"',")</f>
        <v>'피자,양식',</v>
      </c>
      <c r="D4" t="str">
        <f xml:space="preserve">   CONCATENATE("'",'trim()'!C4,"',")</f>
        <v>'서울 양천구 신정동 282-10',</v>
      </c>
      <c r="E4" t="str">
        <f t="shared" ca="1" si="2"/>
        <v>'241호',</v>
      </c>
      <c r="F4" t="str">
        <f xml:space="preserve">    CONCATENATE("'",'trim()'!D4,"',")</f>
        <v>'02-2642-1005',</v>
      </c>
      <c r="G4" t="str">
        <f>'trim()'!E4&amp;","</f>
        <v>126.871814533531,</v>
      </c>
      <c r="H4" t="str">
        <f>'trim()'!F4&amp;","</f>
        <v>37.5162663505136,</v>
      </c>
      <c r="I4" t="str">
        <f t="shared" si="3"/>
        <v>'59쌀피자 목동14단지점,\n피자,양식,\n서울 양천구 신정동 282-10,\n02-2642-1005,\n126.871814533531,\n37.5162663505136,',</v>
      </c>
      <c r="J4" t="str">
        <f t="shared" si="4"/>
        <v>'shop003',</v>
      </c>
      <c r="K4" t="str">
        <f t="shared" si="5"/>
        <v>'12345'</v>
      </c>
      <c r="N4" t="str">
        <f t="shared" ca="1" si="0"/>
        <v>insert into shop (shopName, shopCategory, shopAddr, shopAddr2, shopTel, shopX, shopY, shopEx, shopID, shopPW) values('59쌀피자 목동14단지점','피자,양식','서울 양천구 신정동 282-10','241호','02-2642-1005',126.871814533531,37.5162663505136,'59쌀피자 목동14단지점,\n피자,양식,\n서울 양천구 신정동 282-10,\n02-2642-1005,\n126.871814533531,\n37.5162663505136,','shop003','12345');</v>
      </c>
    </row>
    <row r="5" spans="1:14" x14ac:dyDescent="0.4">
      <c r="A5">
        <f t="shared" si="1"/>
        <v>4</v>
      </c>
      <c r="B5" t="str">
        <f>CONCATENATE("'",'trim()'!A5,"',")</f>
        <v>'943킹스크로스',</v>
      </c>
      <c r="C5" t="str">
        <f>CONCATENATE("'",category!Q5,"',")</f>
        <v>'카페',</v>
      </c>
      <c r="D5" t="str">
        <f xml:space="preserve">   CONCATENATE("'",'trim()'!C5,"',")</f>
        <v>'서울 마포구 서교동 369-1',</v>
      </c>
      <c r="E5" t="str">
        <f t="shared" ca="1" si="2"/>
        <v>'5호',</v>
      </c>
      <c r="F5" t="str">
        <f xml:space="preserve">    CONCATENATE("'",'trim()'!D5,"',")</f>
        <v>'02-3144-2112',</v>
      </c>
      <c r="G5" t="str">
        <f>'trim()'!E5&amp;","</f>
        <v>126.920803902824,</v>
      </c>
      <c r="H5" t="str">
        <f>'trim()'!F5&amp;","</f>
        <v>37.5529782798916,</v>
      </c>
      <c r="I5" t="str">
        <f t="shared" si="3"/>
        <v>'943킹스크로스,\n카페,\n서울 마포구 서교동 369-1,\n02-3144-2112,\n126.920803902824,\n37.5529782798916,',</v>
      </c>
      <c r="J5" t="str">
        <f t="shared" si="4"/>
        <v>'shop004',</v>
      </c>
      <c r="K5" t="str">
        <f t="shared" si="5"/>
        <v>'12345'</v>
      </c>
      <c r="N5" t="str">
        <f t="shared" ca="1" si="0"/>
        <v>insert into shop (shopName, shopCategory, shopAddr, shopAddr2, shopTel, shopX, shopY, shopEx, shopID, shopPW) values('943킹스크로스','카페','서울 마포구 서교동 369-1','5호','02-3144-2112',126.920803902824,37.5529782798916,'943킹스크로스,\n카페,\n서울 마포구 서교동 369-1,\n02-3144-2112,\n126.920803902824,\n37.5529782798916,','shop004','12345');</v>
      </c>
    </row>
    <row r="6" spans="1:14" x14ac:dyDescent="0.4">
      <c r="A6">
        <f t="shared" si="1"/>
        <v>5</v>
      </c>
      <c r="B6" t="str">
        <f>CONCATENATE("'",'trim()'!A6,"',")</f>
        <v>'BBQ 신도림역점',</v>
      </c>
      <c r="C6" t="str">
        <f>CONCATENATE("'",category!Q6,"',")</f>
        <v>'치킨',</v>
      </c>
      <c r="D6" t="str">
        <f xml:space="preserve">   CONCATENATE("'",'trim()'!C6,"',")</f>
        <v>'서울 구로구 신도림동 338',</v>
      </c>
      <c r="E6" t="str">
        <f t="shared" ca="1" si="2"/>
        <v>'30호',</v>
      </c>
      <c r="F6" t="str">
        <f xml:space="preserve">    CONCATENATE("'",'trim()'!D6,"',")</f>
        <v>'02-2633-7792',</v>
      </c>
      <c r="G6" t="str">
        <f>'trim()'!E6&amp;","</f>
        <v>126.88964990146,</v>
      </c>
      <c r="H6" t="str">
        <f>'trim()'!F6&amp;","</f>
        <v>37.5104350442945,</v>
      </c>
      <c r="I6" t="str">
        <f t="shared" si="3"/>
        <v>'BBQ 신도림역점,\n치킨,\n서울 구로구 신도림동 338,\n02-2633-7792,\n126.88964990146,\n37.5104350442945,',</v>
      </c>
      <c r="J6" t="str">
        <f t="shared" si="4"/>
        <v>'shop005',</v>
      </c>
      <c r="K6" t="str">
        <f t="shared" si="5"/>
        <v>'12345'</v>
      </c>
      <c r="N6" t="str">
        <f t="shared" ca="1" si="0"/>
        <v>insert into shop (shopName, shopCategory, shopAddr, shopAddr2, shopTel, shopX, shopY, shopEx, shopID, shopPW) values('BBQ 신도림역점','치킨','서울 구로구 신도림동 338','30호','02-2633-7792',126.88964990146,37.5104350442945,'BBQ 신도림역점,\n치킨,\n서울 구로구 신도림동 338,\n02-2633-7792,\n126.88964990146,\n37.5104350442945,','shop005','12345');</v>
      </c>
    </row>
    <row r="7" spans="1:14" x14ac:dyDescent="0.4">
      <c r="A7">
        <f t="shared" si="1"/>
        <v>6</v>
      </c>
      <c r="B7" t="str">
        <f>CONCATENATE("'",'trim()'!A7,"',")</f>
        <v>'BHC치킨 구로동중앙점',</v>
      </c>
      <c r="C7" t="str">
        <f>CONCATENATE("'",category!Q7,"',")</f>
        <v>'치킨',</v>
      </c>
      <c r="D7" t="str">
        <f xml:space="preserve">   CONCATENATE("'",'trim()'!C7,"',")</f>
        <v>'서울 구로구 구로동 110-5',</v>
      </c>
      <c r="E7" t="str">
        <f t="shared" ca="1" si="2"/>
        <v>'239호',</v>
      </c>
      <c r="F7" t="str">
        <f xml:space="preserve">    CONCATENATE("'",'trim()'!D7,"',")</f>
        <v>'02-830-1252',</v>
      </c>
      <c r="G7" t="str">
        <f>'trim()'!E7&amp;","</f>
        <v>126.889397303328,</v>
      </c>
      <c r="H7" t="str">
        <f>'trim()'!F7&amp;","</f>
        <v>37.5007219759321,</v>
      </c>
      <c r="I7" t="str">
        <f t="shared" si="3"/>
        <v>'BHC치킨 구로동중앙점,\n치킨,\n서울 구로구 구로동 110-5,\n02-830-1252,\n126.889397303328,\n37.5007219759321,',</v>
      </c>
      <c r="J7" t="str">
        <f t="shared" si="4"/>
        <v>'shop006',</v>
      </c>
      <c r="K7" t="str">
        <f t="shared" si="5"/>
        <v>'12345'</v>
      </c>
      <c r="N7" t="str">
        <f t="shared" ca="1" si="0"/>
        <v>insert into shop (shopName, shopCategory, shopAddr, shopAddr2, shopTel, shopX, shopY, shopEx, shopID, shopPW) values('BHC치킨 구로동중앙점','치킨','서울 구로구 구로동 110-5','239호','02-830-1252',126.889397303328,37.5007219759321,'BHC치킨 구로동중앙점,\n치킨,\n서울 구로구 구로동 110-5,\n02-830-1252,\n126.889397303328,\n37.5007219759321,','shop006','12345');</v>
      </c>
    </row>
    <row r="8" spans="1:14" x14ac:dyDescent="0.4">
      <c r="A8">
        <f t="shared" si="1"/>
        <v>7</v>
      </c>
      <c r="B8" t="str">
        <f>CONCATENATE("'",'trim()'!A8,"',")</f>
        <v>'BHC치킨 신도림미래점',</v>
      </c>
      <c r="C8" t="str">
        <f>CONCATENATE("'",category!Q8,"',")</f>
        <v>'치킨',</v>
      </c>
      <c r="D8" t="str">
        <f xml:space="preserve">   CONCATENATE("'",'trim()'!C8,"',")</f>
        <v>'서울 구로구 구로동 1267',</v>
      </c>
      <c r="E8" t="str">
        <f t="shared" ca="1" si="2"/>
        <v>'295호',</v>
      </c>
      <c r="F8" t="str">
        <f xml:space="preserve">    CONCATENATE("'",'trim()'!D8,"',")</f>
        <v>'02-866-9232',</v>
      </c>
      <c r="G8" t="str">
        <f>'trim()'!E8&amp;","</f>
        <v>126.8876577155,</v>
      </c>
      <c r="H8" t="str">
        <f>'trim()'!F8&amp;","</f>
        <v>37.5054199775514,</v>
      </c>
      <c r="I8" t="str">
        <f t="shared" si="3"/>
        <v>'BHC치킨 신도림미래점,\n치킨,\n서울 구로구 구로동 1267,\n02-866-9232,\n126.8876577155,\n37.5054199775514,',</v>
      </c>
      <c r="J8" t="str">
        <f t="shared" si="4"/>
        <v>'shop007',</v>
      </c>
      <c r="K8" t="str">
        <f t="shared" si="5"/>
        <v>'12345'</v>
      </c>
      <c r="N8" t="str">
        <f t="shared" ca="1" si="0"/>
        <v>insert into shop (shopName, shopCategory, shopAddr, shopAddr2, shopTel, shopX, shopY, shopEx, shopID, shopPW) values('BHC치킨 신도림미래점','치킨','서울 구로구 구로동 1267','295호','02-866-9232',126.8876577155,37.5054199775514,'BHC치킨 신도림미래점,\n치킨,\n서울 구로구 구로동 1267,\n02-866-9232,\n126.8876577155,\n37.5054199775514,','shop007','12345');</v>
      </c>
    </row>
    <row r="9" spans="1:14" x14ac:dyDescent="0.4">
      <c r="A9">
        <f t="shared" si="1"/>
        <v>8</v>
      </c>
      <c r="B9" t="str">
        <f>CONCATENATE("'",'trim()'!A9,"',")</f>
        <v>'BHC치킨 합정역점',</v>
      </c>
      <c r="C9" t="str">
        <f>CONCATENATE("'",category!Q9,"',")</f>
        <v>'치킨',</v>
      </c>
      <c r="D9" t="str">
        <f xml:space="preserve">   CONCATENATE("'",'trim()'!C9,"',")</f>
        <v>'서울 마포구 합정동 427-5',</v>
      </c>
      <c r="E9" t="str">
        <f t="shared" ca="1" si="2"/>
        <v>'68호',</v>
      </c>
      <c r="F9" t="str">
        <f xml:space="preserve">    CONCATENATE("'",'trim()'!D9,"',")</f>
        <v>'02-866-9232',</v>
      </c>
      <c r="G9" t="str">
        <f>'trim()'!E9&amp;","</f>
        <v>126.911670200496,</v>
      </c>
      <c r="H9" t="str">
        <f>'trim()'!F9&amp;","</f>
        <v>37.5537544970979,</v>
      </c>
      <c r="I9" t="str">
        <f t="shared" si="3"/>
        <v>'BHC치킨 합정역점,\n치킨,\n서울 마포구 합정동 427-5,\n02-866-9232,\n126.911670200496,\n37.5537544970979,',</v>
      </c>
      <c r="J9" t="str">
        <f t="shared" si="4"/>
        <v>'shop008',</v>
      </c>
      <c r="K9" t="str">
        <f t="shared" si="5"/>
        <v>'12345'</v>
      </c>
      <c r="N9" t="str">
        <f t="shared" ca="1" si="0"/>
        <v>insert into shop (shopName, shopCategory, shopAddr, shopAddr2, shopTel, shopX, shopY, shopEx, shopID, shopPW) values('BHC치킨 합정역점','치킨','서울 마포구 합정동 427-5','68호','02-866-9232',126.911670200496,37.5537544970979,'BHC치킨 합정역점,\n치킨,\n서울 마포구 합정동 427-5,\n02-866-9232,\n126.911670200496,\n37.5537544970979,','shop008','12345');</v>
      </c>
    </row>
    <row r="10" spans="1:14" x14ac:dyDescent="0.4">
      <c r="A10">
        <f t="shared" si="1"/>
        <v>9</v>
      </c>
      <c r="B10" t="str">
        <f>CONCATENATE("'",'trim()'!A10,"',")</f>
        <v>'BHC치킨 홍대점',</v>
      </c>
      <c r="C10" t="str">
        <f>CONCATENATE("'",category!Q10,"',")</f>
        <v>'치킨',</v>
      </c>
      <c r="D10" t="str">
        <f xml:space="preserve">   CONCATENATE("'",'trim()'!C10,"',")</f>
        <v>'서울 마포구 동교동 163-9',</v>
      </c>
      <c r="E10" t="str">
        <f t="shared" ca="1" si="2"/>
        <v>'212호',</v>
      </c>
      <c r="F10" t="str">
        <f xml:space="preserve">    CONCATENATE("'",'trim()'!D10,"',")</f>
        <v>'02-325-3112',</v>
      </c>
      <c r="G10" t="str">
        <f>'trim()'!E10&amp;","</f>
        <v>126.922689468825,</v>
      </c>
      <c r="H10" t="str">
        <f>'trim()'!F10&amp;","</f>
        <v>37.5550139822382,</v>
      </c>
      <c r="I10" t="str">
        <f t="shared" si="3"/>
        <v>'BHC치킨 홍대점,\n치킨,\n서울 마포구 동교동 163-9,\n02-325-3112,\n126.922689468825,\n37.5550139822382,',</v>
      </c>
      <c r="J10" t="str">
        <f t="shared" si="4"/>
        <v>'shop009',</v>
      </c>
      <c r="K10" t="str">
        <f t="shared" si="5"/>
        <v>'12345'</v>
      </c>
      <c r="N10" t="str">
        <f t="shared" ca="1" si="0"/>
        <v>insert into shop (shopName, shopCategory, shopAddr, shopAddr2, shopTel, shopX, shopY, shopEx, shopID, shopPW) values('BHC치킨 홍대점','치킨','서울 마포구 동교동 163-9','212호','02-325-3112',126.922689468825,37.5550139822382,'BHC치킨 홍대점,\n치킨,\n서울 마포구 동교동 163-9,\n02-325-3112,\n126.922689468825,\n37.5550139822382,','shop009','12345');</v>
      </c>
    </row>
    <row r="11" spans="1:14" x14ac:dyDescent="0.4">
      <c r="A11">
        <f t="shared" si="1"/>
        <v>10</v>
      </c>
      <c r="B11" t="str">
        <f>CONCATENATE("'",'trim()'!A11,"',")</f>
        <v>'KFC 홍익대점',</v>
      </c>
      <c r="C11" t="str">
        <f>CONCATENATE("'",category!Q11,"',")</f>
        <v>'햄버거',</v>
      </c>
      <c r="D11" t="str">
        <f xml:space="preserve">   CONCATENATE("'",'trim()'!C11,"',")</f>
        <v>'서울 마포구 동교동 165-8',</v>
      </c>
      <c r="E11" t="str">
        <f t="shared" ca="1" si="2"/>
        <v>'28호',</v>
      </c>
      <c r="F11" t="str">
        <f xml:space="preserve">    CONCATENATE("'",'trim()'!D11,"',")</f>
        <v>'02-323-7554',</v>
      </c>
      <c r="G11" t="str">
        <f>'trim()'!E11&amp;","</f>
        <v>126.923150191567,</v>
      </c>
      <c r="H11" t="str">
        <f>'trim()'!F11&amp;","</f>
        <v>37.5560089841638,</v>
      </c>
      <c r="I11" t="str">
        <f t="shared" si="3"/>
        <v>'KFC 홍익대점,\n햄버거,\n서울 마포구 동교동 165-8,\n02-323-7554,\n126.923150191567,\n37.5560089841638,',</v>
      </c>
      <c r="J11" t="str">
        <f t="shared" si="4"/>
        <v>'shop010',</v>
      </c>
      <c r="K11" t="str">
        <f t="shared" si="5"/>
        <v>'12345'</v>
      </c>
      <c r="N11" t="str">
        <f t="shared" ca="1" si="0"/>
        <v>insert into shop (shopName, shopCategory, shopAddr, shopAddr2, shopTel, shopX, shopY, shopEx, shopID, shopPW) values('KFC 홍익대점','햄버거','서울 마포구 동교동 165-8','28호','02-323-7554',126.923150191567,37.5560089841638,'KFC 홍익대점,\n햄버거,\n서울 마포구 동교동 165-8,\n02-323-7554,\n126.923150191567,\n37.5560089841638,','shop010','12345');</v>
      </c>
    </row>
    <row r="12" spans="1:14" x14ac:dyDescent="0.4">
      <c r="A12">
        <f t="shared" si="1"/>
        <v>11</v>
      </c>
      <c r="B12" t="str">
        <f>CONCATENATE("'",'trim()'!A12,"',")</f>
        <v>'The450',</v>
      </c>
      <c r="C12" t="str">
        <f>CONCATENATE("'",category!Q12,"',")</f>
        <v>'양식',</v>
      </c>
      <c r="D12" t="str">
        <f xml:space="preserve">   CONCATENATE("'",'trim()'!C12,"',")</f>
        <v>'서울 마포구 상수동 90-2',</v>
      </c>
      <c r="E12" t="str">
        <f t="shared" ca="1" si="2"/>
        <v>'16호',</v>
      </c>
      <c r="F12" t="str">
        <f xml:space="preserve">    CONCATENATE("'",'trim()'!D12,"',")</f>
        <v>'02-338-0046',</v>
      </c>
      <c r="G12" t="str">
        <f>'trim()'!E12&amp;","</f>
        <v>126.922744744681,</v>
      </c>
      <c r="H12" t="str">
        <f>'trim()'!F12&amp;","</f>
        <v>37.549705338762,</v>
      </c>
      <c r="I12" t="str">
        <f t="shared" si="3"/>
        <v>'The450,\n양식,\n서울 마포구 상수동 90-2,\n02-338-0046,\n126.922744744681,\n37.549705338762,',</v>
      </c>
      <c r="J12" t="str">
        <f t="shared" si="4"/>
        <v>'shop011',</v>
      </c>
      <c r="K12" t="str">
        <f t="shared" si="5"/>
        <v>'12345'</v>
      </c>
      <c r="N12" t="str">
        <f t="shared" ca="1" si="0"/>
        <v>insert into shop (shopName, shopCategory, shopAddr, shopAddr2, shopTel, shopX, shopY, shopEx, shopID, shopPW) values('The450','양식','서울 마포구 상수동 90-2','16호','02-338-0046',126.922744744681,37.549705338762,'The450,\n양식,\n서울 마포구 상수동 90-2,\n02-338-0046,\n126.922744744681,\n37.549705338762,','shop011','12345');</v>
      </c>
    </row>
    <row r="13" spans="1:14" x14ac:dyDescent="0.4">
      <c r="A13">
        <f t="shared" si="1"/>
        <v>12</v>
      </c>
      <c r="B13" t="str">
        <f>CONCATENATE("'",'trim()'!A13,"',")</f>
        <v>'TMB숯불바베큐치킨',</v>
      </c>
      <c r="C13" t="str">
        <f>CONCATENATE("'",category!Q13,"',")</f>
        <v>'치킨',</v>
      </c>
      <c r="D13" t="str">
        <f xml:space="preserve">   CONCATENATE("'",'trim()'!C13,"',")</f>
        <v>'서울 구로구 신도림동 338',</v>
      </c>
      <c r="E13" t="str">
        <f t="shared" ca="1" si="2"/>
        <v>'10호',</v>
      </c>
      <c r="F13" t="str">
        <f xml:space="preserve">    CONCATENATE("'",'trim()'!D13,"',")</f>
        <v>'02-2689-7982',</v>
      </c>
      <c r="G13" t="str">
        <f>'trim()'!E13&amp;","</f>
        <v>126.889455206461,</v>
      </c>
      <c r="H13" t="str">
        <f>'trim()'!F13&amp;","</f>
        <v>37.5105393787218,</v>
      </c>
      <c r="I13" t="str">
        <f t="shared" si="3"/>
        <v>'TMB숯불바베큐치킨,\n치킨,\n서울 구로구 신도림동 338,\n02-2689-7982,\n126.889455206461,\n37.5105393787218,',</v>
      </c>
      <c r="J13" t="str">
        <f t="shared" si="4"/>
        <v>'shop012',</v>
      </c>
      <c r="K13" t="str">
        <f t="shared" si="5"/>
        <v>'12345'</v>
      </c>
      <c r="N13" t="str">
        <f t="shared" ca="1" si="0"/>
        <v>insert into shop (shopName, shopCategory, shopAddr, shopAddr2, shopTel, shopX, shopY, shopEx, shopID, shopPW) values('TMB숯불바베큐치킨','치킨','서울 구로구 신도림동 338','10호','02-2689-7982',126.889455206461,37.5105393787218,'TMB숯불바베큐치킨,\n치킨,\n서울 구로구 신도림동 338,\n02-2689-7982,\n126.889455206461,\n37.5105393787218,','shop012','12345');</v>
      </c>
    </row>
    <row r="14" spans="1:14" x14ac:dyDescent="0.4">
      <c r="A14">
        <f t="shared" si="1"/>
        <v>13</v>
      </c>
      <c r="B14" t="str">
        <f>CONCATENATE("'",'trim()'!A14,"',")</f>
        <v>'가원양꼬치',</v>
      </c>
      <c r="C14" t="str">
        <f>CONCATENATE("'",category!Q14,"',")</f>
        <v>'중식',</v>
      </c>
      <c r="D14" t="str">
        <f xml:space="preserve">   CONCATENATE("'",'trim()'!C14,"',")</f>
        <v>'서울 구로구 구로동 501-5',</v>
      </c>
      <c r="E14" t="str">
        <f t="shared" ca="1" si="2"/>
        <v>'127호',</v>
      </c>
      <c r="F14" t="str">
        <f xml:space="preserve">    CONCATENATE("'",'trim()'!D14,"',")</f>
        <v>'02-2689-7982',</v>
      </c>
      <c r="G14" t="str">
        <f>'trim()'!E14&amp;","</f>
        <v>126.884765188995,</v>
      </c>
      <c r="H14" t="str">
        <f>'trim()'!F14&amp;","</f>
        <v>37.5006706959428,</v>
      </c>
      <c r="I14" t="str">
        <f t="shared" si="3"/>
        <v>'가원양꼬치,\n중식,\n서울 구로구 구로동 501-5,\n02-2689-7982,\n126.884765188995,\n37.5006706959428,',</v>
      </c>
      <c r="J14" t="str">
        <f t="shared" si="4"/>
        <v>'shop013',</v>
      </c>
      <c r="K14" t="str">
        <f t="shared" si="5"/>
        <v>'12345'</v>
      </c>
      <c r="N14" t="str">
        <f t="shared" ca="1" si="0"/>
        <v>insert into shop (shopName, shopCategory, shopAddr, shopAddr2, shopTel, shopX, shopY, shopEx, shopID, shopPW) values('가원양꼬치','중식','서울 구로구 구로동 501-5','127호','02-2689-7982',126.884765188995,37.5006706959428,'가원양꼬치,\n중식,\n서울 구로구 구로동 501-5,\n02-2689-7982,\n126.884765188995,\n37.5006706959428,','shop013','12345');</v>
      </c>
    </row>
    <row r="15" spans="1:14" x14ac:dyDescent="0.4">
      <c r="A15">
        <f t="shared" si="1"/>
        <v>14</v>
      </c>
      <c r="B15" t="str">
        <f>CONCATENATE("'",'trim()'!A15,"',")</f>
        <v>'가츠몽 구로디지털점',</v>
      </c>
      <c r="C15" t="str">
        <f>CONCATENATE("'",category!Q15,"',")</f>
        <v>'일식',</v>
      </c>
      <c r="D15" t="str">
        <f xml:space="preserve">   CONCATENATE("'",'trim()'!C15,"',")</f>
        <v>'서울 구로구 구로동 170-10',</v>
      </c>
      <c r="E15" t="str">
        <f t="shared" ca="1" si="2"/>
        <v>'287호',</v>
      </c>
      <c r="F15" t="str">
        <f xml:space="preserve">    CONCATENATE("'",'trim()'!D15,"',")</f>
        <v>'02-851-3770',</v>
      </c>
      <c r="G15" t="str">
        <f>'trim()'!E15&amp;","</f>
        <v>126.89460944771,</v>
      </c>
      <c r="H15" t="str">
        <f>'trim()'!F15&amp;","</f>
        <v>37.4871864129437,</v>
      </c>
      <c r="I15" t="str">
        <f t="shared" si="3"/>
        <v>'가츠몽 구로디지털점,\n일식,\n서울 구로구 구로동 170-10,\n02-851-3770,\n126.89460944771,\n37.4871864129437,',</v>
      </c>
      <c r="J15" t="str">
        <f t="shared" si="4"/>
        <v>'shop014',</v>
      </c>
      <c r="K15" t="str">
        <f t="shared" si="5"/>
        <v>'12345'</v>
      </c>
      <c r="N15" t="str">
        <f t="shared" ca="1" si="0"/>
        <v>insert into shop (shopName, shopCategory, shopAddr, shopAddr2, shopTel, shopX, shopY, shopEx, shopID, shopPW) values('가츠몽 구로디지털점','일식','서울 구로구 구로동 170-10','287호','02-851-3770',126.89460944771,37.4871864129437,'가츠몽 구로디지털점,\n일식,\n서울 구로구 구로동 170-10,\n02-851-3770,\n126.89460944771,\n37.4871864129437,','shop014','12345');</v>
      </c>
    </row>
    <row r="16" spans="1:14" x14ac:dyDescent="0.4">
      <c r="A16">
        <f t="shared" si="1"/>
        <v>15</v>
      </c>
      <c r="B16" t="str">
        <f>CONCATENATE("'",'trim()'!A16,"',")</f>
        <v>'간코',</v>
      </c>
      <c r="C16" t="str">
        <f>CONCATENATE("'",category!Q16,"',")</f>
        <v>'일식',</v>
      </c>
      <c r="D16" t="str">
        <f xml:space="preserve">   CONCATENATE("'",'trim()'!C16,"',")</f>
        <v>'서울 마포구 합정동 387-21',</v>
      </c>
      <c r="E16" t="str">
        <f t="shared" ca="1" si="2"/>
        <v>'261호',</v>
      </c>
      <c r="F16" t="str">
        <f xml:space="preserve">    CONCATENATE("'",'trim()'!D16,"',")</f>
        <v>'02-2210-9555',</v>
      </c>
      <c r="G16" t="str">
        <f>'trim()'!E16&amp;","</f>
        <v>126.911473614996,</v>
      </c>
      <c r="H16" t="str">
        <f>'trim()'!F16&amp;","</f>
        <v>37.5496469705659,</v>
      </c>
      <c r="I16" t="str">
        <f t="shared" si="3"/>
        <v>'간코,\n일식,\n서울 마포구 합정동 387-21,\n02-2210-9555,\n126.911473614996,\n37.5496469705659,',</v>
      </c>
      <c r="J16" t="str">
        <f t="shared" si="4"/>
        <v>'shop015',</v>
      </c>
      <c r="K16" t="str">
        <f t="shared" si="5"/>
        <v>'12345'</v>
      </c>
      <c r="N16" t="str">
        <f t="shared" ca="1" si="0"/>
        <v>insert into shop (shopName, shopCategory, shopAddr, shopAddr2, shopTel, shopX, shopY, shopEx, shopID, shopPW) values('간코','일식','서울 마포구 합정동 387-21','261호','02-2210-9555',126.911473614996,37.5496469705659,'간코,\n일식,\n서울 마포구 합정동 387-21,\n02-2210-9555,\n126.911473614996,\n37.5496469705659,','shop015','12345');</v>
      </c>
    </row>
    <row r="17" spans="1:14" x14ac:dyDescent="0.4">
      <c r="A17">
        <f t="shared" si="1"/>
        <v>16</v>
      </c>
      <c r="B17" t="str">
        <f>CONCATENATE("'",'trim()'!A17,"',")</f>
        <v>'갈비명가',</v>
      </c>
      <c r="C17" t="str">
        <f>CONCATENATE("'",category!Q17,"',")</f>
        <v>'한식',</v>
      </c>
      <c r="D17" t="str">
        <f xml:space="preserve">   CONCATENATE("'",'trim()'!C17,"',")</f>
        <v>'서울 구로구 구로동 98-1',</v>
      </c>
      <c r="E17" t="str">
        <f t="shared" ca="1" si="2"/>
        <v>'170호',</v>
      </c>
      <c r="F17" t="str">
        <f xml:space="preserve">    CONCATENATE("'",'trim()'!D17,"',")</f>
        <v>'02-853-7002',</v>
      </c>
      <c r="G17" t="str">
        <f>'trim()'!E17&amp;","</f>
        <v>126.88963148337,</v>
      </c>
      <c r="H17" t="str">
        <f>'trim()'!F17&amp;","</f>
        <v>37.4952873268005,</v>
      </c>
      <c r="I17" t="str">
        <f t="shared" si="3"/>
        <v>'갈비명가,\n한식,\n서울 구로구 구로동 98-1,\n02-853-7002,\n126.88963148337,\n37.4952873268005,',</v>
      </c>
      <c r="J17" t="str">
        <f t="shared" si="4"/>
        <v>'shop016',</v>
      </c>
      <c r="K17" t="str">
        <f t="shared" si="5"/>
        <v>'12345'</v>
      </c>
      <c r="N17" t="str">
        <f t="shared" ca="1" si="0"/>
        <v>insert into shop (shopName, shopCategory, shopAddr, shopAddr2, shopTel, shopX, shopY, shopEx, shopID, shopPW) values('갈비명가','한식','서울 구로구 구로동 98-1','170호','02-853-7002',126.88963148337,37.4952873268005,'갈비명가,\n한식,\n서울 구로구 구로동 98-1,\n02-853-7002,\n126.88963148337,\n37.4952873268005,','shop016','12345');</v>
      </c>
    </row>
    <row r="18" spans="1:14" x14ac:dyDescent="0.4">
      <c r="A18">
        <f t="shared" si="1"/>
        <v>17</v>
      </c>
      <c r="B18" t="str">
        <f>CONCATENATE("'",'trim()'!A18,"',")</f>
        <v>'감성타코&amp;그릴 합정점',</v>
      </c>
      <c r="C18" t="str">
        <f>CONCATENATE("'",category!Q18,"',")</f>
        <v>'양식',</v>
      </c>
      <c r="D18" t="str">
        <f xml:space="preserve">   CONCATENATE("'",'trim()'!C18,"',")</f>
        <v>'서울 마포구 합정동 473',</v>
      </c>
      <c r="E18" t="str">
        <f t="shared" ca="1" si="2"/>
        <v>'248호',</v>
      </c>
      <c r="F18" t="str">
        <f xml:space="preserve">    CONCATENATE("'",'trim()'!D18,"',")</f>
        <v>'02-332-8836',</v>
      </c>
      <c r="G18" t="str">
        <f>'trim()'!E18&amp;","</f>
        <v>126.912364903365,</v>
      </c>
      <c r="H18" t="str">
        <f>'trim()'!F18&amp;","</f>
        <v>37.5509964296608,</v>
      </c>
      <c r="I18" t="str">
        <f t="shared" si="3"/>
        <v>'감성타코&amp;그릴 합정점,\n양식,\n서울 마포구 합정동 473,\n02-332-8836,\n126.912364903365,\n37.5509964296608,',</v>
      </c>
      <c r="J18" t="str">
        <f t="shared" si="4"/>
        <v>'shop017',</v>
      </c>
      <c r="K18" t="str">
        <f t="shared" si="5"/>
        <v>'12345'</v>
      </c>
      <c r="N18" t="str">
        <f t="shared" ca="1" si="0"/>
        <v>insert into shop (shopName, shopCategory, shopAddr, shopAddr2, shopTel, shopX, shopY, shopEx, shopID, shopPW) values('감성타코&amp;그릴 합정점','양식','서울 마포구 합정동 473','248호','02-332-8836',126.912364903365,37.5509964296608,'감성타코&amp;그릴 합정점,\n양식,\n서울 마포구 합정동 473,\n02-332-8836,\n126.912364903365,\n37.5509964296608,','shop017','12345');</v>
      </c>
    </row>
    <row r="19" spans="1:14" x14ac:dyDescent="0.4">
      <c r="A19">
        <f t="shared" si="1"/>
        <v>18</v>
      </c>
      <c r="B19" t="str">
        <f>CONCATENATE("'",'trim()'!A19,"',")</f>
        <v>'갓파스시 구로점',</v>
      </c>
      <c r="C19" t="str">
        <f>CONCATENATE("'",category!Q19,"',")</f>
        <v>'일식',</v>
      </c>
      <c r="D19" t="str">
        <f xml:space="preserve">   CONCATENATE("'",'trim()'!C19,"',")</f>
        <v>'서울 구로구 구로동 212-8',</v>
      </c>
      <c r="E19" t="str">
        <f t="shared" ca="1" si="2"/>
        <v>'176호',</v>
      </c>
      <c r="F19" t="str">
        <f xml:space="preserve">    CONCATENATE("'",'trim()'!D19,"',")</f>
        <v>'02-864-4377',</v>
      </c>
      <c r="G19" t="str">
        <f>'trim()'!E19&amp;","</f>
        <v>126.895817303295,</v>
      </c>
      <c r="H19" t="str">
        <f>'trim()'!F19&amp;","</f>
        <v>37.4837384257504,</v>
      </c>
      <c r="I19" t="str">
        <f t="shared" si="3"/>
        <v>'갓파스시 구로점,\n일식,\n서울 구로구 구로동 212-8,\n02-864-4377,\n126.895817303295,\n37.4837384257504,',</v>
      </c>
      <c r="J19" t="str">
        <f t="shared" si="4"/>
        <v>'shop018',</v>
      </c>
      <c r="K19" t="str">
        <f t="shared" si="5"/>
        <v>'12345'</v>
      </c>
      <c r="N19" t="str">
        <f t="shared" ca="1" si="0"/>
        <v>insert into shop (shopName, shopCategory, shopAddr, shopAddr2, shopTel, shopX, shopY, shopEx, shopID, shopPW) values('갓파스시 구로점','일식','서울 구로구 구로동 212-8','176호','02-864-4377',126.895817303295,37.4837384257504,'갓파스시 구로점,\n일식,\n서울 구로구 구로동 212-8,\n02-864-4377,\n126.895817303295,\n37.4837384257504,','shop018','12345');</v>
      </c>
    </row>
    <row r="20" spans="1:14" x14ac:dyDescent="0.4">
      <c r="A20">
        <f t="shared" si="1"/>
        <v>19</v>
      </c>
      <c r="B20" t="str">
        <f>CONCATENATE("'",'trim()'!A20,"',")</f>
        <v>'강강술래 홍대점',</v>
      </c>
      <c r="C20" t="str">
        <f>CONCATENATE("'",category!Q20,"',")</f>
        <v>'한식',</v>
      </c>
      <c r="D20" t="str">
        <f xml:space="preserve">   CONCATENATE("'",'trim()'!C20,"',")</f>
        <v>'서울 마포구 서교동 369-10',</v>
      </c>
      <c r="E20" t="str">
        <f t="shared" ca="1" si="2"/>
        <v>'288호',</v>
      </c>
      <c r="F20" t="str">
        <f xml:space="preserve">    CONCATENATE("'",'trim()'!D20,"',")</f>
        <v>'02-3143-6635',</v>
      </c>
      <c r="G20" t="str">
        <f>'trim()'!E20&amp;","</f>
        <v>126.92056917003,</v>
      </c>
      <c r="H20" t="str">
        <f>'trim()'!F20&amp;","</f>
        <v>37.5523564337032,</v>
      </c>
      <c r="I20" t="str">
        <f t="shared" si="3"/>
        <v>'강강술래 홍대점,\n한식,\n서울 마포구 서교동 369-10,\n02-3143-6635,\n126.92056917003,\n37.5523564337032,',</v>
      </c>
      <c r="J20" t="str">
        <f t="shared" si="4"/>
        <v>'shop019',</v>
      </c>
      <c r="K20" t="str">
        <f t="shared" si="5"/>
        <v>'12345'</v>
      </c>
      <c r="N20" t="str">
        <f t="shared" ca="1" si="0"/>
        <v>insert into shop (shopName, shopCategory, shopAddr, shopAddr2, shopTel, shopX, shopY, shopEx, shopID, shopPW) values('강강술래 홍대점','한식','서울 마포구 서교동 369-10','288호','02-3143-6635',126.92056917003,37.5523564337032,'강강술래 홍대점,\n한식,\n서울 마포구 서교동 369-10,\n02-3143-6635,\n126.92056917003,\n37.5523564337032,','shop019','12345');</v>
      </c>
    </row>
    <row r="21" spans="1:14" x14ac:dyDescent="0.4">
      <c r="A21">
        <f t="shared" si="1"/>
        <v>20</v>
      </c>
      <c r="B21" t="str">
        <f>CONCATENATE("'",'trim()'!A21,"',")</f>
        <v>'강촌숯불닭갈비 본점',</v>
      </c>
      <c r="C21" t="str">
        <f>CONCATENATE("'",category!Q21,"',")</f>
        <v>'한식',</v>
      </c>
      <c r="D21" t="str">
        <f xml:space="preserve">   CONCATENATE("'",'trim()'!C21,"',")</f>
        <v>'서울 구로구 구로동 29-22',</v>
      </c>
      <c r="E21" t="str">
        <f t="shared" ca="1" si="2"/>
        <v>'229호',</v>
      </c>
      <c r="F21" t="str">
        <f xml:space="preserve">    CONCATENATE("'",'trim()'!D21,"',")</f>
        <v>'02-851-2194',</v>
      </c>
      <c r="G21" t="str">
        <f>'trim()'!E21&amp;","</f>
        <v>126.891721612309,</v>
      </c>
      <c r="H21" t="str">
        <f>'trim()'!F21&amp;","</f>
        <v>37.5044326670946,</v>
      </c>
      <c r="I21" t="str">
        <f t="shared" si="3"/>
        <v>'강촌숯불닭갈비 본점,\n한식,\n서울 구로구 구로동 29-22,\n02-851-2194,\n126.891721612309,\n37.5044326670946,',</v>
      </c>
      <c r="J21" t="str">
        <f t="shared" si="4"/>
        <v>'shop020',</v>
      </c>
      <c r="K21" t="str">
        <f t="shared" si="5"/>
        <v>'12345'</v>
      </c>
      <c r="N21" t="str">
        <f t="shared" ca="1" si="0"/>
        <v>insert into shop (shopName, shopCategory, shopAddr, shopAddr2, shopTel, shopX, shopY, shopEx, shopID, shopPW) values('강촌숯불닭갈비 본점','한식','서울 구로구 구로동 29-22','229호','02-851-2194',126.891721612309,37.5044326670946,'강촌숯불닭갈비 본점,\n한식,\n서울 구로구 구로동 29-22,\n02-851-2194,\n126.891721612309,\n37.5044326670946,','shop020','12345');</v>
      </c>
    </row>
    <row r="22" spans="1:14" x14ac:dyDescent="0.4">
      <c r="A22">
        <f t="shared" si="1"/>
        <v>21</v>
      </c>
      <c r="B22" t="str">
        <f>CONCATENATE("'",'trim()'!A22,"',")</f>
        <v>'강화통통생고기 본점',</v>
      </c>
      <c r="C22" t="str">
        <f>CONCATENATE("'",category!Q22,"',")</f>
        <v>'한식',</v>
      </c>
      <c r="D22" t="str">
        <f xml:space="preserve">   CONCATENATE("'",'trim()'!C22,"',")</f>
        <v>'서울 마포구 서교동 444-2',</v>
      </c>
      <c r="E22" t="str">
        <f t="shared" ca="1" si="2"/>
        <v>'164호',</v>
      </c>
      <c r="F22" t="str">
        <f xml:space="preserve">    CONCATENATE("'",'trim()'!D22,"',")</f>
        <v>'02-322-1838',</v>
      </c>
      <c r="G22" t="str">
        <f>'trim()'!E22&amp;","</f>
        <v>126.912142761721,</v>
      </c>
      <c r="H22" t="str">
        <f>'trim()'!F22&amp;","</f>
        <v>37.554174083851,</v>
      </c>
      <c r="I22" t="str">
        <f t="shared" si="3"/>
        <v>'강화통통생고기 본점,\n한식,\n서울 마포구 서교동 444-2,\n02-322-1838,\n126.912142761721,\n37.554174083851,',</v>
      </c>
      <c r="J22" t="str">
        <f t="shared" si="4"/>
        <v>'shop021',</v>
      </c>
      <c r="K22" t="str">
        <f t="shared" si="5"/>
        <v>'12345'</v>
      </c>
      <c r="N22" t="str">
        <f t="shared" ca="1" si="0"/>
        <v>insert into shop (shopName, shopCategory, shopAddr, shopAddr2, shopTel, shopX, shopY, shopEx, shopID, shopPW) values('강화통통생고기 본점','한식','서울 마포구 서교동 444-2','164호','02-322-1838',126.912142761721,37.554174083851,'강화통통생고기 본점,\n한식,\n서울 마포구 서교동 444-2,\n02-322-1838,\n126.912142761721,\n37.554174083851,','shop021','12345');</v>
      </c>
    </row>
    <row r="23" spans="1:14" x14ac:dyDescent="0.4">
      <c r="A23">
        <f t="shared" si="1"/>
        <v>22</v>
      </c>
      <c r="B23" t="str">
        <f>CONCATENATE("'",'trim()'!A23,"',")</f>
        <v>'개성면옥',</v>
      </c>
      <c r="C23" t="str">
        <f>CONCATENATE("'",category!Q23,"',")</f>
        <v>'한식',</v>
      </c>
      <c r="D23" t="str">
        <f xml:space="preserve">   CONCATENATE("'",'trim()'!C23,"',")</f>
        <v>'서울 구로구 구로동 426-167',</v>
      </c>
      <c r="E23" t="str">
        <f t="shared" ca="1" si="2"/>
        <v>'41호',</v>
      </c>
      <c r="F23" t="str">
        <f xml:space="preserve">    CONCATENATE("'",'trim()'!D23,"',")</f>
        <v>'02-869-2760',</v>
      </c>
      <c r="G23" t="str">
        <f>'trim()'!E23&amp;","</f>
        <v>126.883820566024,</v>
      </c>
      <c r="H23" t="str">
        <f>'trim()'!F23&amp;","</f>
        <v>37.492845433415,</v>
      </c>
      <c r="I23" t="str">
        <f t="shared" si="3"/>
        <v>'개성면옥,\n한식,\n서울 구로구 구로동 426-167,\n02-869-2760,\n126.883820566024,\n37.492845433415,',</v>
      </c>
      <c r="J23" t="str">
        <f t="shared" si="4"/>
        <v>'shop022',</v>
      </c>
      <c r="K23" t="str">
        <f t="shared" si="5"/>
        <v>'12345'</v>
      </c>
      <c r="N23" t="str">
        <f t="shared" ca="1" si="0"/>
        <v>insert into shop (shopName, shopCategory, shopAddr, shopAddr2, shopTel, shopX, shopY, shopEx, shopID, shopPW) values('개성면옥','한식','서울 구로구 구로동 426-167','41호','02-869-2760',126.883820566024,37.492845433415,'개성면옥,\n한식,\n서울 구로구 구로동 426-167,\n02-869-2760,\n126.883820566024,\n37.492845433415,','shop022','12345');</v>
      </c>
    </row>
    <row r="24" spans="1:14" x14ac:dyDescent="0.4">
      <c r="A24">
        <f t="shared" si="1"/>
        <v>23</v>
      </c>
      <c r="B24" t="str">
        <f>CONCATENATE("'",'trim()'!A24,"',")</f>
        <v>'겐지야 현대백화점 디큐브시티점',</v>
      </c>
      <c r="C24" t="str">
        <f>CONCATENATE("'",category!Q24,"',")</f>
        <v>'일식',</v>
      </c>
      <c r="D24" t="str">
        <f xml:space="preserve">   CONCATENATE("'",'trim()'!C24,"',")</f>
        <v>'서울 구로구 신도림동 692',</v>
      </c>
      <c r="E24" t="str">
        <f t="shared" ca="1" si="2"/>
        <v>'138호',</v>
      </c>
      <c r="F24" t="str">
        <f xml:space="preserve">    CONCATENATE("'",'trim()'!D24,"',")</f>
        <v>'02-2068-5150',</v>
      </c>
      <c r="G24" t="str">
        <f>'trim()'!E24&amp;","</f>
        <v>126.888897099391,</v>
      </c>
      <c r="H24" t="str">
        <f>'trim()'!F24&amp;","</f>
        <v>37.5085854779419,</v>
      </c>
      <c r="I24" t="str">
        <f t="shared" si="3"/>
        <v>'겐지야 현대백화점 디큐브시티점,\n일식,\n서울 구로구 신도림동 692,\n02-2068-5150,\n126.888897099391,\n37.5085854779419,',</v>
      </c>
      <c r="J24" t="str">
        <f t="shared" si="4"/>
        <v>'shop023',</v>
      </c>
      <c r="K24" t="str">
        <f t="shared" si="5"/>
        <v>'12345'</v>
      </c>
      <c r="N24" t="str">
        <f t="shared" ca="1" si="0"/>
        <v>insert into shop (shopName, shopCategory, shopAddr, shopAddr2, shopTel, shopX, shopY, shopEx, shopID, shopPW) values('겐지야 현대백화점 디큐브시티점','일식','서울 구로구 신도림동 692','138호','02-2068-5150',126.888897099391,37.5085854779419,'겐지야 현대백화점 디큐브시티점,\n일식,\n서울 구로구 신도림동 692,\n02-2068-5150,\n126.888897099391,\n37.5085854779419,','shop023','12345');</v>
      </c>
    </row>
    <row r="25" spans="1:14" x14ac:dyDescent="0.4">
      <c r="A25">
        <f t="shared" si="1"/>
        <v>24</v>
      </c>
      <c r="B25" t="str">
        <f>CONCATENATE("'",'trim()'!A25,"',")</f>
        <v>'경성양꼬치 합정점',</v>
      </c>
      <c r="C25" t="str">
        <f>CONCATENATE("'",category!Q25,"',")</f>
        <v>'중식',</v>
      </c>
      <c r="D25" t="str">
        <f xml:space="preserve">   CONCATENATE("'",'trim()'!C25,"',")</f>
        <v>'서울 마포구 합정동 393-7',</v>
      </c>
      <c r="E25" t="str">
        <f t="shared" ca="1" si="2"/>
        <v>'34호',</v>
      </c>
      <c r="F25" t="str">
        <f xml:space="preserve">    CONCATENATE("'",'trim()'!D25,"',")</f>
        <v>'02-2210-9555',</v>
      </c>
      <c r="G25" t="str">
        <f>'trim()'!E25&amp;","</f>
        <v>126.910310828563,</v>
      </c>
      <c r="H25" t="str">
        <f>'trim()'!F25&amp;","</f>
        <v>37.5491919899388,</v>
      </c>
      <c r="I25" t="str">
        <f t="shared" si="3"/>
        <v>'경성양꼬치 합정점,\n중식,\n서울 마포구 합정동 393-7,\n02-2210-9555,\n126.910310828563,\n37.5491919899388,',</v>
      </c>
      <c r="J25" t="str">
        <f t="shared" si="4"/>
        <v>'shop024',</v>
      </c>
      <c r="K25" t="str">
        <f t="shared" si="5"/>
        <v>'12345'</v>
      </c>
      <c r="N25" t="str">
        <f t="shared" ca="1" si="0"/>
        <v>insert into shop (shopName, shopCategory, shopAddr, shopAddr2, shopTel, shopX, shopY, shopEx, shopID, shopPW) values('경성양꼬치 합정점','중식','서울 마포구 합정동 393-7','34호','02-2210-9555',126.910310828563,37.5491919899388,'경성양꼬치 합정점,\n중식,\n서울 마포구 합정동 393-7,\n02-2210-9555,\n126.910310828563,\n37.5491919899388,','shop024','12345');</v>
      </c>
    </row>
    <row r="26" spans="1:14" x14ac:dyDescent="0.4">
      <c r="A26">
        <f t="shared" si="1"/>
        <v>25</v>
      </c>
      <c r="B26" t="str">
        <f>CONCATENATE("'",'trim()'!A26,"',")</f>
        <v>'경주식당',</v>
      </c>
      <c r="C26" t="str">
        <f>CONCATENATE("'",category!Q26,"',")</f>
        <v>'한식',</v>
      </c>
      <c r="D26" t="str">
        <f xml:space="preserve">   CONCATENATE("'",'trim()'!C26,"',")</f>
        <v>'서울 마포구 상수동 314-10',</v>
      </c>
      <c r="E26" t="str">
        <f t="shared" ca="1" si="2"/>
        <v>'25호',</v>
      </c>
      <c r="F26" t="str">
        <f xml:space="preserve">    CONCATENATE("'",'trim()'!D26,"',")</f>
        <v>'02-322-1674',</v>
      </c>
      <c r="G26" t="str">
        <f>'trim()'!E26&amp;","</f>
        <v>126.921148208727,</v>
      </c>
      <c r="H26" t="str">
        <f>'trim()'!F26&amp;","</f>
        <v>37.548424865676,</v>
      </c>
      <c r="I26" t="str">
        <f t="shared" si="3"/>
        <v>'경주식당,\n한식,\n서울 마포구 상수동 314-10,\n02-322-1674,\n126.921148208727,\n37.548424865676,',</v>
      </c>
      <c r="J26" t="str">
        <f t="shared" si="4"/>
        <v>'shop025',</v>
      </c>
      <c r="K26" t="str">
        <f t="shared" si="5"/>
        <v>'12345'</v>
      </c>
      <c r="N26" t="str">
        <f t="shared" ca="1" si="0"/>
        <v>insert into shop (shopName, shopCategory, shopAddr, shopAddr2, shopTel, shopX, shopY, shopEx, shopID, shopPW) values('경주식당','한식','서울 마포구 상수동 314-10','25호','02-322-1674',126.921148208727,37.548424865676,'경주식당,\n한식,\n서울 마포구 상수동 314-10,\n02-322-1674,\n126.921148208727,\n37.548424865676,','shop025','12345');</v>
      </c>
    </row>
    <row r="27" spans="1:14" x14ac:dyDescent="0.4">
      <c r="A27">
        <f t="shared" si="1"/>
        <v>26</v>
      </c>
      <c r="B27" t="str">
        <f>CONCATENATE("'",'trim()'!A27,"',")</f>
        <v>'계림원 구로직영점',</v>
      </c>
      <c r="C27" t="str">
        <f>CONCATENATE("'",category!Q27,"',")</f>
        <v>'치킨',</v>
      </c>
      <c r="D27" t="str">
        <f xml:space="preserve">   CONCATENATE("'",'trim()'!C27,"',")</f>
        <v>'서울 구로구 구로동 87-1',</v>
      </c>
      <c r="E27" t="str">
        <f t="shared" ca="1" si="2"/>
        <v>'155호',</v>
      </c>
      <c r="F27" t="str">
        <f xml:space="preserve">    CONCATENATE("'",'trim()'!D27,"',")</f>
        <v>'02-853-7677',</v>
      </c>
      <c r="G27" t="str">
        <f>'trim()'!E27&amp;","</f>
        <v>126.889808035423,</v>
      </c>
      <c r="H27" t="str">
        <f>'trim()'!F27&amp;","</f>
        <v>37.4936503627346,</v>
      </c>
      <c r="I27" t="str">
        <f t="shared" si="3"/>
        <v>'계림원 구로직영점,\n치킨,\n서울 구로구 구로동 87-1,\n02-853-7677,\n126.889808035423,\n37.4936503627346,',</v>
      </c>
      <c r="J27" t="str">
        <f t="shared" si="4"/>
        <v>'shop026',</v>
      </c>
      <c r="K27" t="str">
        <f t="shared" si="5"/>
        <v>'12345'</v>
      </c>
      <c r="N27" t="str">
        <f t="shared" ca="1" si="0"/>
        <v>insert into shop (shopName, shopCategory, shopAddr, shopAddr2, shopTel, shopX, shopY, shopEx, shopID, shopPW) values('계림원 구로직영점','치킨','서울 구로구 구로동 87-1','155호','02-853-7677',126.889808035423,37.4936503627346,'계림원 구로직영점,\n치킨,\n서울 구로구 구로동 87-1,\n02-853-7677,\n126.889808035423,\n37.4936503627346,','shop026','12345');</v>
      </c>
    </row>
    <row r="28" spans="1:14" x14ac:dyDescent="0.4">
      <c r="A28">
        <f t="shared" si="1"/>
        <v>27</v>
      </c>
      <c r="B28" t="str">
        <f>CONCATENATE("'",'trim()'!A28,"',")</f>
        <v>'계림원 망원점',</v>
      </c>
      <c r="C28" t="str">
        <f>CONCATENATE("'",category!Q28,"',")</f>
        <v>'치킨',</v>
      </c>
      <c r="D28" t="str">
        <f xml:space="preserve">   CONCATENATE("'",'trim()'!C28,"',")</f>
        <v>'서울 마포구 망원동 416-49',</v>
      </c>
      <c r="E28" t="str">
        <f t="shared" ca="1" si="2"/>
        <v>'36호',</v>
      </c>
      <c r="F28" t="str">
        <f xml:space="preserve">    CONCATENATE("'",'trim()'!D28,"',")</f>
        <v>'02-336-2977',</v>
      </c>
      <c r="G28" t="str">
        <f>'trim()'!E28&amp;","</f>
        <v>126.903026768401,</v>
      </c>
      <c r="H28" t="str">
        <f>'trim()'!F28&amp;","</f>
        <v>37.5568230889002,</v>
      </c>
      <c r="I28" t="str">
        <f t="shared" si="3"/>
        <v>'계림원 망원점,\n치킨,\n서울 마포구 망원동 416-49,\n02-336-2977,\n126.903026768401,\n37.5568230889002,',</v>
      </c>
      <c r="J28" t="str">
        <f t="shared" si="4"/>
        <v>'shop027',</v>
      </c>
      <c r="K28" t="str">
        <f t="shared" si="5"/>
        <v>'12345'</v>
      </c>
      <c r="N28" t="str">
        <f t="shared" ca="1" si="0"/>
        <v>insert into shop (shopName, shopCategory, shopAddr, shopAddr2, shopTel, shopX, shopY, shopEx, shopID, shopPW) values('계림원 망원점','치킨','서울 마포구 망원동 416-49','36호','02-336-2977',126.903026768401,37.5568230889002,'계림원 망원점,\n치킨,\n서울 마포구 망원동 416-49,\n02-336-2977,\n126.903026768401,\n37.5568230889002,','shop027','12345');</v>
      </c>
    </row>
    <row r="29" spans="1:14" x14ac:dyDescent="0.4">
      <c r="A29">
        <f t="shared" si="1"/>
        <v>28</v>
      </c>
      <c r="B29" t="str">
        <f>CONCATENATE("'",'trim()'!A29,"',")</f>
        <v>'고고갈비 홍대상수점',</v>
      </c>
      <c r="C29" t="str">
        <f>CONCATENATE("'",category!Q29,"',")</f>
        <v>'한식',</v>
      </c>
      <c r="D29" t="str">
        <f xml:space="preserve">   CONCATENATE("'",'trim()'!C29,"',")</f>
        <v>'서울 마포구 상수동 310-14',</v>
      </c>
      <c r="E29" t="str">
        <f t="shared" ca="1" si="2"/>
        <v>'245호',</v>
      </c>
      <c r="F29" t="str">
        <f xml:space="preserve">    CONCATENATE("'",'trim()'!D29,"',")</f>
        <v>'02-6219-9090',</v>
      </c>
      <c r="G29" t="str">
        <f>'trim()'!E29&amp;","</f>
        <v>126.922121909828,</v>
      </c>
      <c r="H29" t="str">
        <f>'trim()'!F29&amp;","</f>
        <v>37.5479425766643,</v>
      </c>
      <c r="I29" t="str">
        <f t="shared" si="3"/>
        <v>'고고갈비 홍대상수점,\n한식,\n서울 마포구 상수동 310-14,\n02-6219-9090,\n126.922121909828,\n37.5479425766643,',</v>
      </c>
      <c r="J29" t="str">
        <f t="shared" si="4"/>
        <v>'shop028',</v>
      </c>
      <c r="K29" t="str">
        <f t="shared" si="5"/>
        <v>'12345'</v>
      </c>
      <c r="N29" t="str">
        <f t="shared" ca="1" si="0"/>
        <v>insert into shop (shopName, shopCategory, shopAddr, shopAddr2, shopTel, shopX, shopY, shopEx, shopID, shopPW) values('고고갈비 홍대상수점','한식','서울 마포구 상수동 310-14','245호','02-6219-9090',126.922121909828,37.5479425766643,'고고갈비 홍대상수점,\n한식,\n서울 마포구 상수동 310-14,\n02-6219-9090,\n126.922121909828,\n37.5479425766643,','shop028','12345');</v>
      </c>
    </row>
    <row r="30" spans="1:14" x14ac:dyDescent="0.4">
      <c r="A30">
        <f t="shared" si="1"/>
        <v>29</v>
      </c>
      <c r="B30" t="str">
        <f>CONCATENATE("'",'trim()'!A30,"',")</f>
        <v>'고기꾼김춘배',</v>
      </c>
      <c r="C30" t="str">
        <f>CONCATENATE("'",category!Q30,"',")</f>
        <v>'한식',</v>
      </c>
      <c r="D30" t="str">
        <f xml:space="preserve">   CONCATENATE("'",'trim()'!C30,"',")</f>
        <v>'서울 마포구 서교동 369-44',</v>
      </c>
      <c r="E30" t="str">
        <f t="shared" ca="1" si="2"/>
        <v>'86호',</v>
      </c>
      <c r="F30" t="str">
        <f xml:space="preserve">    CONCATENATE("'",'trim()'!D30,"',")</f>
        <v>'070-7779-5658',</v>
      </c>
      <c r="G30" t="str">
        <f>'trim()'!E30&amp;","</f>
        <v>126.921519275899,</v>
      </c>
      <c r="H30" t="str">
        <f>'trim()'!F30&amp;","</f>
        <v>37.552843607872,</v>
      </c>
      <c r="I30" t="str">
        <f t="shared" si="3"/>
        <v>'고기꾼김춘배,\n한식,\n서울 마포구 서교동 369-44,\n070-7779-5658,\n126.921519275899,\n37.552843607872,',</v>
      </c>
      <c r="J30" t="str">
        <f t="shared" si="4"/>
        <v>'shop029',</v>
      </c>
      <c r="K30" t="str">
        <f t="shared" si="5"/>
        <v>'12345'</v>
      </c>
      <c r="N30" t="str">
        <f t="shared" ca="1" si="0"/>
        <v>insert into shop (shopName, shopCategory, shopAddr, shopAddr2, shopTel, shopX, shopY, shopEx, shopID, shopPW) values('고기꾼김춘배','한식','서울 마포구 서교동 369-44','86호','070-7779-5658',126.921519275899,37.552843607872,'고기꾼김춘배,\n한식,\n서울 마포구 서교동 369-44,\n070-7779-5658,\n126.921519275899,\n37.552843607872,','shop029','12345');</v>
      </c>
    </row>
    <row r="31" spans="1:14" x14ac:dyDescent="0.4">
      <c r="A31">
        <f t="shared" si="1"/>
        <v>30</v>
      </c>
      <c r="B31" t="str">
        <f>CONCATENATE("'",'trim()'!A31,"',")</f>
        <v>'고니스',</v>
      </c>
      <c r="C31" t="str">
        <f>CONCATENATE("'",category!Q31,"',")</f>
        <v>'햄버거',</v>
      </c>
      <c r="D31" t="str">
        <f xml:space="preserve">   CONCATENATE("'",'trim()'!C31,"',")</f>
        <v>'서울 마포구 상수동 90-8',</v>
      </c>
      <c r="E31" t="str">
        <f t="shared" ca="1" si="2"/>
        <v>'21호',</v>
      </c>
      <c r="F31" t="str">
        <f xml:space="preserve">    CONCATENATE("'",'trim()'!D31,"',")</f>
        <v>'070-4644-9022',</v>
      </c>
      <c r="G31" t="str">
        <f>'trim()'!E31&amp;","</f>
        <v>126.922604532405,</v>
      </c>
      <c r="H31" t="str">
        <f>'trim()'!F31&amp;","</f>
        <v>37.5495971271439,</v>
      </c>
      <c r="I31" t="str">
        <f t="shared" si="3"/>
        <v>'고니스,\n햄버거,\n서울 마포구 상수동 90-8,\n070-4644-9022,\n126.922604532405,\n37.5495971271439,',</v>
      </c>
      <c r="J31" t="str">
        <f t="shared" si="4"/>
        <v>'shop030',</v>
      </c>
      <c r="K31" t="str">
        <f t="shared" si="5"/>
        <v>'12345'</v>
      </c>
      <c r="N31" t="str">
        <f t="shared" ca="1" si="0"/>
        <v>insert into shop (shopName, shopCategory, shopAddr, shopAddr2, shopTel, shopX, shopY, shopEx, shopID, shopPW) values('고니스','햄버거','서울 마포구 상수동 90-8','21호','070-4644-9022',126.922604532405,37.5495971271439,'고니스,\n햄버거,\n서울 마포구 상수동 90-8,\n070-4644-9022,\n126.922604532405,\n37.5495971271439,','shop030','12345');</v>
      </c>
    </row>
    <row r="32" spans="1:14" x14ac:dyDescent="0.4">
      <c r="A32">
        <f t="shared" si="1"/>
        <v>31</v>
      </c>
      <c r="B32" t="str">
        <f>CONCATENATE("'",'trim()'!A32,"',")</f>
        <v>'고봉민김밥인 서울구로신도림점',</v>
      </c>
      <c r="C32" t="str">
        <f>CONCATENATE("'",category!Q32,"',")</f>
        <v>',',</v>
      </c>
      <c r="D32" t="str">
        <f xml:space="preserve">   CONCATENATE("'",'trim()'!C32,"',")</f>
        <v>'서울 구로구 신도림동 437-1',</v>
      </c>
      <c r="E32" t="str">
        <f t="shared" ca="1" si="2"/>
        <v>'18호',</v>
      </c>
      <c r="F32" t="str">
        <f xml:space="preserve">    CONCATENATE("'",'trim()'!D32,"',")</f>
        <v>'02-2677-9484',</v>
      </c>
      <c r="G32" t="str">
        <f>'trim()'!E32&amp;","</f>
        <v>126.883525158314,</v>
      </c>
      <c r="H32" t="str">
        <f>'trim()'!F32&amp;","</f>
        <v>37.5061259668195,</v>
      </c>
      <c r="I32" t="str">
        <f t="shared" si="3"/>
        <v>'고봉민김밥인 서울구로신도림점,\n,,\n서울 구로구 신도림동 437-1,\n02-2677-9484,\n126.883525158314,\n37.5061259668195,',</v>
      </c>
      <c r="J32" t="str">
        <f t="shared" si="4"/>
        <v>'shop031',</v>
      </c>
      <c r="K32" t="str">
        <f t="shared" si="5"/>
        <v>'12345'</v>
      </c>
      <c r="N32" t="str">
        <f t="shared" ca="1" si="0"/>
        <v>insert into shop (shopName, shopCategory, shopAddr, shopAddr2, shopTel, shopX, shopY, shopEx, shopID, shopPW) values('고봉민김밥인 서울구로신도림점',',','서울 구로구 신도림동 437-1','18호','02-2677-9484',126.883525158314,37.5061259668195,'고봉민김밥인 서울구로신도림점,\n,,\n서울 구로구 신도림동 437-1,\n02-2677-9484,\n126.883525158314,\n37.5061259668195,','shop031','12345');</v>
      </c>
    </row>
    <row r="33" spans="1:14" x14ac:dyDescent="0.4">
      <c r="A33">
        <f t="shared" si="1"/>
        <v>32</v>
      </c>
      <c r="B33" t="str">
        <f>CONCATENATE("'",'trim()'!A33,"',")</f>
        <v>'고은별 홍대점',</v>
      </c>
      <c r="C33" t="str">
        <f>CONCATENATE("'",category!Q33,"',")</f>
        <v>'카페',</v>
      </c>
      <c r="D33" t="str">
        <f xml:space="preserve">   CONCATENATE("'",'trim()'!C33,"',")</f>
        <v>'서울 마포구 상수동 314-11',</v>
      </c>
      <c r="E33" t="str">
        <f t="shared" ca="1" si="2"/>
        <v>'23호',</v>
      </c>
      <c r="F33" t="str">
        <f xml:space="preserve">    CONCATENATE("'",'trim()'!D33,"',")</f>
        <v>'02-322-2257',</v>
      </c>
      <c r="G33" t="str">
        <f>'trim()'!E33&amp;","</f>
        <v>126.921041755068,</v>
      </c>
      <c r="H33" t="str">
        <f>'trim()'!F33&amp;","</f>
        <v>37.548501379412,</v>
      </c>
      <c r="I33" t="str">
        <f t="shared" si="3"/>
        <v>'고은별 홍대점,\n카페,\n서울 마포구 상수동 314-11,\n02-322-2257,\n126.921041755068,\n37.548501379412,',</v>
      </c>
      <c r="J33" t="str">
        <f t="shared" si="4"/>
        <v>'shop032',</v>
      </c>
      <c r="K33" t="str">
        <f t="shared" si="5"/>
        <v>'12345'</v>
      </c>
      <c r="N33" t="str">
        <f t="shared" ca="1" si="0"/>
        <v>insert into shop (shopName, shopCategory, shopAddr, shopAddr2, shopTel, shopX, shopY, shopEx, shopID, shopPW) values('고은별 홍대점','카페','서울 마포구 상수동 314-11','23호','02-322-2257',126.921041755068,37.548501379412,'고은별 홍대점,\n카페,\n서울 마포구 상수동 314-11,\n02-322-2257,\n126.921041755068,\n37.548501379412,','shop032','12345');</v>
      </c>
    </row>
    <row r="34" spans="1:14" x14ac:dyDescent="0.4">
      <c r="A34">
        <f t="shared" si="1"/>
        <v>33</v>
      </c>
      <c r="B34" t="str">
        <f>CONCATENATE("'",'trim()'!A34,"',")</f>
        <v>'고피자 상수직영점',</v>
      </c>
      <c r="C34" t="str">
        <f>CONCATENATE("'",category!Q34,"',")</f>
        <v>'피자,양식',</v>
      </c>
      <c r="D34" t="str">
        <f xml:space="preserve">   CONCATENATE("'",'trim()'!C34,"',")</f>
        <v>'서울 마포구 상수동 71-15',</v>
      </c>
      <c r="E34" t="str">
        <f t="shared" ca="1" si="2"/>
        <v>'235호',</v>
      </c>
      <c r="F34" t="str">
        <f xml:space="preserve">    CONCATENATE("'",'trim()'!D34,"',")</f>
        <v>'02-2677-9484',</v>
      </c>
      <c r="G34" t="str">
        <f>'trim()'!E34&amp;","</f>
        <v>126.92451199609,</v>
      </c>
      <c r="H34" t="str">
        <f>'trim()'!F34&amp;","</f>
        <v>37.5489604551388,</v>
      </c>
      <c r="I34" t="str">
        <f t="shared" si="3"/>
        <v>'고피자 상수직영점,\n피자,양식,\n서울 마포구 상수동 71-15,\n02-2677-9484,\n126.92451199609,\n37.5489604551388,',</v>
      </c>
      <c r="J34" t="str">
        <f t="shared" si="4"/>
        <v>'shop033',</v>
      </c>
      <c r="K34" t="str">
        <f t="shared" si="5"/>
        <v>'12345'</v>
      </c>
      <c r="N34" t="str">
        <f t="shared" ca="1" si="0"/>
        <v>insert into shop (shopName, shopCategory, shopAddr, shopAddr2, shopTel, shopX, shopY, shopEx, shopID, shopPW) values('고피자 상수직영점','피자,양식','서울 마포구 상수동 71-15','235호','02-2677-9484',126.92451199609,37.5489604551388,'고피자 상수직영점,\n피자,양식,\n서울 마포구 상수동 71-15,\n02-2677-9484,\n126.92451199609,\n37.5489604551388,','shop033','12345');</v>
      </c>
    </row>
    <row r="35" spans="1:14" x14ac:dyDescent="0.4">
      <c r="A35">
        <f t="shared" si="1"/>
        <v>34</v>
      </c>
      <c r="B35" t="str">
        <f>CONCATENATE("'",'trim()'!A35,"',")</f>
        <v>'고향집',</v>
      </c>
      <c r="C35" t="str">
        <f>CONCATENATE("'",category!Q35,"',")</f>
        <v>'한식',</v>
      </c>
      <c r="D35" t="str">
        <f xml:space="preserve">   CONCATENATE("'",'trim()'!C35,"',")</f>
        <v>'서울 마포구 망원1동 414-20',</v>
      </c>
      <c r="E35" t="str">
        <f t="shared" ca="1" si="2"/>
        <v>'118호',</v>
      </c>
      <c r="F35" t="str">
        <f xml:space="preserve">    CONCATENATE("'",'trim()'!D35,"',")</f>
        <v>'02-322-8762',</v>
      </c>
      <c r="G35" t="str">
        <f>'trim()'!E35&amp;","</f>
        <v>126.906309230679,</v>
      </c>
      <c r="H35" t="str">
        <f>'trim()'!F35&amp;","</f>
        <v>37.556523004162,</v>
      </c>
      <c r="I35" t="str">
        <f t="shared" si="3"/>
        <v>'고향집,\n한식,\n서울 마포구 망원1동 414-20,\n02-322-8762,\n126.906309230679,\n37.556523004162,',</v>
      </c>
      <c r="J35" t="str">
        <f t="shared" si="4"/>
        <v>'shop034',</v>
      </c>
      <c r="K35" t="str">
        <f t="shared" si="5"/>
        <v>'12345'</v>
      </c>
      <c r="N35" t="str">
        <f t="shared" ca="1" si="0"/>
        <v>insert into shop (shopName, shopCategory, shopAddr, shopAddr2, shopTel, shopX, shopY, shopEx, shopID, shopPW) values('고향집','한식','서울 마포구 망원1동 414-20','118호','02-322-8762',126.906309230679,37.556523004162,'고향집,\n한식,\n서울 마포구 망원1동 414-20,\n02-322-8762,\n126.906309230679,\n37.556523004162,','shop034','12345');</v>
      </c>
    </row>
    <row r="36" spans="1:14" x14ac:dyDescent="0.4">
      <c r="A36">
        <f t="shared" si="1"/>
        <v>35</v>
      </c>
      <c r="B36" t="str">
        <f>CONCATENATE("'",'trim()'!A36,"',")</f>
        <v>'곤밥',</v>
      </c>
      <c r="C36" t="str">
        <f>CONCATENATE("'",category!Q36,"',")</f>
        <v>'한식',</v>
      </c>
      <c r="D36" t="str">
        <f xml:space="preserve">   CONCATENATE("'",'trim()'!C36,"',")</f>
        <v>'서울 마포구 상수동 339-9',</v>
      </c>
      <c r="E36" t="str">
        <f t="shared" ca="1" si="2"/>
        <v>'129호',</v>
      </c>
      <c r="F36" t="str">
        <f xml:space="preserve">    CONCATENATE("'",'trim()'!D36,"',")</f>
        <v>'02-336-5157',</v>
      </c>
      <c r="G36" t="str">
        <f>'trim()'!E36&amp;","</f>
        <v>126.922595491841,</v>
      </c>
      <c r="H36" t="str">
        <f>'trim()'!F36&amp;","</f>
        <v>37.5452074557347,</v>
      </c>
      <c r="I36" t="str">
        <f t="shared" si="3"/>
        <v>'곤밥,\n한식,\n서울 마포구 상수동 339-9,\n02-336-5157,\n126.922595491841,\n37.5452074557347,',</v>
      </c>
      <c r="J36" t="str">
        <f t="shared" si="4"/>
        <v>'shop035',</v>
      </c>
      <c r="K36" t="str">
        <f t="shared" si="5"/>
        <v>'12345'</v>
      </c>
      <c r="N36" t="str">
        <f t="shared" ca="1" si="0"/>
        <v>insert into shop (shopName, shopCategory, shopAddr, shopAddr2, shopTel, shopX, shopY, shopEx, shopID, shopPW) values('곤밥','한식','서울 마포구 상수동 339-9','129호','02-336-5157',126.922595491841,37.5452074557347,'곤밥,\n한식,\n서울 마포구 상수동 339-9,\n02-336-5157,\n126.922595491841,\n37.5452074557347,','shop035','12345');</v>
      </c>
    </row>
    <row r="37" spans="1:14" x14ac:dyDescent="0.4">
      <c r="A37">
        <f t="shared" si="1"/>
        <v>36</v>
      </c>
      <c r="B37" t="str">
        <f>CONCATENATE("'",'trim()'!A37,"',")</f>
        <v>'곱분이곱창 신도림점',</v>
      </c>
      <c r="C37" t="str">
        <f>CONCATENATE("'",category!Q37,"',")</f>
        <v>'한식',</v>
      </c>
      <c r="D37" t="str">
        <f xml:space="preserve">   CONCATENATE("'",'trim()'!C37,"',")</f>
        <v>'서울 구로구 구로동 40-10',</v>
      </c>
      <c r="E37" t="str">
        <f t="shared" ca="1" si="2"/>
        <v>'91호',</v>
      </c>
      <c r="F37" t="str">
        <f xml:space="preserve">    CONCATENATE("'",'trim()'!D37,"',")</f>
        <v>'02-866-0260',</v>
      </c>
      <c r="G37" t="str">
        <f>'trim()'!E37&amp;","</f>
        <v>126.890822721349,</v>
      </c>
      <c r="H37" t="str">
        <f>'trim()'!F37&amp;","</f>
        <v>37.503502002478,</v>
      </c>
      <c r="I37" t="str">
        <f t="shared" si="3"/>
        <v>'곱분이곱창 신도림점,\n한식,\n서울 구로구 구로동 40-10,\n02-866-0260,\n126.890822721349,\n37.503502002478,',</v>
      </c>
      <c r="J37" t="str">
        <f t="shared" si="4"/>
        <v>'shop036',</v>
      </c>
      <c r="K37" t="str">
        <f t="shared" si="5"/>
        <v>'12345'</v>
      </c>
      <c r="N37" t="str">
        <f t="shared" ca="1" si="0"/>
        <v>insert into shop (shopName, shopCategory, shopAddr, shopAddr2, shopTel, shopX, shopY, shopEx, shopID, shopPW) values('곱분이곱창 신도림점','한식','서울 구로구 구로동 40-10','91호','02-866-0260',126.890822721349,37.503502002478,'곱분이곱창 신도림점,\n한식,\n서울 구로구 구로동 40-10,\n02-866-0260,\n126.890822721349,\n37.503502002478,','shop036','12345');</v>
      </c>
    </row>
    <row r="38" spans="1:14" x14ac:dyDescent="0.4">
      <c r="A38">
        <f t="shared" si="1"/>
        <v>37</v>
      </c>
      <c r="B38" t="str">
        <f>CONCATENATE("'",'trim()'!A38,"',")</f>
        <v>'곱소반',</v>
      </c>
      <c r="C38" t="str">
        <f>CONCATENATE("'",category!Q38,"',")</f>
        <v>'한식',</v>
      </c>
      <c r="D38" t="str">
        <f xml:space="preserve">   CONCATENATE("'",'trim()'!C38,"',")</f>
        <v>'서울 마포구 상수동 314-8',</v>
      </c>
      <c r="E38" t="str">
        <f t="shared" ca="1" si="2"/>
        <v>'172호',</v>
      </c>
      <c r="F38" t="str">
        <f xml:space="preserve">    CONCATENATE("'",'trim()'!D38,"',")</f>
        <v>'02-866-0260',</v>
      </c>
      <c r="G38" t="str">
        <f>'trim()'!E38&amp;","</f>
        <v>126.921334011333,</v>
      </c>
      <c r="H38" t="str">
        <f>'trim()'!F38&amp;","</f>
        <v>37.5482195619442,</v>
      </c>
      <c r="I38" t="str">
        <f t="shared" si="3"/>
        <v>'곱소반,\n한식,\n서울 마포구 상수동 314-8,\n02-866-0260,\n126.921334011333,\n37.5482195619442,',</v>
      </c>
      <c r="J38" t="str">
        <f t="shared" si="4"/>
        <v>'shop037',</v>
      </c>
      <c r="K38" t="str">
        <f t="shared" si="5"/>
        <v>'12345'</v>
      </c>
      <c r="N38" t="str">
        <f t="shared" ca="1" si="0"/>
        <v>insert into shop (shopName, shopCategory, shopAddr, shopAddr2, shopTel, shopX, shopY, shopEx, shopID, shopPW) values('곱소반','한식','서울 마포구 상수동 314-8','172호','02-866-0260',126.921334011333,37.5482195619442,'곱소반,\n한식,\n서울 마포구 상수동 314-8,\n02-866-0260,\n126.921334011333,\n37.5482195619442,','shop037','12345');</v>
      </c>
    </row>
    <row r="39" spans="1:14" x14ac:dyDescent="0.4">
      <c r="A39">
        <f t="shared" si="1"/>
        <v>38</v>
      </c>
      <c r="B39" t="str">
        <f>CONCATENATE("'",'trim()'!A39,"',")</f>
        <v>'곱창대장',</v>
      </c>
      <c r="C39" t="str">
        <f>CONCATENATE("'",category!Q39,"',")</f>
        <v>'한식',</v>
      </c>
      <c r="D39" t="str">
        <f xml:space="preserve">   CONCATENATE("'",'trim()'!C39,"',")</f>
        <v>'서울 구로구 구로동 41-7',</v>
      </c>
      <c r="E39" t="str">
        <f t="shared" ca="1" si="2"/>
        <v>'24호',</v>
      </c>
      <c r="F39" t="str">
        <f xml:space="preserve">    CONCATENATE("'",'trim()'!D39,"',")</f>
        <v>'02-856-6067',</v>
      </c>
      <c r="G39" t="str">
        <f>'trim()'!E39&amp;","</f>
        <v>126.89237747143,</v>
      </c>
      <c r="H39" t="str">
        <f>'trim()'!F39&amp;","</f>
        <v>37.5045017428299,</v>
      </c>
      <c r="I39" t="str">
        <f t="shared" si="3"/>
        <v>'곱창대장,\n한식,\n서울 구로구 구로동 41-7,\n02-856-6067,\n126.89237747143,\n37.5045017428299,',</v>
      </c>
      <c r="J39" t="str">
        <f t="shared" si="4"/>
        <v>'shop038',</v>
      </c>
      <c r="K39" t="str">
        <f t="shared" si="5"/>
        <v>'12345'</v>
      </c>
      <c r="N39" t="str">
        <f t="shared" ca="1" si="0"/>
        <v>insert into shop (shopName, shopCategory, shopAddr, shopAddr2, shopTel, shopX, shopY, shopEx, shopID, shopPW) values('곱창대장','한식','서울 구로구 구로동 41-7','24호','02-856-6067',126.89237747143,37.5045017428299,'곱창대장,\n한식,\n서울 구로구 구로동 41-7,\n02-856-6067,\n126.89237747143,\n37.5045017428299,','shop038','12345');</v>
      </c>
    </row>
    <row r="40" spans="1:14" x14ac:dyDescent="0.4">
      <c r="A40">
        <f t="shared" si="1"/>
        <v>39</v>
      </c>
      <c r="B40" t="str">
        <f>CONCATENATE("'",'trim()'!A40,"',")</f>
        <v>'공주칼국수',</v>
      </c>
      <c r="C40" t="str">
        <f>CONCATENATE("'",category!Q40,"',")</f>
        <v>'한식',</v>
      </c>
      <c r="D40" t="str">
        <f xml:space="preserve">   CONCATENATE("'",'trim()'!C40,"',")</f>
        <v>'서울 영등포구 대림동 1116-15',</v>
      </c>
      <c r="E40" t="str">
        <f t="shared" ca="1" si="2"/>
        <v>'3호',</v>
      </c>
      <c r="F40" t="str">
        <f xml:space="preserve">    CONCATENATE("'",'trim()'!D40,"',")</f>
        <v>'02-847-9242',</v>
      </c>
      <c r="G40" t="str">
        <f>'trim()'!E40&amp;","</f>
        <v>126.896383912102,</v>
      </c>
      <c r="H40" t="str">
        <f>'trim()'!F40&amp;","</f>
        <v>37.4909956398021,</v>
      </c>
      <c r="I40" t="str">
        <f t="shared" si="3"/>
        <v>'공주칼국수,\n한식,\n서울 영등포구 대림동 1116-15,\n02-847-9242,\n126.896383912102,\n37.4909956398021,',</v>
      </c>
      <c r="J40" t="str">
        <f t="shared" si="4"/>
        <v>'shop039',</v>
      </c>
      <c r="K40" t="str">
        <f t="shared" si="5"/>
        <v>'12345'</v>
      </c>
      <c r="N40" t="str">
        <f t="shared" ca="1" si="0"/>
        <v>insert into shop (shopName, shopCategory, shopAddr, shopAddr2, shopTel, shopX, shopY, shopEx, shopID, shopPW) values('공주칼국수','한식','서울 영등포구 대림동 1116-15','3호','02-847-9242',126.896383912102,37.4909956398021,'공주칼국수,\n한식,\n서울 영등포구 대림동 1116-15,\n02-847-9242,\n126.896383912102,\n37.4909956398021,','shop039','12345');</v>
      </c>
    </row>
    <row r="41" spans="1:14" x14ac:dyDescent="0.4">
      <c r="A41">
        <f t="shared" si="1"/>
        <v>40</v>
      </c>
      <c r="B41" t="str">
        <f>CONCATENATE("'",'trim()'!A41,"',")</f>
        <v>'괴르츠',</v>
      </c>
      <c r="C41" t="str">
        <f>CONCATENATE("'",category!Q41,"',")</f>
        <v>'양식',</v>
      </c>
      <c r="D41" t="str">
        <f xml:space="preserve">   CONCATENATE("'",'trim()'!C41,"',")</f>
        <v>'서울 마포구 상수동 304-1',</v>
      </c>
      <c r="E41" t="str">
        <f t="shared" ca="1" si="2"/>
        <v>'295호',</v>
      </c>
      <c r="F41" t="str">
        <f xml:space="preserve">    CONCATENATE("'",'trim()'!D41,"',")</f>
        <v>'02-336-1745',</v>
      </c>
      <c r="G41" t="str">
        <f>'trim()'!E41&amp;","</f>
        <v>126.925841188973,</v>
      </c>
      <c r="H41" t="str">
        <f>'trim()'!F41&amp;","</f>
        <v>37.5448743670599,</v>
      </c>
      <c r="I41" t="str">
        <f t="shared" si="3"/>
        <v>'괴르츠,\n양식,\n서울 마포구 상수동 304-1,\n02-336-1745,\n126.925841188973,\n37.5448743670599,',</v>
      </c>
      <c r="J41" t="str">
        <f t="shared" si="4"/>
        <v>'shop040',</v>
      </c>
      <c r="K41" t="str">
        <f t="shared" si="5"/>
        <v>'12345'</v>
      </c>
      <c r="N41" t="str">
        <f t="shared" ca="1" si="0"/>
        <v>insert into shop (shopName, shopCategory, shopAddr, shopAddr2, shopTel, shopX, shopY, shopEx, shopID, shopPW) values('괴르츠','양식','서울 마포구 상수동 304-1','295호','02-336-1745',126.925841188973,37.5448743670599,'괴르츠,\n양식,\n서울 마포구 상수동 304-1,\n02-336-1745,\n126.925841188973,\n37.5448743670599,','shop040','12345');</v>
      </c>
    </row>
    <row r="42" spans="1:14" x14ac:dyDescent="0.4">
      <c r="A42">
        <f t="shared" si="1"/>
        <v>41</v>
      </c>
      <c r="B42" t="str">
        <f>CONCATENATE("'",'trim()'!A42,"',")</f>
        <v>'교다이야',</v>
      </c>
      <c r="C42" t="str">
        <f>CONCATENATE("'",category!Q42,"',")</f>
        <v>'일식',</v>
      </c>
      <c r="D42" t="str">
        <f xml:space="preserve">   CONCATENATE("'",'trim()'!C42,"',")</f>
        <v>'서울 마포구 합정동 370-8',</v>
      </c>
      <c r="E42" t="str">
        <f t="shared" ca="1" si="2"/>
        <v>'246호',</v>
      </c>
      <c r="F42" t="str">
        <f xml:space="preserve">    CONCATENATE("'",'trim()'!D42,"',")</f>
        <v>'02-851-3158',</v>
      </c>
      <c r="G42" t="str">
        <f>'trim()'!E42&amp;","</f>
        <v>126.913219594114,</v>
      </c>
      <c r="H42" t="str">
        <f>'trim()'!F42&amp;","</f>
        <v>37.5468479633888,</v>
      </c>
      <c r="I42" t="str">
        <f t="shared" si="3"/>
        <v>'교다이야,\n일식,\n서울 마포구 합정동 370-8,\n02-851-3158,\n126.913219594114,\n37.5468479633888,',</v>
      </c>
      <c r="J42" t="str">
        <f t="shared" si="4"/>
        <v>'shop041',</v>
      </c>
      <c r="K42" t="str">
        <f t="shared" si="5"/>
        <v>'12345'</v>
      </c>
      <c r="N42" t="str">
        <f t="shared" ca="1" si="0"/>
        <v>insert into shop (shopName, shopCategory, shopAddr, shopAddr2, shopTel, shopX, shopY, shopEx, shopID, shopPW) values('교다이야','일식','서울 마포구 합정동 370-8','246호','02-851-3158',126.913219594114,37.5468479633888,'교다이야,\n일식,\n서울 마포구 합정동 370-8,\n02-851-3158,\n126.913219594114,\n37.5468479633888,','shop041','12345');</v>
      </c>
    </row>
    <row r="43" spans="1:14" x14ac:dyDescent="0.4">
      <c r="A43">
        <f t="shared" si="1"/>
        <v>42</v>
      </c>
      <c r="B43" t="str">
        <f>CONCATENATE("'",'trim()'!A43,"',")</f>
        <v>'교대이층집 신도림점',</v>
      </c>
      <c r="C43" t="str">
        <f>CONCATENATE("'",category!Q43,"',")</f>
        <v>'한식',</v>
      </c>
      <c r="D43" t="str">
        <f xml:space="preserve">   CONCATENATE("'",'trim()'!C43,"',")</f>
        <v>'서울 구로구 신도림동 337',</v>
      </c>
      <c r="E43" t="str">
        <f t="shared" ca="1" si="2"/>
        <v>'58호',</v>
      </c>
      <c r="F43" t="str">
        <f xml:space="preserve">    CONCATENATE("'",'trim()'!D43,"',")</f>
        <v>'02-2069-1636',</v>
      </c>
      <c r="G43" t="str">
        <f>'trim()'!E43&amp;","</f>
        <v>126.887556680864,</v>
      </c>
      <c r="H43" t="str">
        <f>'trim()'!F43&amp;","</f>
        <v>37.5094419656711,</v>
      </c>
      <c r="I43" t="str">
        <f t="shared" si="3"/>
        <v>'교대이층집 신도림점,\n한식,\n서울 구로구 신도림동 337,\n02-2069-1636,\n126.887556680864,\n37.5094419656711,',</v>
      </c>
      <c r="J43" t="str">
        <f t="shared" si="4"/>
        <v>'shop042',</v>
      </c>
      <c r="K43" t="str">
        <f t="shared" si="5"/>
        <v>'12345'</v>
      </c>
      <c r="N43" t="str">
        <f t="shared" ca="1" si="0"/>
        <v>insert into shop (shopName, shopCategory, shopAddr, shopAddr2, shopTel, shopX, shopY, shopEx, shopID, shopPW) values('교대이층집 신도림점','한식','서울 구로구 신도림동 337','58호','02-2069-1636',126.887556680864,37.5094419656711,'교대이층집 신도림점,\n한식,\n서울 구로구 신도림동 337,\n02-2069-1636,\n126.887556680864,\n37.5094419656711,','shop042','12345');</v>
      </c>
    </row>
    <row r="44" spans="1:14" x14ac:dyDescent="0.4">
      <c r="A44">
        <f t="shared" si="1"/>
        <v>43</v>
      </c>
      <c r="B44" t="str">
        <f>CONCATENATE("'",'trim()'!A44,"',")</f>
        <v>'교촌치킨 구로2호점',</v>
      </c>
      <c r="C44" t="str">
        <f>CONCATENATE("'",category!Q44,"',")</f>
        <v>'치킨',</v>
      </c>
      <c r="D44" t="str">
        <f xml:space="preserve">   CONCATENATE("'",'trim()'!C44,"',")</f>
        <v>'서울 구로구 구로동 74-30',</v>
      </c>
      <c r="E44" t="str">
        <f t="shared" ca="1" si="2"/>
        <v>'174호',</v>
      </c>
      <c r="F44" t="str">
        <f xml:space="preserve">    CONCATENATE("'",'trim()'!D44,"',")</f>
        <v>'02-854-1004',</v>
      </c>
      <c r="G44" t="str">
        <f>'trim()'!E44&amp;","</f>
        <v>126.892629178474,</v>
      </c>
      <c r="H44" t="str">
        <f>'trim()'!F44&amp;","</f>
        <v>37.4969515449473,</v>
      </c>
      <c r="I44" t="str">
        <f t="shared" si="3"/>
        <v>'교촌치킨 구로2호점,\n치킨,\n서울 구로구 구로동 74-30,\n02-854-1004,\n126.892629178474,\n37.4969515449473,',</v>
      </c>
      <c r="J44" t="str">
        <f t="shared" si="4"/>
        <v>'shop043',</v>
      </c>
      <c r="K44" t="str">
        <f t="shared" si="5"/>
        <v>'12345'</v>
      </c>
      <c r="N44" t="str">
        <f t="shared" ca="1" si="0"/>
        <v>insert into shop (shopName, shopCategory, shopAddr, shopAddr2, shopTel, shopX, shopY, shopEx, shopID, shopPW) values('교촌치킨 구로2호점','치킨','서울 구로구 구로동 74-30','174호','02-854-1004',126.892629178474,37.4969515449473,'교촌치킨 구로2호점,\n치킨,\n서울 구로구 구로동 74-30,\n02-854-1004,\n126.892629178474,\n37.4969515449473,','shop043','12345');</v>
      </c>
    </row>
    <row r="45" spans="1:14" x14ac:dyDescent="0.4">
      <c r="A45">
        <f t="shared" si="1"/>
        <v>44</v>
      </c>
      <c r="B45" t="str">
        <f>CONCATENATE("'",'trim()'!A45,"',")</f>
        <v>'교촌치킨 신도림1호점',</v>
      </c>
      <c r="C45" t="str">
        <f>CONCATENATE("'",category!Q45,"',")</f>
        <v>'치킨',</v>
      </c>
      <c r="D45" t="str">
        <f xml:space="preserve">   CONCATENATE("'",'trim()'!C45,"',")</f>
        <v>'서울 구로구 신도림동 648',</v>
      </c>
      <c r="E45" t="str">
        <f t="shared" ca="1" si="2"/>
        <v>'187호',</v>
      </c>
      <c r="F45" t="str">
        <f xml:space="preserve">    CONCATENATE("'",'trim()'!D45,"',")</f>
        <v>'02-2675-9288',</v>
      </c>
      <c r="G45" t="str">
        <f>'trim()'!E45&amp;","</f>
        <v>126.88323493408,</v>
      </c>
      <c r="H45" t="str">
        <f>'trim()'!F45&amp;","</f>
        <v>37.5058436658175,</v>
      </c>
      <c r="I45" t="str">
        <f t="shared" si="3"/>
        <v>'교촌치킨 신도림1호점,\n치킨,\n서울 구로구 신도림동 648,\n02-2675-9288,\n126.88323493408,\n37.5058436658175,',</v>
      </c>
      <c r="J45" t="str">
        <f t="shared" si="4"/>
        <v>'shop044',</v>
      </c>
      <c r="K45" t="str">
        <f t="shared" si="5"/>
        <v>'12345'</v>
      </c>
      <c r="N45" t="str">
        <f t="shared" ca="1" si="0"/>
        <v>insert into shop (shopName, shopCategory, shopAddr, shopAddr2, shopTel, shopX, shopY, shopEx, shopID, shopPW) values('교촌치킨 신도림1호점','치킨','서울 구로구 신도림동 648','187호','02-2675-9288',126.88323493408,37.5058436658175,'교촌치킨 신도림1호점,\n치킨,\n서울 구로구 신도림동 648,\n02-2675-9288,\n126.88323493408,\n37.5058436658175,','shop044','12345');</v>
      </c>
    </row>
    <row r="46" spans="1:14" x14ac:dyDescent="0.4">
      <c r="A46">
        <f t="shared" si="1"/>
        <v>45</v>
      </c>
      <c r="B46" t="str">
        <f>CONCATENATE("'",'trim()'!A46,"',")</f>
        <v>'교촌치킨 홍대점',</v>
      </c>
      <c r="C46" t="str">
        <f>CONCATENATE("'",category!Q46,"',")</f>
        <v>'치킨',</v>
      </c>
      <c r="D46" t="str">
        <f xml:space="preserve">   CONCATENATE("'",'trim()'!C46,"',")</f>
        <v>'서울 마포구 서교동 371-3',</v>
      </c>
      <c r="E46" t="str">
        <f t="shared" ca="1" si="2"/>
        <v>'224호',</v>
      </c>
      <c r="F46" t="str">
        <f xml:space="preserve">    CONCATENATE("'",'trim()'!D46,"',")</f>
        <v>'02-338-1300',</v>
      </c>
      <c r="G46" t="str">
        <f>'trim()'!E46&amp;","</f>
        <v>126.920142306425,</v>
      </c>
      <c r="H46" t="str">
        <f>'trim()'!F46&amp;","</f>
        <v>37.5536211466791,</v>
      </c>
      <c r="I46" t="str">
        <f t="shared" si="3"/>
        <v>'교촌치킨 홍대점,\n치킨,\n서울 마포구 서교동 371-3,\n02-338-1300,\n126.920142306425,\n37.5536211466791,',</v>
      </c>
      <c r="J46" t="str">
        <f t="shared" si="4"/>
        <v>'shop045',</v>
      </c>
      <c r="K46" t="str">
        <f t="shared" si="5"/>
        <v>'12345'</v>
      </c>
      <c r="N46" t="str">
        <f t="shared" ca="1" si="0"/>
        <v>insert into shop (shopName, shopCategory, shopAddr, shopAddr2, shopTel, shopX, shopY, shopEx, shopID, shopPW) values('교촌치킨 홍대점','치킨','서울 마포구 서교동 371-3','224호','02-338-1300',126.920142306425,37.5536211466791,'교촌치킨 홍대점,\n치킨,\n서울 마포구 서교동 371-3,\n02-338-1300,\n126.920142306425,\n37.5536211466791,','shop045','12345');</v>
      </c>
    </row>
    <row r="47" spans="1:14" x14ac:dyDescent="0.4">
      <c r="A47">
        <f t="shared" si="1"/>
        <v>46</v>
      </c>
      <c r="B47" t="str">
        <f>CONCATENATE("'",'trim()'!A47,"',")</f>
        <v>'구로시장대왕피자',</v>
      </c>
      <c r="C47" t="str">
        <f>CONCATENATE("'",category!Q47,"',")</f>
        <v>'피자,양식',</v>
      </c>
      <c r="D47" t="str">
        <f xml:space="preserve">   CONCATENATE("'",'trim()'!C47,"',")</f>
        <v>'서울 구로구 구로동 313-49',</v>
      </c>
      <c r="E47" t="str">
        <f t="shared" ca="1" si="2"/>
        <v>'247호',</v>
      </c>
      <c r="F47" t="str">
        <f xml:space="preserve">    CONCATENATE("'",'trim()'!D47,"',")</f>
        <v>'02-851-5354',</v>
      </c>
      <c r="G47" t="str">
        <f>'trim()'!E47&amp;","</f>
        <v>126.890263170902,</v>
      </c>
      <c r="H47" t="str">
        <f>'trim()'!F47&amp;","</f>
        <v>37.4901801076829,</v>
      </c>
      <c r="I47" t="str">
        <f t="shared" si="3"/>
        <v>'구로시장대왕피자,\n피자,양식,\n서울 구로구 구로동 313-49,\n02-851-5354,\n126.890263170902,\n37.4901801076829,',</v>
      </c>
      <c r="J47" t="str">
        <f t="shared" si="4"/>
        <v>'shop046',</v>
      </c>
      <c r="K47" t="str">
        <f t="shared" si="5"/>
        <v>'12345'</v>
      </c>
      <c r="N47" t="str">
        <f t="shared" ca="1" si="0"/>
        <v>insert into shop (shopName, shopCategory, shopAddr, shopAddr2, shopTel, shopX, shopY, shopEx, shopID, shopPW) values('구로시장대왕피자','피자,양식','서울 구로구 구로동 313-49','247호','02-851-5354',126.890263170902,37.4901801076829,'구로시장대왕피자,\n피자,양식,\n서울 구로구 구로동 313-49,\n02-851-5354,\n126.890263170902,\n37.4901801076829,','shop046','12345');</v>
      </c>
    </row>
    <row r="48" spans="1:14" x14ac:dyDescent="0.4">
      <c r="A48">
        <f t="shared" si="1"/>
        <v>47</v>
      </c>
      <c r="B48" t="str">
        <f>CONCATENATE("'",'trim()'!A48,"',")</f>
        <v>'구스토타코',</v>
      </c>
      <c r="C48" t="str">
        <f>CONCATENATE("'",category!Q48,"',")</f>
        <v>'양식',</v>
      </c>
      <c r="D48" t="str">
        <f xml:space="preserve">   CONCATENATE("'",'trim()'!C48,"',")</f>
        <v>'서울 마포구 상수동 146-6',</v>
      </c>
      <c r="E48" t="str">
        <f t="shared" ca="1" si="2"/>
        <v>'196호',</v>
      </c>
      <c r="F48" t="str">
        <f xml:space="preserve">    CONCATENATE("'",'trim()'!D48,"',")</f>
        <v>'02-338-8226',</v>
      </c>
      <c r="G48" t="str">
        <f>'trim()'!E48&amp;","</f>
        <v>126.9228006657,</v>
      </c>
      <c r="H48" t="str">
        <f>'trim()'!F48&amp;","</f>
        <v>37.5481520540427,</v>
      </c>
      <c r="I48" t="str">
        <f t="shared" si="3"/>
        <v>'구스토타코,\n양식,\n서울 마포구 상수동 146-6,\n02-338-8226,\n126.9228006657,\n37.5481520540427,',</v>
      </c>
      <c r="J48" t="str">
        <f t="shared" si="4"/>
        <v>'shop047',</v>
      </c>
      <c r="K48" t="str">
        <f t="shared" si="5"/>
        <v>'12345'</v>
      </c>
      <c r="N48" t="str">
        <f t="shared" ca="1" si="0"/>
        <v>insert into shop (shopName, shopCategory, shopAddr, shopAddr2, shopTel, shopX, shopY, shopEx, shopID, shopPW) values('구스토타코','양식','서울 마포구 상수동 146-6','196호','02-338-8226',126.9228006657,37.5481520540427,'구스토타코,\n양식,\n서울 마포구 상수동 146-6,\n02-338-8226,\n126.9228006657,\n37.5481520540427,','shop047','12345');</v>
      </c>
    </row>
    <row r="49" spans="1:14" x14ac:dyDescent="0.4">
      <c r="A49">
        <f t="shared" si="1"/>
        <v>48</v>
      </c>
      <c r="B49" t="str">
        <f>CONCATENATE("'",'trim()'!A49,"',")</f>
        <v>'국수나무 신도림점',</v>
      </c>
      <c r="C49" t="str">
        <f>CONCATENATE("'",category!Q49,"',")</f>
        <v>'한식',</v>
      </c>
      <c r="D49" t="str">
        <f xml:space="preserve">   CONCATENATE("'",'trim()'!C49,"',")</f>
        <v>'서울 구로구 신도림동 437-1',</v>
      </c>
      <c r="E49" t="str">
        <f t="shared" ca="1" si="2"/>
        <v>'233호',</v>
      </c>
      <c r="F49" t="str">
        <f xml:space="preserve">    CONCATENATE("'",'trim()'!D49,"',")</f>
        <v>'02-2635-9501',</v>
      </c>
      <c r="G49" t="str">
        <f>'trim()'!E49&amp;","</f>
        <v>126.883137009419,</v>
      </c>
      <c r="H49" t="str">
        <f>'trim()'!F49&amp;","</f>
        <v>37.506629875767,</v>
      </c>
      <c r="I49" t="str">
        <f t="shared" si="3"/>
        <v>'국수나무 신도림점,\n한식,\n서울 구로구 신도림동 437-1,\n02-2635-9501,\n126.883137009419,\n37.506629875767,',</v>
      </c>
      <c r="J49" t="str">
        <f t="shared" si="4"/>
        <v>'shop048',</v>
      </c>
      <c r="K49" t="str">
        <f t="shared" si="5"/>
        <v>'12345'</v>
      </c>
      <c r="N49" t="str">
        <f t="shared" ca="1" si="0"/>
        <v>insert into shop (shopName, shopCategory, shopAddr, shopAddr2, shopTel, shopX, shopY, shopEx, shopID, shopPW) values('국수나무 신도림점','한식','서울 구로구 신도림동 437-1','233호','02-2635-9501',126.883137009419,37.506629875767,'국수나무 신도림점,\n한식,\n서울 구로구 신도림동 437-1,\n02-2635-9501,\n126.883137009419,\n37.506629875767,','shop048','12345');</v>
      </c>
    </row>
    <row r="50" spans="1:14" x14ac:dyDescent="0.4">
      <c r="A50">
        <f t="shared" si="1"/>
        <v>49</v>
      </c>
      <c r="B50" t="str">
        <f>CONCATENATE("'",'trim()'!A50,"',")</f>
        <v>'국제식당 상수점',</v>
      </c>
      <c r="C50" t="str">
        <f>CONCATENATE("'",category!Q50,"',")</f>
        <v>'한식',</v>
      </c>
      <c r="D50" t="str">
        <f xml:space="preserve">   CONCATENATE("'",'trim()'!C50,"',")</f>
        <v>'서울 마포구 상수동 146-18',</v>
      </c>
      <c r="E50" t="str">
        <f t="shared" ca="1" si="2"/>
        <v>'20호',</v>
      </c>
      <c r="F50" t="str">
        <f xml:space="preserve">    CONCATENATE("'",'trim()'!D50,"',")</f>
        <v>'02-325-1777',</v>
      </c>
      <c r="G50" t="str">
        <f>'trim()'!E50&amp;","</f>
        <v>126.922642331697,</v>
      </c>
      <c r="H50" t="str">
        <f>'trim()'!F50&amp;","</f>
        <v>37.5480618505645,</v>
      </c>
      <c r="I50" t="str">
        <f t="shared" si="3"/>
        <v>'국제식당 상수점,\n한식,\n서울 마포구 상수동 146-18,\n02-325-1777,\n126.922642331697,\n37.5480618505645,',</v>
      </c>
      <c r="J50" t="str">
        <f t="shared" si="4"/>
        <v>'shop049',</v>
      </c>
      <c r="K50" t="str">
        <f t="shared" si="5"/>
        <v>'12345'</v>
      </c>
      <c r="N50" t="str">
        <f t="shared" ca="1" si="0"/>
        <v>insert into shop (shopName, shopCategory, shopAddr, shopAddr2, shopTel, shopX, shopY, shopEx, shopID, shopPW) values('국제식당 상수점','한식','서울 마포구 상수동 146-18','20호','02-325-1777',126.922642331697,37.5480618505645,'국제식당 상수점,\n한식,\n서울 마포구 상수동 146-18,\n02-325-1777,\n126.922642331697,\n37.5480618505645,','shop049','12345');</v>
      </c>
    </row>
    <row r="51" spans="1:14" x14ac:dyDescent="0.4">
      <c r="A51">
        <f t="shared" si="1"/>
        <v>50</v>
      </c>
      <c r="B51" t="str">
        <f>CONCATENATE("'",'trim()'!A51,"',")</f>
        <v>'굽네치킨 구로5동점',</v>
      </c>
      <c r="C51" t="str">
        <f>CONCATENATE("'",category!Q51,"',")</f>
        <v>'치킨',</v>
      </c>
      <c r="D51" t="str">
        <f xml:space="preserve">   CONCATENATE("'",'trim()'!C51,"',")</f>
        <v>'서울 구로구 구로동 528-7',</v>
      </c>
      <c r="E51" t="str">
        <f t="shared" ca="1" si="2"/>
        <v>'239호',</v>
      </c>
      <c r="F51" t="str">
        <f xml:space="preserve">    CONCATENATE("'",'trim()'!D51,"',")</f>
        <v>'02-858-9294',</v>
      </c>
      <c r="G51" t="str">
        <f>'trim()'!E51&amp;","</f>
        <v>126.887281999172,</v>
      </c>
      <c r="H51" t="str">
        <f>'trim()'!F51&amp;","</f>
        <v>37.4995558772105,</v>
      </c>
      <c r="I51" t="str">
        <f t="shared" si="3"/>
        <v>'굽네치킨 구로5동점,\n치킨,\n서울 구로구 구로동 528-7,\n02-858-9294,\n126.887281999172,\n37.4995558772105,',</v>
      </c>
      <c r="J51" t="str">
        <f t="shared" si="4"/>
        <v>'shop050',</v>
      </c>
      <c r="K51" t="str">
        <f t="shared" si="5"/>
        <v>'12345'</v>
      </c>
      <c r="N51" t="str">
        <f t="shared" ca="1" si="0"/>
        <v>insert into shop (shopName, shopCategory, shopAddr, shopAddr2, shopTel, shopX, shopY, shopEx, shopID, shopPW) values('굽네치킨 구로5동점','치킨','서울 구로구 구로동 528-7','239호','02-858-9294',126.887281999172,37.4995558772105,'굽네치킨 구로5동점,\n치킨,\n서울 구로구 구로동 528-7,\n02-858-9294,\n126.887281999172,\n37.4995558772105,','shop050','12345');</v>
      </c>
    </row>
    <row r="52" spans="1:14" x14ac:dyDescent="0.4">
      <c r="A52">
        <f t="shared" si="1"/>
        <v>51</v>
      </c>
      <c r="B52" t="str">
        <f>CONCATENATE("'",'trim()'!A52,"',")</f>
        <v>'굽네치킨 신도림점',</v>
      </c>
      <c r="C52" t="str">
        <f>CONCATENATE("'",category!Q52,"',")</f>
        <v>'치킨',</v>
      </c>
      <c r="D52" t="str">
        <f xml:space="preserve">   CONCATENATE("'",'trim()'!C52,"',")</f>
        <v>'서울 구로구 신도림동 292-247',</v>
      </c>
      <c r="E52" t="str">
        <f t="shared" ca="1" si="2"/>
        <v>'224호',</v>
      </c>
      <c r="F52" t="str">
        <f xml:space="preserve">    CONCATENATE("'",'trim()'!D52,"',")</f>
        <v>'02-2677-9294',</v>
      </c>
      <c r="G52" t="str">
        <f>'trim()'!E52&amp;","</f>
        <v>126.878264257116,</v>
      </c>
      <c r="H52" t="str">
        <f>'trim()'!F52&amp;","</f>
        <v>37.5093282380138,</v>
      </c>
      <c r="I52" t="str">
        <f t="shared" si="3"/>
        <v>'굽네치킨 신도림점,\n치킨,\n서울 구로구 신도림동 292-247,\n02-2677-9294,\n126.878264257116,\n37.5093282380138,',</v>
      </c>
      <c r="J52" t="str">
        <f t="shared" si="4"/>
        <v>'shop051',</v>
      </c>
      <c r="K52" t="str">
        <f t="shared" si="5"/>
        <v>'12345'</v>
      </c>
      <c r="N52" t="str">
        <f t="shared" ca="1" si="0"/>
        <v>insert into shop (shopName, shopCategory, shopAddr, shopAddr2, shopTel, shopX, shopY, shopEx, shopID, shopPW) values('굽네치킨 신도림점','치킨','서울 구로구 신도림동 292-247','224호','02-2677-9294',126.878264257116,37.5093282380138,'굽네치킨 신도림점,\n치킨,\n서울 구로구 신도림동 292-247,\n02-2677-9294,\n126.878264257116,\n37.5093282380138,','shop051','12345');</v>
      </c>
    </row>
    <row r="53" spans="1:14" x14ac:dyDescent="0.4">
      <c r="A53">
        <f t="shared" si="1"/>
        <v>52</v>
      </c>
      <c r="B53" t="str">
        <f>CONCATENATE("'",'trim()'!A53,"',")</f>
        <v>'그레이랩',</v>
      </c>
      <c r="C53" t="str">
        <f>CONCATENATE("'",category!Q53,"',")</f>
        <v>'카페',</v>
      </c>
      <c r="D53" t="str">
        <f xml:space="preserve">   CONCATENATE("'",'trim()'!C53,"',")</f>
        <v>'서울 마포구 합정동 367-9',</v>
      </c>
      <c r="E53" t="str">
        <f t="shared" ca="1" si="2"/>
        <v>'142호',</v>
      </c>
      <c r="F53" t="str">
        <f xml:space="preserve">    CONCATENATE("'",'trim()'!D53,"',")</f>
        <v>'02-333-5694',</v>
      </c>
      <c r="G53" t="str">
        <f>'trim()'!E53&amp;","</f>
        <v>126.914386970585,</v>
      </c>
      <c r="H53" t="str">
        <f>'trim()'!F53&amp;","</f>
        <v>37.5462415423896,</v>
      </c>
      <c r="I53" t="str">
        <f t="shared" si="3"/>
        <v>'그레이랩,\n카페,\n서울 마포구 합정동 367-9,\n02-333-5694,\n126.914386970585,\n37.5462415423896,',</v>
      </c>
      <c r="J53" t="str">
        <f t="shared" si="4"/>
        <v>'shop052',</v>
      </c>
      <c r="K53" t="str">
        <f t="shared" si="5"/>
        <v>'12345'</v>
      </c>
      <c r="N53" t="str">
        <f t="shared" ca="1" si="0"/>
        <v>insert into shop (shopName, shopCategory, shopAddr, shopAddr2, shopTel, shopX, shopY, shopEx, shopID, shopPW) values('그레이랩','카페','서울 마포구 합정동 367-9','142호','02-333-5694',126.914386970585,37.5462415423896,'그레이랩,\n카페,\n서울 마포구 합정동 367-9,\n02-333-5694,\n126.914386970585,\n37.5462415423896,','shop052','12345');</v>
      </c>
    </row>
    <row r="54" spans="1:14" x14ac:dyDescent="0.4">
      <c r="A54">
        <f t="shared" si="1"/>
        <v>53</v>
      </c>
      <c r="B54" t="str">
        <f>CONCATENATE("'",'trim()'!A54,"',")</f>
        <v>'그린바스켓 신도림점',</v>
      </c>
      <c r="C54" t="str">
        <f>CONCATENATE("'",category!Q54,"',")</f>
        <v>'양식',</v>
      </c>
      <c r="D54" t="str">
        <f xml:space="preserve">   CONCATENATE("'",'trim()'!C54,"',")</f>
        <v>'서울 구로구 신도림동 338',</v>
      </c>
      <c r="E54" t="str">
        <f t="shared" ca="1" si="2"/>
        <v>'26호',</v>
      </c>
      <c r="F54" t="str">
        <f xml:space="preserve">    CONCATENATE("'",'trim()'!D54,"',")</f>
        <v>'02-2633-8633',</v>
      </c>
      <c r="G54" t="str">
        <f>'trim()'!E54&amp;","</f>
        <v>126.889459778507,</v>
      </c>
      <c r="H54" t="str">
        <f>'trim()'!F54&amp;","</f>
        <v>37.5105069468536,</v>
      </c>
      <c r="I54" t="str">
        <f t="shared" si="3"/>
        <v>'그린바스켓 신도림점,\n양식,\n서울 구로구 신도림동 338,\n02-2633-8633,\n126.889459778507,\n37.5105069468536,',</v>
      </c>
      <c r="J54" t="str">
        <f t="shared" si="4"/>
        <v>'shop053',</v>
      </c>
      <c r="K54" t="str">
        <f t="shared" si="5"/>
        <v>'12345'</v>
      </c>
      <c r="N54" t="str">
        <f t="shared" ca="1" si="0"/>
        <v>insert into shop (shopName, shopCategory, shopAddr, shopAddr2, shopTel, shopX, shopY, shopEx, shopID, shopPW) values('그린바스켓 신도림점','양식','서울 구로구 신도림동 338','26호','02-2633-8633',126.889459778507,37.5105069468536,'그린바스켓 신도림점,\n양식,\n서울 구로구 신도림동 338,\n02-2633-8633,\n126.889459778507,\n37.5105069468536,','shop053','12345');</v>
      </c>
    </row>
    <row r="55" spans="1:14" x14ac:dyDescent="0.4">
      <c r="A55">
        <f t="shared" si="1"/>
        <v>54</v>
      </c>
      <c r="B55" t="str">
        <f>CONCATENATE("'",'trim()'!A55,"',")</f>
        <v>'금다원',</v>
      </c>
      <c r="C55" t="str">
        <f>CONCATENATE("'",category!Q55,"',")</f>
        <v>'중식',</v>
      </c>
      <c r="D55" t="str">
        <f xml:space="preserve">   CONCATENATE("'",'trim()'!C55,"',")</f>
        <v>'서울 구로구 신도림동 292-32',</v>
      </c>
      <c r="E55" t="str">
        <f t="shared" ca="1" si="2"/>
        <v>'142호',</v>
      </c>
      <c r="F55" t="str">
        <f xml:space="preserve">    CONCATENATE("'",'trim()'!D55,"',")</f>
        <v>'02-2633-8633',</v>
      </c>
      <c r="G55" t="str">
        <f>'trim()'!E55&amp;","</f>
        <v>126.878671890323,</v>
      </c>
      <c r="H55" t="str">
        <f>'trim()'!F55&amp;","</f>
        <v>37.5090439400878,</v>
      </c>
      <c r="I55" t="str">
        <f t="shared" si="3"/>
        <v>'금다원,\n중식,\n서울 구로구 신도림동 292-32,\n02-2633-8633,\n126.878671890323,\n37.5090439400878,',</v>
      </c>
      <c r="J55" t="str">
        <f t="shared" si="4"/>
        <v>'shop054',</v>
      </c>
      <c r="K55" t="str">
        <f t="shared" si="5"/>
        <v>'12345'</v>
      </c>
      <c r="N55" t="str">
        <f t="shared" ca="1" si="0"/>
        <v>insert into shop (shopName, shopCategory, shopAddr, shopAddr2, shopTel, shopX, shopY, shopEx, shopID, shopPW) values('금다원','중식','서울 구로구 신도림동 292-32','142호','02-2633-8633',126.878671890323,37.5090439400878,'금다원,\n중식,\n서울 구로구 신도림동 292-32,\n02-2633-8633,\n126.878671890323,\n37.5090439400878,','shop054','12345');</v>
      </c>
    </row>
    <row r="56" spans="1:14" x14ac:dyDescent="0.4">
      <c r="A56">
        <f t="shared" si="1"/>
        <v>55</v>
      </c>
      <c r="B56" t="str">
        <f>CONCATENATE("'",'trim()'!A56,"',")</f>
        <v>'금문',</v>
      </c>
      <c r="C56" t="str">
        <f>CONCATENATE("'",category!Q56,"',")</f>
        <v>'중식',</v>
      </c>
      <c r="D56" t="str">
        <f xml:space="preserve">   CONCATENATE("'",'trim()'!C56,"',")</f>
        <v>'서울 마포구 합정동 472',</v>
      </c>
      <c r="E56" t="str">
        <f t="shared" ca="1" si="2"/>
        <v>'166호',</v>
      </c>
      <c r="F56" t="str">
        <f xml:space="preserve">    CONCATENATE("'",'trim()'!D56,"',")</f>
        <v>'02-851-3158',</v>
      </c>
      <c r="G56" t="str">
        <f>'trim()'!E56&amp;","</f>
        <v>126.912129922291,</v>
      </c>
      <c r="H56" t="str">
        <f>'trim()'!F56&amp;","</f>
        <v>37.5496871047141,</v>
      </c>
      <c r="I56" t="str">
        <f t="shared" si="3"/>
        <v>'금문,\n중식,\n서울 마포구 합정동 472,\n02-851-3158,\n126.912129922291,\n37.5496871047141,',</v>
      </c>
      <c r="J56" t="str">
        <f t="shared" si="4"/>
        <v>'shop055',</v>
      </c>
      <c r="K56" t="str">
        <f t="shared" si="5"/>
        <v>'12345'</v>
      </c>
      <c r="N56" t="str">
        <f t="shared" ca="1" si="0"/>
        <v>insert into shop (shopName, shopCategory, shopAddr, shopAddr2, shopTel, shopX, shopY, shopEx, shopID, shopPW) values('금문','중식','서울 마포구 합정동 472','166호','02-851-3158',126.912129922291,37.5496871047141,'금문,\n중식,\n서울 마포구 합정동 472,\n02-851-3158,\n126.912129922291,\n37.5496871047141,','shop055','12345');</v>
      </c>
    </row>
    <row r="57" spans="1:14" x14ac:dyDescent="0.4">
      <c r="A57">
        <f t="shared" si="1"/>
        <v>56</v>
      </c>
      <c r="B57" t="str">
        <f>CONCATENATE("'",'trim()'!A57,"',")</f>
        <v>'금왕돈까스앤치킨',</v>
      </c>
      <c r="C57" t="str">
        <f>CONCATENATE("'",category!Q57,"',")</f>
        <v>'일식',</v>
      </c>
      <c r="D57" t="str">
        <f xml:space="preserve">   CONCATENATE("'",'trim()'!C57,"',")</f>
        <v>'서울 구로구 구로동 1262',</v>
      </c>
      <c r="E57" t="str">
        <f t="shared" ca="1" si="2"/>
        <v>'294호',</v>
      </c>
      <c r="F57" t="str">
        <f xml:space="preserve">    CONCATENATE("'",'trim()'!D57,"',")</f>
        <v>'02-2679-3690',</v>
      </c>
      <c r="G57" t="str">
        <f>'trim()'!E57&amp;","</f>
        <v>126.876193874351,</v>
      </c>
      <c r="H57" t="str">
        <f>'trim()'!F57&amp;","</f>
        <v>37.5055743036789,</v>
      </c>
      <c r="I57" t="str">
        <f t="shared" si="3"/>
        <v>'금왕돈까스앤치킨,\n일식,\n서울 구로구 구로동 1262,\n02-2679-3690,\n126.876193874351,\n37.5055743036789,',</v>
      </c>
      <c r="J57" t="str">
        <f t="shared" si="4"/>
        <v>'shop056',</v>
      </c>
      <c r="K57" t="str">
        <f t="shared" si="5"/>
        <v>'12345'</v>
      </c>
      <c r="N57" t="str">
        <f t="shared" ca="1" si="0"/>
        <v>insert into shop (shopName, shopCategory, shopAddr, shopAddr2, shopTel, shopX, shopY, shopEx, shopID, shopPW) values('금왕돈까스앤치킨','일식','서울 구로구 구로동 1262','294호','02-2679-3690',126.876193874351,37.5055743036789,'금왕돈까스앤치킨,\n일식,\n서울 구로구 구로동 1262,\n02-2679-3690,\n126.876193874351,\n37.5055743036789,','shop056','12345');</v>
      </c>
    </row>
    <row r="58" spans="1:14" x14ac:dyDescent="0.4">
      <c r="A58">
        <f t="shared" si="1"/>
        <v>57</v>
      </c>
      <c r="B58" t="str">
        <f>CONCATENATE("'",'trim()'!A58,"',")</f>
        <v>'김덕후의곱창조 홍대본점',</v>
      </c>
      <c r="C58" t="str">
        <f>CONCATENATE("'",category!Q58,"',")</f>
        <v>'한식',</v>
      </c>
      <c r="D58" t="str">
        <f xml:space="preserve">   CONCATENATE("'",'trim()'!C58,"',")</f>
        <v>'서울 마포구 상수동 92-2',</v>
      </c>
      <c r="E58" t="str">
        <f t="shared" ca="1" si="2"/>
        <v>'232호',</v>
      </c>
      <c r="F58" t="str">
        <f xml:space="preserve">    CONCATENATE("'",'trim()'!D58,"',")</f>
        <v>'02-2679-3690',</v>
      </c>
      <c r="G58" t="str">
        <f>'trim()'!E58&amp;","</f>
        <v>126.922469130811,</v>
      </c>
      <c r="H58" t="str">
        <f>'trim()'!F58&amp;","</f>
        <v>37.5492150150139,</v>
      </c>
      <c r="I58" t="str">
        <f t="shared" si="3"/>
        <v>'김덕후의곱창조 홍대본점,\n한식,\n서울 마포구 상수동 92-2,\n02-2679-3690,\n126.922469130811,\n37.5492150150139,',</v>
      </c>
      <c r="J58" t="str">
        <f t="shared" si="4"/>
        <v>'shop057',</v>
      </c>
      <c r="K58" t="str">
        <f t="shared" si="5"/>
        <v>'12345'</v>
      </c>
      <c r="N58" t="str">
        <f t="shared" ca="1" si="0"/>
        <v>insert into shop (shopName, shopCategory, shopAddr, shopAddr2, shopTel, shopX, shopY, shopEx, shopID, shopPW) values('김덕후의곱창조 홍대본점','한식','서울 마포구 상수동 92-2','232호','02-2679-3690',126.922469130811,37.5492150150139,'김덕후의곱창조 홍대본점,\n한식,\n서울 마포구 상수동 92-2,\n02-2679-3690,\n126.922469130811,\n37.5492150150139,','shop057','12345');</v>
      </c>
    </row>
    <row r="59" spans="1:14" x14ac:dyDescent="0.4">
      <c r="A59">
        <f t="shared" si="1"/>
        <v>58</v>
      </c>
      <c r="B59" t="str">
        <f>CONCATENATE("'",'trim()'!A59,"',")</f>
        <v>'김종용누룽지통닭',</v>
      </c>
      <c r="C59" t="str">
        <f>CONCATENATE("'",category!Q59,"',")</f>
        <v>'치킨',</v>
      </c>
      <c r="D59" t="str">
        <f xml:space="preserve">   CONCATENATE("'",'trim()'!C59,"',")</f>
        <v>'서울 구로구 구로동 770-40',</v>
      </c>
      <c r="E59" t="str">
        <f t="shared" ca="1" si="2"/>
        <v>'240호',</v>
      </c>
      <c r="F59" t="str">
        <f xml:space="preserve">    CONCATENATE("'",'trim()'!D59,"',")</f>
        <v>'02-851-0515',</v>
      </c>
      <c r="G59" t="str">
        <f>'trim()'!E59&amp;","</f>
        <v>126.888330878674,</v>
      </c>
      <c r="H59" t="str">
        <f>'trim()'!F59&amp;","</f>
        <v>37.4877969346256,</v>
      </c>
      <c r="I59" t="str">
        <f t="shared" si="3"/>
        <v>'김종용누룽지통닭,\n치킨,\n서울 구로구 구로동 770-40,\n02-851-0515,\n126.888330878674,\n37.4877969346256,',</v>
      </c>
      <c r="J59" t="str">
        <f t="shared" si="4"/>
        <v>'shop058',</v>
      </c>
      <c r="K59" t="str">
        <f t="shared" si="5"/>
        <v>'12345'</v>
      </c>
      <c r="N59" t="str">
        <f t="shared" ca="1" si="0"/>
        <v>insert into shop (shopName, shopCategory, shopAddr, shopAddr2, shopTel, shopX, shopY, shopEx, shopID, shopPW) values('김종용누룽지통닭','치킨','서울 구로구 구로동 770-40','240호','02-851-0515',126.888330878674,37.4877969346256,'김종용누룽지통닭,\n치킨,\n서울 구로구 구로동 770-40,\n02-851-0515,\n126.888330878674,\n37.4877969346256,','shop058','12345');</v>
      </c>
    </row>
    <row r="60" spans="1:14" x14ac:dyDescent="0.4">
      <c r="A60">
        <f t="shared" si="1"/>
        <v>59</v>
      </c>
      <c r="B60" t="str">
        <f>CONCATENATE("'",'trim()'!A60,"',")</f>
        <v>'깐부치킨 신도림역점',</v>
      </c>
      <c r="C60" t="str">
        <f>CONCATENATE("'",category!Q60,"',")</f>
        <v>'치킨',</v>
      </c>
      <c r="D60" t="str">
        <f xml:space="preserve">   CONCATENATE("'",'trim()'!C60,"',")</f>
        <v>'서울 구로구 신도림동 337',</v>
      </c>
      <c r="E60" t="str">
        <f t="shared" ca="1" si="2"/>
        <v>'300호',</v>
      </c>
      <c r="F60" t="str">
        <f xml:space="preserve">    CONCATENATE("'",'trim()'!D60,"',")</f>
        <v>'02-3439-7292',</v>
      </c>
      <c r="G60" t="str">
        <f>'trim()'!E60&amp;","</f>
        <v>126.887746727372,</v>
      </c>
      <c r="H60" t="str">
        <f>'trim()'!F60&amp;","</f>
        <v>37.5094205223262,</v>
      </c>
      <c r="I60" t="str">
        <f t="shared" si="3"/>
        <v>'깐부치킨 신도림역점,\n치킨,\n서울 구로구 신도림동 337,\n02-3439-7292,\n126.887746727372,\n37.5094205223262,',</v>
      </c>
      <c r="J60" t="str">
        <f t="shared" si="4"/>
        <v>'shop059',</v>
      </c>
      <c r="K60" t="str">
        <f t="shared" si="5"/>
        <v>'12345'</v>
      </c>
      <c r="N60" t="str">
        <f t="shared" ca="1" si="0"/>
        <v>insert into shop (shopName, shopCategory, shopAddr, shopAddr2, shopTel, shopX, shopY, shopEx, shopID, shopPW) values('깐부치킨 신도림역점','치킨','서울 구로구 신도림동 337','300호','02-3439-7292',126.887746727372,37.5094205223262,'깐부치킨 신도림역점,\n치킨,\n서울 구로구 신도림동 337,\n02-3439-7292,\n126.887746727372,\n37.5094205223262,','shop059','12345');</v>
      </c>
    </row>
    <row r="61" spans="1:14" x14ac:dyDescent="0.4">
      <c r="A61">
        <f t="shared" si="1"/>
        <v>60</v>
      </c>
      <c r="B61" t="str">
        <f>CONCATENATE("'",'trim()'!A61,"',")</f>
        <v>'꼬꼬아찌 홍대직영점',</v>
      </c>
      <c r="C61" t="str">
        <f>CONCATENATE("'",category!Q61,"',")</f>
        <v>'치킨',</v>
      </c>
      <c r="D61" t="str">
        <f xml:space="preserve">   CONCATENATE("'",'trim()'!C61,"',")</f>
        <v>'서울 마포구 서교동 364-22',</v>
      </c>
      <c r="E61" t="str">
        <f t="shared" ca="1" si="2"/>
        <v>'79호',</v>
      </c>
      <c r="F61" t="str">
        <f xml:space="preserve">    CONCATENATE("'",'trim()'!D61,"',")</f>
        <v>'02-336-9276',</v>
      </c>
      <c r="G61" t="str">
        <f>'trim()'!E61&amp;","</f>
        <v>126.921845982556,</v>
      </c>
      <c r="H61" t="str">
        <f>'trim()'!F61&amp;","</f>
        <v>37.5520977983239,</v>
      </c>
      <c r="I61" t="str">
        <f t="shared" si="3"/>
        <v>'꼬꼬아찌 홍대직영점,\n치킨,\n서울 마포구 서교동 364-22,\n02-336-9276,\n126.921845982556,\n37.5520977983239,',</v>
      </c>
      <c r="J61" t="str">
        <f t="shared" si="4"/>
        <v>'shop060',</v>
      </c>
      <c r="K61" t="str">
        <f t="shared" si="5"/>
        <v>'12345'</v>
      </c>
      <c r="N61" t="str">
        <f t="shared" ca="1" si="0"/>
        <v>insert into shop (shopName, shopCategory, shopAddr, shopAddr2, shopTel, shopX, shopY, shopEx, shopID, shopPW) values('꼬꼬아찌 홍대직영점','치킨','서울 마포구 서교동 364-22','79호','02-336-9276',126.921845982556,37.5520977983239,'꼬꼬아찌 홍대직영점,\n치킨,\n서울 마포구 서교동 364-22,\n02-336-9276,\n126.921845982556,\n37.5520977983239,','shop060','12345');</v>
      </c>
    </row>
    <row r="62" spans="1:14" x14ac:dyDescent="0.4">
      <c r="A62">
        <f t="shared" si="1"/>
        <v>61</v>
      </c>
      <c r="B62" t="str">
        <f>CONCATENATE("'",'trim()'!A62,"',")</f>
        <v>'꽃돼지갤러리',</v>
      </c>
      <c r="C62" t="str">
        <f>CONCATENATE("'",category!Q62,"',")</f>
        <v>'한식',</v>
      </c>
      <c r="D62" t="str">
        <f xml:space="preserve">   CONCATENATE("'",'trim()'!C62,"',")</f>
        <v>'서울 마포구 서교동 363-21',</v>
      </c>
      <c r="E62" t="str">
        <f t="shared" ca="1" si="2"/>
        <v>'275호',</v>
      </c>
      <c r="F62" t="str">
        <f xml:space="preserve">    CONCATENATE("'",'trim()'!D62,"',")</f>
        <v>'02-3144-3319',</v>
      </c>
      <c r="G62" t="str">
        <f>'trim()'!E62&amp;","</f>
        <v>126.922032494442,</v>
      </c>
      <c r="H62" t="str">
        <f>'trim()'!F62&amp;","</f>
        <v>37.5512185475718,</v>
      </c>
      <c r="I62" t="str">
        <f t="shared" si="3"/>
        <v>'꽃돼지갤러리,\n한식,\n서울 마포구 서교동 363-21,\n02-3144-3319,\n126.922032494442,\n37.5512185475718,',</v>
      </c>
      <c r="J62" t="str">
        <f t="shared" si="4"/>
        <v>'shop061',</v>
      </c>
      <c r="K62" t="str">
        <f t="shared" si="5"/>
        <v>'12345'</v>
      </c>
      <c r="N62" t="str">
        <f t="shared" ca="1" si="0"/>
        <v>insert into shop (shopName, shopCategory, shopAddr, shopAddr2, shopTel, shopX, shopY, shopEx, shopID, shopPW) values('꽃돼지갤러리','한식','서울 마포구 서교동 363-21','275호','02-3144-3319',126.922032494442,37.5512185475718,'꽃돼지갤러리,\n한식,\n서울 마포구 서교동 363-21,\n02-3144-3319,\n126.922032494442,\n37.5512185475718,','shop061','12345');</v>
      </c>
    </row>
    <row r="63" spans="1:14" x14ac:dyDescent="0.4">
      <c r="A63">
        <f t="shared" si="1"/>
        <v>62</v>
      </c>
      <c r="B63" t="str">
        <f>CONCATENATE("'",'trim()'!A63,"',")</f>
        <v>'꽃피는고기 홍대본점',</v>
      </c>
      <c r="C63" t="str">
        <f>CONCATENATE("'",category!Q63,"',")</f>
        <v>'한식',</v>
      </c>
      <c r="D63" t="str">
        <f xml:space="preserve">   CONCATENATE("'",'trim()'!C63,"',")</f>
        <v>'서울 마포구 상수동 314-11',</v>
      </c>
      <c r="E63" t="str">
        <f t="shared" ca="1" si="2"/>
        <v>'110호',</v>
      </c>
      <c r="F63" t="str">
        <f xml:space="preserve">    CONCATENATE("'",'trim()'!D63,"',")</f>
        <v>'02-325-1889',</v>
      </c>
      <c r="G63" t="str">
        <f>'trim()'!E63&amp;","</f>
        <v>126.921025901827,</v>
      </c>
      <c r="H63" t="str">
        <f>'trim()'!F63&amp;","</f>
        <v>37.5485112797934,</v>
      </c>
      <c r="I63" t="str">
        <f t="shared" si="3"/>
        <v>'꽃피는고기 홍대본점,\n한식,\n서울 마포구 상수동 314-11,\n02-325-1889,\n126.921025901827,\n37.5485112797934,',</v>
      </c>
      <c r="J63" t="str">
        <f t="shared" si="4"/>
        <v>'shop062',</v>
      </c>
      <c r="K63" t="str">
        <f t="shared" si="5"/>
        <v>'12345'</v>
      </c>
      <c r="N63" t="str">
        <f t="shared" ca="1" si="0"/>
        <v>insert into shop (shopName, shopCategory, shopAddr, shopAddr2, shopTel, shopX, shopY, shopEx, shopID, shopPW) values('꽃피는고기 홍대본점','한식','서울 마포구 상수동 314-11','110호','02-325-1889',126.921025901827,37.5485112797934,'꽃피는고기 홍대본점,\n한식,\n서울 마포구 상수동 314-11,\n02-325-1889,\n126.921025901827,\n37.5485112797934,','shop062','12345');</v>
      </c>
    </row>
    <row r="64" spans="1:14" x14ac:dyDescent="0.4">
      <c r="A64">
        <f t="shared" si="1"/>
        <v>63</v>
      </c>
      <c r="B64" t="str">
        <f>CONCATENATE("'",'trim()'!A64,"',")</f>
        <v>'꿈담피자 망원본점',</v>
      </c>
      <c r="C64" t="str">
        <f>CONCATENATE("'",category!Q64,"',")</f>
        <v>'피자,양식',</v>
      </c>
      <c r="D64" t="str">
        <f xml:space="preserve">   CONCATENATE("'",'trim()'!C64,"',")</f>
        <v>'서울 마포구 망원동 377-1',</v>
      </c>
      <c r="E64" t="str">
        <f t="shared" ca="1" si="2"/>
        <v>'79호',</v>
      </c>
      <c r="F64" t="str">
        <f xml:space="preserve">    CONCATENATE("'",'trim()'!D64,"',")</f>
        <v>'02-326-6066',</v>
      </c>
      <c r="G64" t="str">
        <f>'trim()'!E64&amp;","</f>
        <v>126.909242726914,</v>
      </c>
      <c r="H64" t="str">
        <f>'trim()'!F64&amp;","</f>
        <v>37.5565216914913,</v>
      </c>
      <c r="I64" t="str">
        <f t="shared" si="3"/>
        <v>'꿈담피자 망원본점,\n피자,양식,\n서울 마포구 망원동 377-1,\n02-326-6066,\n126.909242726914,\n37.5565216914913,',</v>
      </c>
      <c r="J64" t="str">
        <f t="shared" si="4"/>
        <v>'shop063',</v>
      </c>
      <c r="K64" t="str">
        <f t="shared" si="5"/>
        <v>'12345'</v>
      </c>
      <c r="N64" t="str">
        <f t="shared" ca="1" si="0"/>
        <v>insert into shop (shopName, shopCategory, shopAddr, shopAddr2, shopTel, shopX, shopY, shopEx, shopID, shopPW) values('꿈담피자 망원본점','피자,양식','서울 마포구 망원동 377-1','79호','02-326-6066',126.909242726914,37.5565216914913,'꿈담피자 망원본점,\n피자,양식,\n서울 마포구 망원동 377-1,\n02-326-6066,\n126.909242726914,\n37.5565216914913,','shop063','12345');</v>
      </c>
    </row>
    <row r="65" spans="1:14" x14ac:dyDescent="0.4">
      <c r="A65">
        <f t="shared" si="1"/>
        <v>64</v>
      </c>
      <c r="B65" t="str">
        <f>CONCATENATE("'",'trim()'!A65,"',")</f>
        <v>'나일롱부엌',</v>
      </c>
      <c r="C65" t="str">
        <f>CONCATENATE("'",category!Q65,"',")</f>
        <v>'일식',</v>
      </c>
      <c r="D65" t="str">
        <f xml:space="preserve">   CONCATENATE("'",'trim()'!C65,"',")</f>
        <v>'서울 마포구 합정동 393-20',</v>
      </c>
      <c r="E65" t="str">
        <f t="shared" ca="1" si="2"/>
        <v>'122호',</v>
      </c>
      <c r="F65" t="str">
        <f xml:space="preserve">    CONCATENATE("'",'trim()'!D65,"',")</f>
        <v>'02-332-2282',</v>
      </c>
      <c r="G65" t="str">
        <f>'trim()'!E65&amp;","</f>
        <v>126.909518616898,</v>
      </c>
      <c r="H65" t="str">
        <f>'trim()'!F65&amp;","</f>
        <v>37.5492454454411,</v>
      </c>
      <c r="I65" t="str">
        <f t="shared" si="3"/>
        <v>'나일롱부엌,\n일식,\n서울 마포구 합정동 393-20,\n02-332-2282,\n126.909518616898,\n37.5492454454411,',</v>
      </c>
      <c r="J65" t="str">
        <f t="shared" si="4"/>
        <v>'shop064',</v>
      </c>
      <c r="K65" t="str">
        <f t="shared" si="5"/>
        <v>'12345'</v>
      </c>
      <c r="N65" t="str">
        <f t="shared" ca="1" si="0"/>
        <v>insert into shop (shopName, shopCategory, shopAddr, shopAddr2, shopTel, shopX, shopY, shopEx, shopID, shopPW) values('나일롱부엌','일식','서울 마포구 합정동 393-20','122호','02-332-2282',126.909518616898,37.5492454454411,'나일롱부엌,\n일식,\n서울 마포구 합정동 393-20,\n02-332-2282,\n126.909518616898,\n37.5492454454411,','shop064','12345');</v>
      </c>
    </row>
    <row r="66" spans="1:14" x14ac:dyDescent="0.4">
      <c r="A66">
        <f t="shared" si="1"/>
        <v>65</v>
      </c>
      <c r="B66" t="str">
        <f>CONCATENATE("'",'trim()'!A66,"',")</f>
        <v>'난훠궈',</v>
      </c>
      <c r="C66" t="str">
        <f>CONCATENATE("'",category!Q66,"',")</f>
        <v>'중식',</v>
      </c>
      <c r="D66" t="str">
        <f xml:space="preserve">   CONCATENATE("'",'trim()'!C66,"',")</f>
        <v>'서울 마포구 합정동 393-15',</v>
      </c>
      <c r="E66" t="str">
        <f t="shared" ca="1" si="2"/>
        <v>'248호',</v>
      </c>
      <c r="F66" t="str">
        <f xml:space="preserve">    CONCATENATE("'",'trim()'!D66,"',")</f>
        <v>'02-851-3163',</v>
      </c>
      <c r="G66" t="str">
        <f>'trim()'!E66&amp;","</f>
        <v>126.909930190679,</v>
      </c>
      <c r="H66" t="str">
        <f>'trim()'!F66&amp;","</f>
        <v>37.549530475561,</v>
      </c>
      <c r="I66" t="str">
        <f t="shared" si="3"/>
        <v>'난훠궈,\n중식,\n서울 마포구 합정동 393-15,\n02-851-3163,\n126.909930190679,\n37.549530475561,',</v>
      </c>
      <c r="J66" t="str">
        <f t="shared" si="4"/>
        <v>'shop065',</v>
      </c>
      <c r="K66" t="str">
        <f t="shared" si="5"/>
        <v>'12345'</v>
      </c>
      <c r="N66" t="str">
        <f t="shared" ca="1" si="0"/>
        <v>insert into shop (shopName, shopCategory, shopAddr, shopAddr2, shopTel, shopX, shopY, shopEx, shopID, shopPW) values('난훠궈','중식','서울 마포구 합정동 393-15','248호','02-851-3163',126.909930190679,37.549530475561,'난훠궈,\n중식,\n서울 마포구 합정동 393-15,\n02-851-3163,\n126.909930190679,\n37.549530475561,','shop065','12345');</v>
      </c>
    </row>
    <row r="67" spans="1:14" x14ac:dyDescent="0.4">
      <c r="A67">
        <f t="shared" ref="A67:A130" si="6">A66+1</f>
        <v>66</v>
      </c>
      <c r="B67" t="str">
        <f>CONCATENATE("'",'trim()'!A67,"',")</f>
        <v>'남경',</v>
      </c>
      <c r="C67" t="str">
        <f>CONCATENATE("'",category!Q67,"',")</f>
        <v>'중식',</v>
      </c>
      <c r="D67" t="str">
        <f xml:space="preserve">   CONCATENATE("'",'trim()'!C67,"',")</f>
        <v>'서울 구로구 구로동 27-4',</v>
      </c>
      <c r="E67" t="str">
        <f t="shared" ref="E67:E130" ca="1" si="7">"'"&amp;MOD(MID(RAND(),4,3),300)+2&amp;"호',"</f>
        <v>'200호',</v>
      </c>
      <c r="F67" t="str">
        <f xml:space="preserve">    CONCATENATE("'",'trim()'!D67,"',")</f>
        <v>'02-326-6066',</v>
      </c>
      <c r="G67" t="str">
        <f>'trim()'!E67&amp;","</f>
        <v>126.892606824806,</v>
      </c>
      <c r="H67" t="str">
        <f>'trim()'!F67&amp;","</f>
        <v>37.5054534127924,</v>
      </c>
      <c r="I67" t="str">
        <f t="shared" ref="I67:I130" si="8">"'"&amp;SUBSTITUTE(  SUBSTITUTE(  SUBSTITUTE(  SUBSTITUTE(  SUBSTITUTE(  SUBSTITUTE(   SUBSTITUTE(  SUBSTITUTE(  SUBSTITUTE(  SUBSTITUTE(  SUBSTITUTE(  SUBSTITUTE(      CONCATENATE(B67,"\n",C67,"\n",D67,"\n",F67,"\n",G67,"\n",H67),"'","",1),"'","",1),"'","",1),"'","",1),"'","",1),"'","",1),"'","",1),"'","",1),"'","",1),"'","",1),"'","",1),"'","",1)&amp;"',"</f>
        <v>'남경,\n중식,\n서울 구로구 구로동 27-4,\n02-326-6066,\n126.892606824806,\n37.5054534127924,',</v>
      </c>
      <c r="J67" t="str">
        <f t="shared" ref="J67:J130" si="9">CONCATENATE("'shop",  MID(A67+1000,2,3),"',")</f>
        <v>'shop066',</v>
      </c>
      <c r="K67" t="str">
        <f t="shared" ref="K67:K130" si="10">"'"&amp;12345&amp;"'"</f>
        <v>'12345'</v>
      </c>
      <c r="N67" t="str">
        <f t="shared" ref="N67:N130" ca="1" si="11">CONCATENATE("insert into shop (shopName, shopCategory, shopAddr, shopAddr2, shopTel, shopX, shopY, shopEx, shopID, shopPW) values(",B67,C67,D67,E67,F67,G67,H67,I67,J67,K67,");")</f>
        <v>insert into shop (shopName, shopCategory, shopAddr, shopAddr2, shopTel, shopX, shopY, shopEx, shopID, shopPW) values('남경','중식','서울 구로구 구로동 27-4','200호','02-326-6066',126.892606824806,37.5054534127924,'남경,\n중식,\n서울 구로구 구로동 27-4,\n02-326-6066,\n126.892606824806,\n37.5054534127924,','shop066','12345');</v>
      </c>
    </row>
    <row r="68" spans="1:14" x14ac:dyDescent="0.4">
      <c r="A68">
        <f t="shared" si="6"/>
        <v>67</v>
      </c>
      <c r="B68" t="str">
        <f>CONCATENATE("'",'trim()'!A68,"',")</f>
        <v>'남춘천닭갈비',</v>
      </c>
      <c r="C68" t="str">
        <f>CONCATENATE("'",category!Q68,"',")</f>
        <v>'한식',</v>
      </c>
      <c r="D68" t="str">
        <f xml:space="preserve">   CONCATENATE("'",'trim()'!C68,"',")</f>
        <v>'서울 마포구 성산동 253-16',</v>
      </c>
      <c r="E68" t="str">
        <f t="shared" ca="1" si="7"/>
        <v>'129호',</v>
      </c>
      <c r="F68" t="str">
        <f xml:space="preserve">    CONCATENATE("'",'trim()'!D68,"',")</f>
        <v>'02-323-4458',</v>
      </c>
      <c r="G68" t="str">
        <f>'trim()'!E68&amp;","</f>
        <v>126.907877169124,</v>
      </c>
      <c r="H68" t="str">
        <f>'trim()'!F68&amp;","</f>
        <v>37.5589028699971,</v>
      </c>
      <c r="I68" t="str">
        <f t="shared" si="8"/>
        <v>'남춘천닭갈비,\n한식,\n서울 마포구 성산동 253-16,\n02-323-4458,\n126.907877169124,\n37.5589028699971,',</v>
      </c>
      <c r="J68" t="str">
        <f t="shared" si="9"/>
        <v>'shop067',</v>
      </c>
      <c r="K68" t="str">
        <f t="shared" si="10"/>
        <v>'12345'</v>
      </c>
      <c r="N68" t="str">
        <f t="shared" ca="1" si="11"/>
        <v>insert into shop (shopName, shopCategory, shopAddr, shopAddr2, shopTel, shopX, shopY, shopEx, shopID, shopPW) values('남춘천닭갈비','한식','서울 마포구 성산동 253-16','129호','02-323-4458',126.907877169124,37.5589028699971,'남춘천닭갈비,\n한식,\n서울 마포구 성산동 253-16,\n02-323-4458,\n126.907877169124,\n37.5589028699971,','shop067','12345');</v>
      </c>
    </row>
    <row r="69" spans="1:14" x14ac:dyDescent="0.4">
      <c r="A69">
        <f t="shared" si="6"/>
        <v>68</v>
      </c>
      <c r="B69" t="str">
        <f>CONCATENATE("'",'trim()'!A69,"',")</f>
        <v>'냉장고',</v>
      </c>
      <c r="C69" t="str">
        <f>CONCATENATE("'",category!Q69,"',")</f>
        <v>'한식',</v>
      </c>
      <c r="D69" t="str">
        <f xml:space="preserve">   CONCATENATE("'",'trim()'!C69,"',")</f>
        <v>'서울 마포구 상수동 327-7',</v>
      </c>
      <c r="E69" t="str">
        <f t="shared" ca="1" si="7"/>
        <v>'78호',</v>
      </c>
      <c r="F69" t="str">
        <f xml:space="preserve">    CONCATENATE("'",'trim()'!D69,"',")</f>
        <v>'02-6012-0918',</v>
      </c>
      <c r="G69" t="str">
        <f>'trim()'!E69&amp;","</f>
        <v>126.922811327823,</v>
      </c>
      <c r="H69" t="str">
        <f>'trim()'!F69&amp;","</f>
        <v>37.5465915313196,</v>
      </c>
      <c r="I69" t="str">
        <f t="shared" si="8"/>
        <v>'냉장고,\n한식,\n서울 마포구 상수동 327-7,\n02-6012-0918,\n126.922811327823,\n37.5465915313196,',</v>
      </c>
      <c r="J69" t="str">
        <f t="shared" si="9"/>
        <v>'shop068',</v>
      </c>
      <c r="K69" t="str">
        <f t="shared" si="10"/>
        <v>'12345'</v>
      </c>
      <c r="N69" t="str">
        <f t="shared" ca="1" si="11"/>
        <v>insert into shop (shopName, shopCategory, shopAddr, shopAddr2, shopTel, shopX, shopY, shopEx, shopID, shopPW) values('냉장고','한식','서울 마포구 상수동 327-7','78호','02-6012-0918',126.922811327823,37.5465915313196,'냉장고,\n한식,\n서울 마포구 상수동 327-7,\n02-6012-0918,\n126.922811327823,\n37.5465915313196,','shop068','12345');</v>
      </c>
    </row>
    <row r="70" spans="1:14" x14ac:dyDescent="0.4">
      <c r="A70">
        <f t="shared" si="6"/>
        <v>69</v>
      </c>
      <c r="B70" t="str">
        <f>CONCATENATE("'",'trim()'!A70,"',")</f>
        <v>'네네치킨 구로1점',</v>
      </c>
      <c r="C70" t="str">
        <f>CONCATENATE("'",category!Q70,"',")</f>
        <v>'치킨',</v>
      </c>
      <c r="D70" t="str">
        <f xml:space="preserve">   CONCATENATE("'",'trim()'!C70,"',")</f>
        <v>'서울 구로구 구로동 409-56',</v>
      </c>
      <c r="E70" t="str">
        <f t="shared" ca="1" si="7"/>
        <v>'293호',</v>
      </c>
      <c r="F70" t="str">
        <f xml:space="preserve">    CONCATENATE("'",'trim()'!D70,"',")</f>
        <v>'02-861-4492',</v>
      </c>
      <c r="G70" t="str">
        <f>'trim()'!E70&amp;","</f>
        <v>126.88227370623,</v>
      </c>
      <c r="H70" t="str">
        <f>'trim()'!F70&amp;","</f>
        <v>37.4942494724239,</v>
      </c>
      <c r="I70" t="str">
        <f t="shared" si="8"/>
        <v>'네네치킨 구로1점,\n치킨,\n서울 구로구 구로동 409-56,\n02-861-4492,\n126.88227370623,\n37.4942494724239,',</v>
      </c>
      <c r="J70" t="str">
        <f t="shared" si="9"/>
        <v>'shop069',</v>
      </c>
      <c r="K70" t="str">
        <f t="shared" si="10"/>
        <v>'12345'</v>
      </c>
      <c r="N70" t="str">
        <f t="shared" ca="1" si="11"/>
        <v>insert into shop (shopName, shopCategory, shopAddr, shopAddr2, shopTel, shopX, shopY, shopEx, shopID, shopPW) values('네네치킨 구로1점','치킨','서울 구로구 구로동 409-56','293호','02-861-4492',126.88227370623,37.4942494724239,'네네치킨 구로1점,\n치킨,\n서울 구로구 구로동 409-56,\n02-861-4492,\n126.88227370623,\n37.4942494724239,','shop069','12345');</v>
      </c>
    </row>
    <row r="71" spans="1:14" x14ac:dyDescent="0.4">
      <c r="A71">
        <f t="shared" si="6"/>
        <v>70</v>
      </c>
      <c r="B71" t="str">
        <f>CONCATENATE("'",'trim()'!A71,"',")</f>
        <v>'네네치킨 신도림점',</v>
      </c>
      <c r="C71" t="str">
        <f>CONCATENATE("'",category!Q71,"',")</f>
        <v>'치킨',</v>
      </c>
      <c r="D71" t="str">
        <f xml:space="preserve">   CONCATENATE("'",'trim()'!C71,"',")</f>
        <v>'서울 구로구 신도림동 292-44',</v>
      </c>
      <c r="E71" t="str">
        <f t="shared" ca="1" si="7"/>
        <v>'245호',</v>
      </c>
      <c r="F71" t="str">
        <f xml:space="preserve">    CONCATENATE("'",'trim()'!D71,"',")</f>
        <v>'050-7964-1022',</v>
      </c>
      <c r="G71" t="str">
        <f>'trim()'!E71&amp;","</f>
        <v>126.878291554082,</v>
      </c>
      <c r="H71" t="str">
        <f>'trim()'!F71&amp;","</f>
        <v>37.5092345617084,</v>
      </c>
      <c r="I71" t="str">
        <f t="shared" si="8"/>
        <v>'네네치킨 신도림점,\n치킨,\n서울 구로구 신도림동 292-44,\n050-7964-1022,\n126.878291554082,\n37.5092345617084,',</v>
      </c>
      <c r="J71" t="str">
        <f t="shared" si="9"/>
        <v>'shop070',</v>
      </c>
      <c r="K71" t="str">
        <f t="shared" si="10"/>
        <v>'12345'</v>
      </c>
      <c r="N71" t="str">
        <f t="shared" ca="1" si="11"/>
        <v>insert into shop (shopName, shopCategory, shopAddr, shopAddr2, shopTel, shopX, shopY, shopEx, shopID, shopPW) values('네네치킨 신도림점','치킨','서울 구로구 신도림동 292-44','245호','050-7964-1022',126.878291554082,37.5092345617084,'네네치킨 신도림점,\n치킨,\n서울 구로구 신도림동 292-44,\n050-7964-1022,\n126.878291554082,\n37.5092345617084,','shop070','12345');</v>
      </c>
    </row>
    <row r="72" spans="1:14" x14ac:dyDescent="0.4">
      <c r="A72">
        <f t="shared" si="6"/>
        <v>71</v>
      </c>
      <c r="B72" t="str">
        <f>CONCATENATE("'",'trim()'!A72,"',")</f>
        <v>'노랑통닭 망원점',</v>
      </c>
      <c r="C72" t="str">
        <f>CONCATENATE("'",category!Q72,"',")</f>
        <v>'치킨',</v>
      </c>
      <c r="D72" t="str">
        <f xml:space="preserve">   CONCATENATE("'",'trim()'!C72,"',")</f>
        <v>'서울 마포구 성산동 252-1',</v>
      </c>
      <c r="E72" t="str">
        <f t="shared" ca="1" si="7"/>
        <v>'113호',</v>
      </c>
      <c r="F72" t="str">
        <f xml:space="preserve">    CONCATENATE("'",'trim()'!D72,"',")</f>
        <v>'02-333-3288',</v>
      </c>
      <c r="G72" t="str">
        <f>'trim()'!E72&amp;","</f>
        <v>126.907972456204,</v>
      </c>
      <c r="H72" t="str">
        <f>'trim()'!F72&amp;","</f>
        <v>37.5587263489277,</v>
      </c>
      <c r="I72" t="str">
        <f t="shared" si="8"/>
        <v>'노랑통닭 망원점,\n치킨,\n서울 마포구 성산동 252-1,\n02-333-3288,\n126.907972456204,\n37.5587263489277,',</v>
      </c>
      <c r="J72" t="str">
        <f t="shared" si="9"/>
        <v>'shop071',</v>
      </c>
      <c r="K72" t="str">
        <f t="shared" si="10"/>
        <v>'12345'</v>
      </c>
      <c r="N72" t="str">
        <f t="shared" ca="1" si="11"/>
        <v>insert into shop (shopName, shopCategory, shopAddr, shopAddr2, shopTel, shopX, shopY, shopEx, shopID, shopPW) values('노랑통닭 망원점','치킨','서울 마포구 성산동 252-1','113호','02-333-3288',126.907972456204,37.5587263489277,'노랑통닭 망원점,\n치킨,\n서울 마포구 성산동 252-1,\n02-333-3288,\n126.907972456204,\n37.5587263489277,','shop071','12345');</v>
      </c>
    </row>
    <row r="73" spans="1:14" x14ac:dyDescent="0.4">
      <c r="A73">
        <f t="shared" si="6"/>
        <v>72</v>
      </c>
      <c r="B73" t="str">
        <f>CONCATENATE("'",'trim()'!A73,"',")</f>
        <v>'노랑통닭 상수점',</v>
      </c>
      <c r="C73" t="str">
        <f>CONCATENATE("'",category!Q73,"',")</f>
        <v>'치킨',</v>
      </c>
      <c r="D73" t="str">
        <f xml:space="preserve">   CONCATENATE("'",'trim()'!C73,"',")</f>
        <v>'서울 마포구 상수동 153-4',</v>
      </c>
      <c r="E73" t="str">
        <f t="shared" ca="1" si="7"/>
        <v>'274호',</v>
      </c>
      <c r="F73" t="str">
        <f xml:space="preserve">    CONCATENATE("'",'trim()'!D73,"',")</f>
        <v>'02-333-0578',</v>
      </c>
      <c r="G73" t="str">
        <f>'trim()'!E73&amp;","</f>
        <v>126.925060007991,</v>
      </c>
      <c r="H73" t="str">
        <f>'trim()'!F73&amp;","</f>
        <v>37.5475300185178,</v>
      </c>
      <c r="I73" t="str">
        <f t="shared" si="8"/>
        <v>'노랑통닭 상수점,\n치킨,\n서울 마포구 상수동 153-4,\n02-333-0578,\n126.925060007991,\n37.5475300185178,',</v>
      </c>
      <c r="J73" t="str">
        <f t="shared" si="9"/>
        <v>'shop072',</v>
      </c>
      <c r="K73" t="str">
        <f t="shared" si="10"/>
        <v>'12345'</v>
      </c>
      <c r="N73" t="str">
        <f t="shared" ca="1" si="11"/>
        <v>insert into shop (shopName, shopCategory, shopAddr, shopAddr2, shopTel, shopX, shopY, shopEx, shopID, shopPW) values('노랑통닭 상수점','치킨','서울 마포구 상수동 153-4','274호','02-333-0578',126.925060007991,37.5475300185178,'노랑통닭 상수점,\n치킨,\n서울 마포구 상수동 153-4,\n02-333-0578,\n126.925060007991,\n37.5475300185178,','shop072','12345');</v>
      </c>
    </row>
    <row r="74" spans="1:14" x14ac:dyDescent="0.4">
      <c r="A74">
        <f t="shared" si="6"/>
        <v>73</v>
      </c>
      <c r="B74" t="str">
        <f>CONCATENATE("'",'trim()'!A74,"',")</f>
        <v>'노랑통닭 홍대점',</v>
      </c>
      <c r="C74" t="str">
        <f>CONCATENATE("'",category!Q74,"',")</f>
        <v>'치킨',</v>
      </c>
      <c r="D74" t="str">
        <f xml:space="preserve">   CONCATENATE("'",'trim()'!C74,"',")</f>
        <v>'서울 마포구 서교동 356-3',</v>
      </c>
      <c r="E74" t="str">
        <f t="shared" ca="1" si="7"/>
        <v>'255호',</v>
      </c>
      <c r="F74" t="str">
        <f xml:space="preserve">    CONCATENATE("'",'trim()'!D74,"',")</f>
        <v>'02-335-2229',</v>
      </c>
      <c r="G74" t="str">
        <f>'trim()'!E74&amp;","</f>
        <v>126.92214714297,</v>
      </c>
      <c r="H74" t="str">
        <f>'trim()'!F74&amp;","</f>
        <v>37.5541459652421,</v>
      </c>
      <c r="I74" t="str">
        <f t="shared" si="8"/>
        <v>'노랑통닭 홍대점,\n치킨,\n서울 마포구 서교동 356-3,\n02-335-2229,\n126.92214714297,\n37.5541459652421,',</v>
      </c>
      <c r="J74" t="str">
        <f t="shared" si="9"/>
        <v>'shop073',</v>
      </c>
      <c r="K74" t="str">
        <f t="shared" si="10"/>
        <v>'12345'</v>
      </c>
      <c r="N74" t="str">
        <f t="shared" ca="1" si="11"/>
        <v>insert into shop (shopName, shopCategory, shopAddr, shopAddr2, shopTel, shopX, shopY, shopEx, shopID, shopPW) values('노랑통닭 홍대점','치킨','서울 마포구 서교동 356-3','255호','02-335-2229',126.92214714297,37.5541459652421,'노랑통닭 홍대점,\n치킨,\n서울 마포구 서교동 356-3,\n02-335-2229,\n126.92214714297,\n37.5541459652421,','shop073','12345');</v>
      </c>
    </row>
    <row r="75" spans="1:14" x14ac:dyDescent="0.4">
      <c r="A75">
        <f t="shared" si="6"/>
        <v>74</v>
      </c>
      <c r="B75" t="str">
        <f>CONCATENATE("'",'trim()'!A75,"',")</f>
        <v>'누나홀닭 구로역점',</v>
      </c>
      <c r="C75" t="str">
        <f>CONCATENATE("'",category!Q75,"',")</f>
        <v>'치킨',</v>
      </c>
      <c r="D75" t="str">
        <f xml:space="preserve">   CONCATENATE("'",'trim()'!C75,"',")</f>
        <v>'서울 구로구 구로동 603-9',</v>
      </c>
      <c r="E75" t="str">
        <f t="shared" ca="1" si="7"/>
        <v>'77호',</v>
      </c>
      <c r="F75" t="str">
        <f xml:space="preserve">    CONCATENATE("'",'trim()'!D75,"',")</f>
        <v>'02-2672-9292',</v>
      </c>
      <c r="G75" t="str">
        <f>'trim()'!E75&amp;","</f>
        <v>126.881058204594,</v>
      </c>
      <c r="H75" t="str">
        <f>'trim()'!F75&amp;","</f>
        <v>37.5034439200538,</v>
      </c>
      <c r="I75" t="str">
        <f t="shared" si="8"/>
        <v>'누나홀닭 구로역점,\n치킨,\n서울 구로구 구로동 603-9,\n02-2672-9292,\n126.881058204594,\n37.5034439200538,',</v>
      </c>
      <c r="J75" t="str">
        <f t="shared" si="9"/>
        <v>'shop074',</v>
      </c>
      <c r="K75" t="str">
        <f t="shared" si="10"/>
        <v>'12345'</v>
      </c>
      <c r="N75" t="str">
        <f t="shared" ca="1" si="11"/>
        <v>insert into shop (shopName, shopCategory, shopAddr, shopAddr2, shopTel, shopX, shopY, shopEx, shopID, shopPW) values('누나홀닭 구로역점','치킨','서울 구로구 구로동 603-9','77호','02-2672-9292',126.881058204594,37.5034439200538,'누나홀닭 구로역점,\n치킨,\n서울 구로구 구로동 603-9,\n02-2672-9292,\n126.881058204594,\n37.5034439200538,','shop074','12345');</v>
      </c>
    </row>
    <row r="76" spans="1:14" x14ac:dyDescent="0.4">
      <c r="A76">
        <f t="shared" si="6"/>
        <v>75</v>
      </c>
      <c r="B76" t="str">
        <f>CONCATENATE("'",'trim()'!A76,"',")</f>
        <v>'눈꽃한우서래갈비',</v>
      </c>
      <c r="C76" t="str">
        <f>CONCATENATE("'",category!Q76,"',")</f>
        <v>'한식',</v>
      </c>
      <c r="D76" t="str">
        <f xml:space="preserve">   CONCATENATE("'",'trim()'!C76,"',")</f>
        <v>'서울 구로구 구로동 544',</v>
      </c>
      <c r="E76" t="str">
        <f t="shared" ca="1" si="7"/>
        <v>'79호',</v>
      </c>
      <c r="F76" t="str">
        <f xml:space="preserve">    CONCATENATE("'",'trim()'!D76,"',")</f>
        <v>'02-862-3611',</v>
      </c>
      <c r="G76" t="str">
        <f>'trim()'!E76&amp;","</f>
        <v>126.887542753737,</v>
      </c>
      <c r="H76" t="str">
        <f>'trim()'!F76&amp;","</f>
        <v>37.5036466903643,</v>
      </c>
      <c r="I76" t="str">
        <f t="shared" si="8"/>
        <v>'눈꽃한우서래갈비,\n한식,\n서울 구로구 구로동 544,\n02-862-3611,\n126.887542753737,\n37.5036466903643,',</v>
      </c>
      <c r="J76" t="str">
        <f t="shared" si="9"/>
        <v>'shop075',</v>
      </c>
      <c r="K76" t="str">
        <f t="shared" si="10"/>
        <v>'12345'</v>
      </c>
      <c r="N76" t="str">
        <f t="shared" ca="1" si="11"/>
        <v>insert into shop (shopName, shopCategory, shopAddr, shopAddr2, shopTel, shopX, shopY, shopEx, shopID, shopPW) values('눈꽃한우서래갈비','한식','서울 구로구 구로동 544','79호','02-862-3611',126.887542753737,37.5036466903643,'눈꽃한우서래갈비,\n한식,\n서울 구로구 구로동 544,\n02-862-3611,\n126.887542753737,\n37.5036466903643,','shop075','12345');</v>
      </c>
    </row>
    <row r="77" spans="1:14" x14ac:dyDescent="0.4">
      <c r="A77">
        <f t="shared" si="6"/>
        <v>76</v>
      </c>
      <c r="B77" t="str">
        <f>CONCATENATE("'",'trim()'!A77,"',")</f>
        <v>'뉴욕버거 고척돔구장3루점',</v>
      </c>
      <c r="C77" t="str">
        <f>CONCATENATE("'",category!Q77,"',")</f>
        <v>'양식,햄버거',</v>
      </c>
      <c r="D77" t="str">
        <f xml:space="preserve">   CONCATENATE("'",'trim()'!C77,"',")</f>
        <v>'서울 구로구 고척동 66-2',</v>
      </c>
      <c r="E77" t="str">
        <f t="shared" ca="1" si="7"/>
        <v>'111호',</v>
      </c>
      <c r="F77" t="str">
        <f xml:space="preserve">    CONCATENATE("'",'trim()'!D77,"',")</f>
        <v>'070-8245-4562',</v>
      </c>
      <c r="G77" t="str">
        <f>'trim()'!E77&amp;","</f>
        <v>126.867698570637,</v>
      </c>
      <c r="H77" t="str">
        <f>'trim()'!F77&amp;","</f>
        <v>37.498816565767,</v>
      </c>
      <c r="I77" t="str">
        <f t="shared" si="8"/>
        <v>'뉴욕버거 고척돔구장3루점,\n양식,햄버거,\n서울 구로구 고척동 66-2,\n070-8245-4562,\n126.867698570637,\n37.498816565767,',</v>
      </c>
      <c r="J77" t="str">
        <f t="shared" si="9"/>
        <v>'shop076',</v>
      </c>
      <c r="K77" t="str">
        <f t="shared" si="10"/>
        <v>'12345'</v>
      </c>
      <c r="N77" t="str">
        <f t="shared" ca="1" si="11"/>
        <v>insert into shop (shopName, shopCategory, shopAddr, shopAddr2, shopTel, shopX, shopY, shopEx, shopID, shopPW) values('뉴욕버거 고척돔구장3루점','양식,햄버거','서울 구로구 고척동 66-2','111호','070-8245-4562',126.867698570637,37.498816565767,'뉴욕버거 고척돔구장3루점,\n양식,햄버거,\n서울 구로구 고척동 66-2,\n070-8245-4562,\n126.867698570637,\n37.498816565767,','shop076','12345');</v>
      </c>
    </row>
    <row r="78" spans="1:14" x14ac:dyDescent="0.4">
      <c r="A78">
        <f t="shared" si="6"/>
        <v>77</v>
      </c>
      <c r="B78" t="str">
        <f>CONCATENATE("'",'trim()'!A78,"',")</f>
        <v>'뉴욕버거 홈플러스신도림점',</v>
      </c>
      <c r="C78" t="str">
        <f>CONCATENATE("'",category!Q78,"',")</f>
        <v>'양식,햄버거',</v>
      </c>
      <c r="D78" t="str">
        <f xml:space="preserve">   CONCATENATE("'",'trim()'!C78,"',")</f>
        <v>'서울 구로구 신도림동 337',</v>
      </c>
      <c r="E78" t="str">
        <f t="shared" ca="1" si="7"/>
        <v>'119호',</v>
      </c>
      <c r="F78" t="str">
        <f xml:space="preserve">    CONCATENATE("'",'trim()'!D78,"',")</f>
        <v>'070-8245-4562',</v>
      </c>
      <c r="G78" t="str">
        <f>'trim()'!E78&amp;","</f>
        <v>126.888385898749,</v>
      </c>
      <c r="H78" t="str">
        <f>'trim()'!F78&amp;","</f>
        <v>37.5097096295601,</v>
      </c>
      <c r="I78" t="str">
        <f t="shared" si="8"/>
        <v>'뉴욕버거 홈플러스신도림점,\n양식,햄버거,\n서울 구로구 신도림동 337,\n070-8245-4562,\n126.888385898749,\n37.5097096295601,',</v>
      </c>
      <c r="J78" t="str">
        <f t="shared" si="9"/>
        <v>'shop077',</v>
      </c>
      <c r="K78" t="str">
        <f t="shared" si="10"/>
        <v>'12345'</v>
      </c>
      <c r="N78" t="str">
        <f t="shared" ca="1" si="11"/>
        <v>insert into shop (shopName, shopCategory, shopAddr, shopAddr2, shopTel, shopX, shopY, shopEx, shopID, shopPW) values('뉴욕버거 홈플러스신도림점','양식,햄버거','서울 구로구 신도림동 337','119호','070-8245-4562',126.888385898749,37.5097096295601,'뉴욕버거 홈플러스신도림점,\n양식,햄버거,\n서울 구로구 신도림동 337,\n070-8245-4562,\n126.888385898749,\n37.5097096295601,','shop077','12345');</v>
      </c>
    </row>
    <row r="79" spans="1:14" x14ac:dyDescent="0.4">
      <c r="A79">
        <f t="shared" si="6"/>
        <v>78</v>
      </c>
      <c r="B79" t="str">
        <f>CONCATENATE("'",'trim()'!A79,"',")</f>
        <v>'뉴욕피자',</v>
      </c>
      <c r="C79" t="str">
        <f>CONCATENATE("'",category!Q79,"',")</f>
        <v>'햄버거',</v>
      </c>
      <c r="D79" t="str">
        <f xml:space="preserve">   CONCATENATE("'",'trim()'!C79,"',")</f>
        <v>'서울 마포구 망원동 425-33',</v>
      </c>
      <c r="E79" t="str">
        <f t="shared" ca="1" si="7"/>
        <v>'295호',</v>
      </c>
      <c r="F79" t="str">
        <f xml:space="preserve">    CONCATENATE("'",'trim()'!D79,"',")</f>
        <v>'02-862-3611',</v>
      </c>
      <c r="G79" t="str">
        <f>'trim()'!E79&amp;","</f>
        <v>126.904445879841,</v>
      </c>
      <c r="H79" t="str">
        <f>'trim()'!F79&amp;","</f>
        <v>37.5586802996602,</v>
      </c>
      <c r="I79" t="str">
        <f t="shared" si="8"/>
        <v>'뉴욕피자,\n햄버거,\n서울 마포구 망원동 425-33,\n02-862-3611,\n126.904445879841,\n37.5586802996602,',</v>
      </c>
      <c r="J79" t="str">
        <f t="shared" si="9"/>
        <v>'shop078',</v>
      </c>
      <c r="K79" t="str">
        <f t="shared" si="10"/>
        <v>'12345'</v>
      </c>
      <c r="N79" t="str">
        <f t="shared" ca="1" si="11"/>
        <v>insert into shop (shopName, shopCategory, shopAddr, shopAddr2, shopTel, shopX, shopY, shopEx, shopID, shopPW) values('뉴욕피자','햄버거','서울 마포구 망원동 425-33','295호','02-862-3611',126.904445879841,37.5586802996602,'뉴욕피자,\n햄버거,\n서울 마포구 망원동 425-33,\n02-862-3611,\n126.904445879841,\n37.5586802996602,','shop078','12345');</v>
      </c>
    </row>
    <row r="80" spans="1:14" x14ac:dyDescent="0.4">
      <c r="A80">
        <f t="shared" si="6"/>
        <v>79</v>
      </c>
      <c r="B80" t="str">
        <f>CONCATENATE("'",'trim()'!A80,"',")</f>
        <v>'뉴욕핫도그앤커피 서울망원PC방점',</v>
      </c>
      <c r="C80" t="str">
        <f>CONCATENATE("'",category!Q80,"',")</f>
        <v>'햄버거',</v>
      </c>
      <c r="D80" t="str">
        <f xml:space="preserve">   CONCATENATE("'",'trim()'!C80,"',")</f>
        <v>'서울 마포구 서교동 441-17',</v>
      </c>
      <c r="E80" t="str">
        <f t="shared" ca="1" si="7"/>
        <v>'151호',</v>
      </c>
      <c r="F80" t="str">
        <f xml:space="preserve">    CONCATENATE("'",'trim()'!D80,"',")</f>
        <v>'02-862-3611',</v>
      </c>
      <c r="G80" t="str">
        <f>'trim()'!E80&amp;","</f>
        <v>126.910687444416,</v>
      </c>
      <c r="H80" t="str">
        <f>'trim()'!F80&amp;","</f>
        <v>37.5560146307157,</v>
      </c>
      <c r="I80" t="str">
        <f t="shared" si="8"/>
        <v>'뉴욕핫도그앤커피 서울망원PC방점,\n햄버거,\n서울 마포구 서교동 441-17,\n02-862-3611,\n126.910687444416,\n37.5560146307157,',</v>
      </c>
      <c r="J80" t="str">
        <f t="shared" si="9"/>
        <v>'shop079',</v>
      </c>
      <c r="K80" t="str">
        <f t="shared" si="10"/>
        <v>'12345'</v>
      </c>
      <c r="N80" t="str">
        <f t="shared" ca="1" si="11"/>
        <v>insert into shop (shopName, shopCategory, shopAddr, shopAddr2, shopTel, shopX, shopY, shopEx, shopID, shopPW) values('뉴욕핫도그앤커피 서울망원PC방점','햄버거','서울 마포구 서교동 441-17','151호','02-862-3611',126.910687444416,37.5560146307157,'뉴욕핫도그앤커피 서울망원PC방점,\n햄버거,\n서울 마포구 서교동 441-17,\n02-862-3611,\n126.910687444416,\n37.5560146307157,','shop079','12345');</v>
      </c>
    </row>
    <row r="81" spans="1:14" x14ac:dyDescent="0.4">
      <c r="A81">
        <f t="shared" si="6"/>
        <v>80</v>
      </c>
      <c r="B81" t="str">
        <f>CONCATENATE("'",'trim()'!A81,"',")</f>
        <v>'니와참치',</v>
      </c>
      <c r="C81" t="str">
        <f>CONCATENATE("'",category!Q81,"',")</f>
        <v>'일식',</v>
      </c>
      <c r="D81" t="str">
        <f xml:space="preserve">   CONCATENATE("'",'trim()'!C81,"',")</f>
        <v>'서울 구로구 구로동 1126-35',</v>
      </c>
      <c r="E81" t="str">
        <f t="shared" ca="1" si="7"/>
        <v>'284호',</v>
      </c>
      <c r="F81" t="str">
        <f xml:space="preserve">    CONCATENATE("'",'trim()'!D81,"',")</f>
        <v>'02-862-3611',</v>
      </c>
      <c r="G81" t="str">
        <f>'trim()'!E81&amp;","</f>
        <v>126.900115795286,</v>
      </c>
      <c r="H81" t="str">
        <f>'trim()'!F81&amp;","</f>
        <v>37.4822212357547,</v>
      </c>
      <c r="I81" t="str">
        <f t="shared" si="8"/>
        <v>'니와참치,\n일식,\n서울 구로구 구로동 1126-35,\n02-862-3611,\n126.900115795286,\n37.4822212357547,',</v>
      </c>
      <c r="J81" t="str">
        <f t="shared" si="9"/>
        <v>'shop080',</v>
      </c>
      <c r="K81" t="str">
        <f t="shared" si="10"/>
        <v>'12345'</v>
      </c>
      <c r="N81" t="str">
        <f t="shared" ca="1" si="11"/>
        <v>insert into shop (shopName, shopCategory, shopAddr, shopAddr2, shopTel, shopX, shopY, shopEx, shopID, shopPW) values('니와참치','일식','서울 구로구 구로동 1126-35','284호','02-862-3611',126.900115795286,37.4822212357547,'니와참치,\n일식,\n서울 구로구 구로동 1126-35,\n02-862-3611,\n126.900115795286,\n37.4822212357547,','shop080','12345');</v>
      </c>
    </row>
    <row r="82" spans="1:14" x14ac:dyDescent="0.4">
      <c r="A82">
        <f t="shared" si="6"/>
        <v>81</v>
      </c>
      <c r="B82" t="str">
        <f>CONCATENATE("'",'trim()'!A82,"',")</f>
        <v>'다겐닭스 신도림점',</v>
      </c>
      <c r="C82" t="str">
        <f>CONCATENATE("'",category!Q82,"',")</f>
        <v>'치킨',</v>
      </c>
      <c r="D82" t="str">
        <f xml:space="preserve">   CONCATENATE("'",'trim()'!C82,"',")</f>
        <v>'서울 구로구 신도림동 648',</v>
      </c>
      <c r="E82" t="str">
        <f t="shared" ca="1" si="7"/>
        <v>'260호',</v>
      </c>
      <c r="F82" t="str">
        <f xml:space="preserve">    CONCATENATE("'",'trim()'!D82,"',")</f>
        <v>'02-862-3611',</v>
      </c>
      <c r="G82" t="str">
        <f>'trim()'!E82&amp;","</f>
        <v>126.882640668022,</v>
      </c>
      <c r="H82" t="str">
        <f>'trim()'!F82&amp;","</f>
        <v>37.5054403277726,</v>
      </c>
      <c r="I82" t="str">
        <f t="shared" si="8"/>
        <v>'다겐닭스 신도림점,\n치킨,\n서울 구로구 신도림동 648,\n02-862-3611,\n126.882640668022,\n37.5054403277726,',</v>
      </c>
      <c r="J82" t="str">
        <f t="shared" si="9"/>
        <v>'shop081',</v>
      </c>
      <c r="K82" t="str">
        <f t="shared" si="10"/>
        <v>'12345'</v>
      </c>
      <c r="N82" t="str">
        <f t="shared" ca="1" si="11"/>
        <v>insert into shop (shopName, shopCategory, shopAddr, shopAddr2, shopTel, shopX, shopY, shopEx, shopID, shopPW) values('다겐닭스 신도림점','치킨','서울 구로구 신도림동 648','260호','02-862-3611',126.882640668022,37.5054403277726,'다겐닭스 신도림점,\n치킨,\n서울 구로구 신도림동 648,\n02-862-3611,\n126.882640668022,\n37.5054403277726,','shop081','12345');</v>
      </c>
    </row>
    <row r="83" spans="1:14" x14ac:dyDescent="0.4">
      <c r="A83">
        <f t="shared" si="6"/>
        <v>82</v>
      </c>
      <c r="B83" t="str">
        <f>CONCATENATE("'",'trim()'!A83,"',")</f>
        <v>'다농패스트푸드',</v>
      </c>
      <c r="C83" t="str">
        <f>CONCATENATE("'",category!Q83,"',")</f>
        <v>'햄버거',</v>
      </c>
      <c r="D83" t="str">
        <f xml:space="preserve">   CONCATENATE("'",'trim()'!C83,"',")</f>
        <v>'서울 마포구 성산동 533-1',</v>
      </c>
      <c r="E83" t="str">
        <f t="shared" ca="1" si="7"/>
        <v>'283호',</v>
      </c>
      <c r="F83" t="str">
        <f xml:space="preserve">    CONCATENATE("'",'trim()'!D83,"',")</f>
        <v>'02-838-5959',</v>
      </c>
      <c r="G83" t="str">
        <f>'trim()'!E83&amp;","</f>
        <v>126.898515501249,</v>
      </c>
      <c r="H83" t="str">
        <f>'trim()'!F83&amp;","</f>
        <v>37.5652382081458,</v>
      </c>
      <c r="I83" t="str">
        <f t="shared" si="8"/>
        <v>'다농패스트푸드,\n햄버거,\n서울 마포구 성산동 533-1,\n02-838-5959,\n126.898515501249,\n37.5652382081458,',</v>
      </c>
      <c r="J83" t="str">
        <f t="shared" si="9"/>
        <v>'shop082',</v>
      </c>
      <c r="K83" t="str">
        <f t="shared" si="10"/>
        <v>'12345'</v>
      </c>
      <c r="N83" t="str">
        <f t="shared" ca="1" si="11"/>
        <v>insert into shop (shopName, shopCategory, shopAddr, shopAddr2, shopTel, shopX, shopY, shopEx, shopID, shopPW) values('다농패스트푸드','햄버거','서울 마포구 성산동 533-1','283호','02-838-5959',126.898515501249,37.5652382081458,'다농패스트푸드,\n햄버거,\n서울 마포구 성산동 533-1,\n02-838-5959,\n126.898515501249,\n37.5652382081458,','shop082','12345');</v>
      </c>
    </row>
    <row r="84" spans="1:14" x14ac:dyDescent="0.4">
      <c r="A84">
        <f t="shared" si="6"/>
        <v>83</v>
      </c>
      <c r="B84" t="str">
        <f>CONCATENATE("'",'trim()'!A84,"',")</f>
        <v>'다케롤&amp;스시',</v>
      </c>
      <c r="C84" t="str">
        <f>CONCATENATE("'",category!Q84,"',")</f>
        <v>'일식',</v>
      </c>
      <c r="D84" t="str">
        <f xml:space="preserve">   CONCATENATE("'",'trim()'!C84,"',")</f>
        <v>'서울 구로구 구로동 186-7',</v>
      </c>
      <c r="E84" t="str">
        <f t="shared" ca="1" si="7"/>
        <v>'16호',</v>
      </c>
      <c r="F84" t="str">
        <f xml:space="preserve">    CONCATENATE("'",'trim()'!D84,"',")</f>
        <v>'02-830-1399',</v>
      </c>
      <c r="G84" t="str">
        <f>'trim()'!E84&amp;","</f>
        <v>126.898559128232,</v>
      </c>
      <c r="H84" t="str">
        <f>'trim()'!F84&amp;","</f>
        <v>37.4862492180345,</v>
      </c>
      <c r="I84" t="str">
        <f t="shared" si="8"/>
        <v>'다케롤&amp;스시,\n일식,\n서울 구로구 구로동 186-7,\n02-830-1399,\n126.898559128232,\n37.4862492180345,',</v>
      </c>
      <c r="J84" t="str">
        <f t="shared" si="9"/>
        <v>'shop083',</v>
      </c>
      <c r="K84" t="str">
        <f t="shared" si="10"/>
        <v>'12345'</v>
      </c>
      <c r="N84" t="str">
        <f t="shared" ca="1" si="11"/>
        <v>insert into shop (shopName, shopCategory, shopAddr, shopAddr2, shopTel, shopX, shopY, shopEx, shopID, shopPW) values('다케롤&amp;스시','일식','서울 구로구 구로동 186-7','16호','02-830-1399',126.898559128232,37.4862492180345,'다케롤&amp;스시,\n일식,\n서울 구로구 구로동 186-7,\n02-830-1399,\n126.898559128232,\n37.4862492180345,','shop083','12345');</v>
      </c>
    </row>
    <row r="85" spans="1:14" x14ac:dyDescent="0.4">
      <c r="A85">
        <f t="shared" si="6"/>
        <v>84</v>
      </c>
      <c r="B85" t="str">
        <f>CONCATENATE("'",'trim()'!A85,"',")</f>
        <v>'닭날다',</v>
      </c>
      <c r="C85" t="str">
        <f>CONCATENATE("'",category!Q85,"',")</f>
        <v>'치킨',</v>
      </c>
      <c r="D85" t="str">
        <f xml:space="preserve">   CONCATENATE("'",'trim()'!C85,"',")</f>
        <v>'서울 마포구 서교동 360-17',</v>
      </c>
      <c r="E85" t="str">
        <f t="shared" ca="1" si="7"/>
        <v>'49호',</v>
      </c>
      <c r="F85" t="str">
        <f xml:space="preserve">    CONCATENATE("'",'trim()'!D85,"',")</f>
        <v>'02-322-4520',</v>
      </c>
      <c r="G85" t="str">
        <f>'trim()'!E85&amp;","</f>
        <v>126.924074112395,</v>
      </c>
      <c r="H85" t="str">
        <f>'trim()'!F85&amp;","</f>
        <v>37.5511333822063,</v>
      </c>
      <c r="I85" t="str">
        <f t="shared" si="8"/>
        <v>'닭날다,\n치킨,\n서울 마포구 서교동 360-17,\n02-322-4520,\n126.924074112395,\n37.5511333822063,',</v>
      </c>
      <c r="J85" t="str">
        <f t="shared" si="9"/>
        <v>'shop084',</v>
      </c>
      <c r="K85" t="str">
        <f t="shared" si="10"/>
        <v>'12345'</v>
      </c>
      <c r="N85" t="str">
        <f t="shared" ca="1" si="11"/>
        <v>insert into shop (shopName, shopCategory, shopAddr, shopAddr2, shopTel, shopX, shopY, shopEx, shopID, shopPW) values('닭날다','치킨','서울 마포구 서교동 360-17','49호','02-322-4520',126.924074112395,37.5511333822063,'닭날다,\n치킨,\n서울 마포구 서교동 360-17,\n02-322-4520,\n126.924074112395,\n37.5511333822063,','shop084','12345');</v>
      </c>
    </row>
    <row r="86" spans="1:14" x14ac:dyDescent="0.4">
      <c r="A86">
        <f t="shared" si="6"/>
        <v>85</v>
      </c>
      <c r="B86" t="str">
        <f>CONCATENATE("'",'trim()'!A86,"',")</f>
        <v>'대게나라 마포점',</v>
      </c>
      <c r="C86" t="str">
        <f>CONCATENATE("'",category!Q86,"',")</f>
        <v>'한식',</v>
      </c>
      <c r="D86" t="str">
        <f xml:space="preserve">   CONCATENATE("'",'trim()'!C86,"',")</f>
        <v>'서울 마포구 서교동 476-19',</v>
      </c>
      <c r="E86" t="str">
        <f t="shared" ca="1" si="7"/>
        <v>'133호',</v>
      </c>
      <c r="F86" t="str">
        <f xml:space="preserve">    CONCATENATE("'",'trim()'!D86,"',")</f>
        <v>'02-322-8484',</v>
      </c>
      <c r="G86" t="str">
        <f>'trim()'!E86&amp;","</f>
        <v>126.911784677365,</v>
      </c>
      <c r="H86" t="str">
        <f>'trim()'!F86&amp;","</f>
        <v>37.5545666517863,</v>
      </c>
      <c r="I86" t="str">
        <f t="shared" si="8"/>
        <v>'대게나라 마포점,\n한식,\n서울 마포구 서교동 476-19,\n02-322-8484,\n126.911784677365,\n37.5545666517863,',</v>
      </c>
      <c r="J86" t="str">
        <f t="shared" si="9"/>
        <v>'shop085',</v>
      </c>
      <c r="K86" t="str">
        <f t="shared" si="10"/>
        <v>'12345'</v>
      </c>
      <c r="N86" t="str">
        <f t="shared" ca="1" si="11"/>
        <v>insert into shop (shopName, shopCategory, shopAddr, shopAddr2, shopTel, shopX, shopY, shopEx, shopID, shopPW) values('대게나라 마포점','한식','서울 마포구 서교동 476-19','133호','02-322-8484',126.911784677365,37.5545666517863,'대게나라 마포점,\n한식,\n서울 마포구 서교동 476-19,\n02-322-8484,\n126.911784677365,\n37.5545666517863,','shop085','12345');</v>
      </c>
    </row>
    <row r="87" spans="1:14" x14ac:dyDescent="0.4">
      <c r="A87">
        <f t="shared" si="6"/>
        <v>86</v>
      </c>
      <c r="B87" t="str">
        <f>CONCATENATE("'",'trim()'!A87,"',")</f>
        <v>'대만원',</v>
      </c>
      <c r="C87" t="str">
        <f>CONCATENATE("'",category!Q87,"',")</f>
        <v>'중식',</v>
      </c>
      <c r="D87" t="str">
        <f xml:space="preserve">   CONCATENATE("'",'trim()'!C87,"',")</f>
        <v>'서울 구로구 신도림동 639',</v>
      </c>
      <c r="E87" t="str">
        <f t="shared" ca="1" si="7"/>
        <v>'276호',</v>
      </c>
      <c r="F87" t="str">
        <f xml:space="preserve">    CONCATENATE("'",'trim()'!D87,"',")</f>
        <v>'070-8245-4562',</v>
      </c>
      <c r="G87" t="str">
        <f>'trim()'!E87&amp;","</f>
        <v>126.884999575764,</v>
      </c>
      <c r="H87" t="str">
        <f>'trim()'!F87&amp;","</f>
        <v>37.5115415462706,</v>
      </c>
      <c r="I87" t="str">
        <f t="shared" si="8"/>
        <v>'대만원,\n중식,\n서울 구로구 신도림동 639,\n070-8245-4562,\n126.884999575764,\n37.5115415462706,',</v>
      </c>
      <c r="J87" t="str">
        <f t="shared" si="9"/>
        <v>'shop086',</v>
      </c>
      <c r="K87" t="str">
        <f t="shared" si="10"/>
        <v>'12345'</v>
      </c>
      <c r="N87" t="str">
        <f t="shared" ca="1" si="11"/>
        <v>insert into shop (shopName, shopCategory, shopAddr, shopAddr2, shopTel, shopX, shopY, shopEx, shopID, shopPW) values('대만원','중식','서울 구로구 신도림동 639','276호','070-8245-4562',126.884999575764,37.5115415462706,'대만원,\n중식,\n서울 구로구 신도림동 639,\n070-8245-4562,\n126.884999575764,\n37.5115415462706,','shop086','12345');</v>
      </c>
    </row>
    <row r="88" spans="1:14" x14ac:dyDescent="0.4">
      <c r="A88">
        <f t="shared" si="6"/>
        <v>87</v>
      </c>
      <c r="B88" t="str">
        <f>CONCATENATE("'",'trim()'!A88,"',")</f>
        <v>'대박착한치킨',</v>
      </c>
      <c r="C88" t="str">
        <f>CONCATENATE("'",category!Q88,"',")</f>
        <v>'치킨',</v>
      </c>
      <c r="D88" t="str">
        <f xml:space="preserve">   CONCATENATE("'",'trim()'!C88,"',")</f>
        <v>'서울 마포구 상수동 327-7',</v>
      </c>
      <c r="E88" t="str">
        <f t="shared" ca="1" si="7"/>
        <v>'116호',</v>
      </c>
      <c r="F88" t="str">
        <f xml:space="preserve">    CONCATENATE("'",'trim()'!D88,"',")</f>
        <v>'02-3144-3256',</v>
      </c>
      <c r="G88" t="str">
        <f>'trim()'!E88&amp;","</f>
        <v>126.922797726339,</v>
      </c>
      <c r="H88" t="str">
        <f>'trim()'!F88&amp;","</f>
        <v>37.5466131463986,</v>
      </c>
      <c r="I88" t="str">
        <f t="shared" si="8"/>
        <v>'대박착한치킨,\n치킨,\n서울 마포구 상수동 327-7,\n02-3144-3256,\n126.922797726339,\n37.5466131463986,',</v>
      </c>
      <c r="J88" t="str">
        <f t="shared" si="9"/>
        <v>'shop087',</v>
      </c>
      <c r="K88" t="str">
        <f t="shared" si="10"/>
        <v>'12345'</v>
      </c>
      <c r="N88" t="str">
        <f t="shared" ca="1" si="11"/>
        <v>insert into shop (shopName, shopCategory, shopAddr, shopAddr2, shopTel, shopX, shopY, shopEx, shopID, shopPW) values('대박착한치킨','치킨','서울 마포구 상수동 327-7','116호','02-3144-3256',126.922797726339,37.5466131463986,'대박착한치킨,\n치킨,\n서울 마포구 상수동 327-7,\n02-3144-3256,\n126.922797726339,\n37.5466131463986,','shop087','12345');</v>
      </c>
    </row>
    <row r="89" spans="1:14" x14ac:dyDescent="0.4">
      <c r="A89">
        <f t="shared" si="6"/>
        <v>88</v>
      </c>
      <c r="B89" t="str">
        <f>CONCATENATE("'",'trim()'!A89,"',")</f>
        <v>'대한각',</v>
      </c>
      <c r="C89" t="str">
        <f>CONCATENATE("'",category!Q89,"',")</f>
        <v>'중식',</v>
      </c>
      <c r="D89" t="str">
        <f xml:space="preserve">   CONCATENATE("'",'trim()'!C89,"',")</f>
        <v>'서울 마포구 합정동 473',</v>
      </c>
      <c r="E89" t="str">
        <f t="shared" ca="1" si="7"/>
        <v>'235호',</v>
      </c>
      <c r="F89" t="str">
        <f xml:space="preserve">    CONCATENATE("'",'trim()'!D89,"',")</f>
        <v>'02-2210-9558',</v>
      </c>
      <c r="G89" t="str">
        <f>'trim()'!E89&amp;","</f>
        <v>126.912312864721,</v>
      </c>
      <c r="H89" t="str">
        <f>'trim()'!F89&amp;","</f>
        <v>37.5509810740601,</v>
      </c>
      <c r="I89" t="str">
        <f t="shared" si="8"/>
        <v>'대한각,\n중식,\n서울 마포구 합정동 473,\n02-2210-9558,\n126.912312864721,\n37.5509810740601,',</v>
      </c>
      <c r="J89" t="str">
        <f t="shared" si="9"/>
        <v>'shop088',</v>
      </c>
      <c r="K89" t="str">
        <f t="shared" si="10"/>
        <v>'12345'</v>
      </c>
      <c r="N89" t="str">
        <f t="shared" ca="1" si="11"/>
        <v>insert into shop (shopName, shopCategory, shopAddr, shopAddr2, shopTel, shopX, shopY, shopEx, shopID, shopPW) values('대한각','중식','서울 마포구 합정동 473','235호','02-2210-9558',126.912312864721,37.5509810740601,'대한각,\n중식,\n서울 마포구 합정동 473,\n02-2210-9558,\n126.912312864721,\n37.5509810740601,','shop088','12345');</v>
      </c>
    </row>
    <row r="90" spans="1:14" x14ac:dyDescent="0.4">
      <c r="A90">
        <f t="shared" si="6"/>
        <v>89</v>
      </c>
      <c r="B90" t="str">
        <f>CONCATENATE("'",'trim()'!A90,"',")</f>
        <v>'더블플레이치킨 동교동본점',</v>
      </c>
      <c r="C90" t="str">
        <f>CONCATENATE("'",category!Q90,"',")</f>
        <v>'치킨',</v>
      </c>
      <c r="D90" t="str">
        <f xml:space="preserve">   CONCATENATE("'",'trim()'!C90,"',")</f>
        <v>'서울 마포구 동교동 200-24',</v>
      </c>
      <c r="E90" t="str">
        <f t="shared" ca="1" si="7"/>
        <v>'266호',</v>
      </c>
      <c r="F90" t="str">
        <f xml:space="preserve">    CONCATENATE("'",'trim()'!D90,"',")</f>
        <v>'02-3144-3256',</v>
      </c>
      <c r="G90" t="str">
        <f>'trim()'!E90&amp;","</f>
        <v>126.922975908734,</v>
      </c>
      <c r="H90" t="str">
        <f>'trim()'!F90&amp;","</f>
        <v>37.5582027987331,</v>
      </c>
      <c r="I90" t="str">
        <f t="shared" si="8"/>
        <v>'더블플레이치킨 동교동본점,\n치킨,\n서울 마포구 동교동 200-24,\n02-3144-3256,\n126.922975908734,\n37.5582027987331,',</v>
      </c>
      <c r="J90" t="str">
        <f t="shared" si="9"/>
        <v>'shop089',</v>
      </c>
      <c r="K90" t="str">
        <f t="shared" si="10"/>
        <v>'12345'</v>
      </c>
      <c r="N90" t="str">
        <f t="shared" ca="1" si="11"/>
        <v>insert into shop (shopName, shopCategory, shopAddr, shopAddr2, shopTel, shopX, shopY, shopEx, shopID, shopPW) values('더블플레이치킨 동교동본점','치킨','서울 마포구 동교동 200-24','266호','02-3144-3256',126.922975908734,37.5582027987331,'더블플레이치킨 동교동본점,\n치킨,\n서울 마포구 동교동 200-24,\n02-3144-3256,\n126.922975908734,\n37.5582027987331,','shop089','12345');</v>
      </c>
    </row>
    <row r="91" spans="1:14" x14ac:dyDescent="0.4">
      <c r="A91">
        <f t="shared" si="6"/>
        <v>90</v>
      </c>
      <c r="B91" t="str">
        <f>CONCATENATE("'",'trim()'!A91,"',")</f>
        <v>'더알리오',</v>
      </c>
      <c r="C91" t="str">
        <f>CONCATENATE("'",category!Q91,"',")</f>
        <v>'양식',</v>
      </c>
      <c r="D91" t="str">
        <f xml:space="preserve">   CONCATENATE("'",'trim()'!C91,"',")</f>
        <v>'서울 구로구 구로동 94-10',</v>
      </c>
      <c r="E91" t="str">
        <f t="shared" ca="1" si="7"/>
        <v>'247호',</v>
      </c>
      <c r="F91" t="str">
        <f xml:space="preserve">    CONCATENATE("'",'trim()'!D91,"',")</f>
        <v>'02-865-1706',</v>
      </c>
      <c r="G91" t="str">
        <f>'trim()'!E91&amp;","</f>
        <v>126.891517649372,</v>
      </c>
      <c r="H91" t="str">
        <f>'trim()'!F91&amp;","</f>
        <v>37.4953215100976,</v>
      </c>
      <c r="I91" t="str">
        <f t="shared" si="8"/>
        <v>'더알리오,\n양식,\n서울 구로구 구로동 94-10,\n02-865-1706,\n126.891517649372,\n37.4953215100976,',</v>
      </c>
      <c r="J91" t="str">
        <f t="shared" si="9"/>
        <v>'shop090',</v>
      </c>
      <c r="K91" t="str">
        <f t="shared" si="10"/>
        <v>'12345'</v>
      </c>
      <c r="N91" t="str">
        <f t="shared" ca="1" si="11"/>
        <v>insert into shop (shopName, shopCategory, shopAddr, shopAddr2, shopTel, shopX, shopY, shopEx, shopID, shopPW) values('더알리오','양식','서울 구로구 구로동 94-10','247호','02-865-1706',126.891517649372,37.4953215100976,'더알리오,\n양식,\n서울 구로구 구로동 94-10,\n02-865-1706,\n126.891517649372,\n37.4953215100976,','shop090','12345');</v>
      </c>
    </row>
    <row r="92" spans="1:14" x14ac:dyDescent="0.4">
      <c r="A92">
        <f t="shared" si="6"/>
        <v>91</v>
      </c>
      <c r="B92" t="str">
        <f>CONCATENATE("'",'trim()'!A92,"',")</f>
        <v>'더족발 본점',</v>
      </c>
      <c r="C92" t="str">
        <f>CONCATENATE("'",category!Q92,"',")</f>
        <v>'한식',</v>
      </c>
      <c r="D92" t="str">
        <f xml:space="preserve">   CONCATENATE("'",'trim()'!C92,"',")</f>
        <v>'서울 구로구 신도림동 435-10',</v>
      </c>
      <c r="E92" t="str">
        <f t="shared" ca="1" si="7"/>
        <v>'246호',</v>
      </c>
      <c r="F92" t="str">
        <f xml:space="preserve">    CONCATENATE("'",'trim()'!D92,"',")</f>
        <v>'02-2636-9288',</v>
      </c>
      <c r="G92" t="str">
        <f>'trim()'!E92&amp;","</f>
        <v>126.884091024632,</v>
      </c>
      <c r="H92" t="str">
        <f>'trim()'!F92&amp;","</f>
        <v>37.5066166699615,</v>
      </c>
      <c r="I92" t="str">
        <f t="shared" si="8"/>
        <v>'더족발 본점,\n한식,\n서울 구로구 신도림동 435-10,\n02-2636-9288,\n126.884091024632,\n37.5066166699615,',</v>
      </c>
      <c r="J92" t="str">
        <f t="shared" si="9"/>
        <v>'shop091',</v>
      </c>
      <c r="K92" t="str">
        <f t="shared" si="10"/>
        <v>'12345'</v>
      </c>
      <c r="N92" t="str">
        <f t="shared" ca="1" si="11"/>
        <v>insert into shop (shopName, shopCategory, shopAddr, shopAddr2, shopTel, shopX, shopY, shopEx, shopID, shopPW) values('더족발 본점','한식','서울 구로구 신도림동 435-10','246호','02-2636-9288',126.884091024632,37.5066166699615,'더족발 본점,\n한식,\n서울 구로구 신도림동 435-10,\n02-2636-9288,\n126.884091024632,\n37.5066166699615,','shop091','12345');</v>
      </c>
    </row>
    <row r="93" spans="1:14" x14ac:dyDescent="0.4">
      <c r="A93">
        <f t="shared" si="6"/>
        <v>92</v>
      </c>
      <c r="B93" t="str">
        <f>CONCATENATE("'",'trim()'!A93,"',")</f>
        <v>'더피자보이즈',</v>
      </c>
      <c r="C93" t="str">
        <f>CONCATENATE("'",category!Q93,"',")</f>
        <v>'피자,양식',</v>
      </c>
      <c r="D93" t="str">
        <f xml:space="preserve">   CONCATENATE("'",'trim()'!C93,"',")</f>
        <v>'서울 마포구 서교동 402-5',</v>
      </c>
      <c r="E93" t="str">
        <f t="shared" ca="1" si="7"/>
        <v>'100호',</v>
      </c>
      <c r="F93" t="str">
        <f xml:space="preserve">    CONCATENATE("'",'trim()'!D93,"',")</f>
        <v>'02-322-9896',</v>
      </c>
      <c r="G93" t="str">
        <f>'trim()'!E93&amp;","</f>
        <v>126.919636174129,</v>
      </c>
      <c r="H93" t="str">
        <f>'trim()'!F93&amp;","</f>
        <v>37.5485932339986,</v>
      </c>
      <c r="I93" t="str">
        <f t="shared" si="8"/>
        <v>'더피자보이즈,\n피자,양식,\n서울 마포구 서교동 402-5,\n02-322-9896,\n126.919636174129,\n37.5485932339986,',</v>
      </c>
      <c r="J93" t="str">
        <f t="shared" si="9"/>
        <v>'shop092',</v>
      </c>
      <c r="K93" t="str">
        <f t="shared" si="10"/>
        <v>'12345'</v>
      </c>
      <c r="N93" t="str">
        <f t="shared" ca="1" si="11"/>
        <v>insert into shop (shopName, shopCategory, shopAddr, shopAddr2, shopTel, shopX, shopY, shopEx, shopID, shopPW) values('더피자보이즈','피자,양식','서울 마포구 서교동 402-5','100호','02-322-9896',126.919636174129,37.5485932339986,'더피자보이즈,\n피자,양식,\n서울 마포구 서교동 402-5,\n02-322-9896,\n126.919636174129,\n37.5485932339986,','shop092','12345');</v>
      </c>
    </row>
    <row r="94" spans="1:14" x14ac:dyDescent="0.4">
      <c r="A94">
        <f t="shared" si="6"/>
        <v>93</v>
      </c>
      <c r="B94" t="str">
        <f>CONCATENATE("'",'trim()'!A94,"',")</f>
        <v>'더피자보이즈 서교점',</v>
      </c>
      <c r="C94" t="str">
        <f>CONCATENATE("'",category!Q94,"',")</f>
        <v>'피자,양식',</v>
      </c>
      <c r="D94" t="str">
        <f xml:space="preserve">   CONCATENATE("'",'trim()'!C94,"',")</f>
        <v>'서울 마포구 서교동 332-33',</v>
      </c>
      <c r="E94" t="str">
        <f t="shared" ca="1" si="7"/>
        <v>'227호',</v>
      </c>
      <c r="F94" t="str">
        <f xml:space="preserve">    CONCATENATE("'",'trim()'!D94,"',")</f>
        <v>'02-336-0801',</v>
      </c>
      <c r="G94" t="str">
        <f>'trim()'!E94&amp;","</f>
        <v>126.926061770365,</v>
      </c>
      <c r="H94" t="str">
        <f>'trim()'!F94&amp;","</f>
        <v>37.5552612134787,</v>
      </c>
      <c r="I94" t="str">
        <f t="shared" si="8"/>
        <v>'더피자보이즈 서교점,\n피자,양식,\n서울 마포구 서교동 332-33,\n02-336-0801,\n126.926061770365,\n37.5552612134787,',</v>
      </c>
      <c r="J94" t="str">
        <f t="shared" si="9"/>
        <v>'shop093',</v>
      </c>
      <c r="K94" t="str">
        <f t="shared" si="10"/>
        <v>'12345'</v>
      </c>
      <c r="N94" t="str">
        <f t="shared" ca="1" si="11"/>
        <v>insert into shop (shopName, shopCategory, shopAddr, shopAddr2, shopTel, shopX, shopY, shopEx, shopID, shopPW) values('더피자보이즈 서교점','피자,양식','서울 마포구 서교동 332-33','227호','02-336-0801',126.926061770365,37.5552612134787,'더피자보이즈 서교점,\n피자,양식,\n서울 마포구 서교동 332-33,\n02-336-0801,\n126.926061770365,\n37.5552612134787,','shop093','12345');</v>
      </c>
    </row>
    <row r="95" spans="1:14" x14ac:dyDescent="0.4">
      <c r="A95">
        <f t="shared" si="6"/>
        <v>94</v>
      </c>
      <c r="B95" t="str">
        <f>CONCATENATE("'",'trim()'!A95,"',")</f>
        <v>'도담치킨(망원점)',</v>
      </c>
      <c r="C95" t="str">
        <f>CONCATENATE("'",category!Q95,"',")</f>
        <v>'치킨',</v>
      </c>
      <c r="D95" t="str">
        <f xml:space="preserve">   CONCATENATE("'",'trim()'!C95,"',")</f>
        <v>'서울 마포구 망원동 485-10',</v>
      </c>
      <c r="E95" t="str">
        <f t="shared" ca="1" si="7"/>
        <v>'160호',</v>
      </c>
      <c r="F95" t="str">
        <f xml:space="preserve">    CONCATENATE("'",'trim()'!D95,"',")</f>
        <v>'02-332-9255',</v>
      </c>
      <c r="G95" t="str">
        <f>'trim()'!E95&amp;","</f>
        <v>126.907231347838,</v>
      </c>
      <c r="H95" t="str">
        <f>'trim()'!F95&amp;","</f>
        <v>37.5576445726487,</v>
      </c>
      <c r="I95" t="str">
        <f t="shared" si="8"/>
        <v>'도담치킨(망원점),\n치킨,\n서울 마포구 망원동 485-10,\n02-332-9255,\n126.907231347838,\n37.5576445726487,',</v>
      </c>
      <c r="J95" t="str">
        <f t="shared" si="9"/>
        <v>'shop094',</v>
      </c>
      <c r="K95" t="str">
        <f t="shared" si="10"/>
        <v>'12345'</v>
      </c>
      <c r="N95" t="str">
        <f t="shared" ca="1" si="11"/>
        <v>insert into shop (shopName, shopCategory, shopAddr, shopAddr2, shopTel, shopX, shopY, shopEx, shopID, shopPW) values('도담치킨(망원점)','치킨','서울 마포구 망원동 485-10','160호','02-332-9255',126.907231347838,37.5576445726487,'도담치킨(망원점),\n치킨,\n서울 마포구 망원동 485-10,\n02-332-9255,\n126.907231347838,\n37.5576445726487,','shop094','12345');</v>
      </c>
    </row>
    <row r="96" spans="1:14" x14ac:dyDescent="0.4">
      <c r="A96">
        <f t="shared" si="6"/>
        <v>95</v>
      </c>
      <c r="B96" t="str">
        <f>CONCATENATE("'",'trim()'!A96,"',")</f>
        <v>'도미노피자 구로점',</v>
      </c>
      <c r="C96" t="str">
        <f>CONCATENATE("'",category!Q96,"',")</f>
        <v>'피자,양식',</v>
      </c>
      <c r="D96" t="str">
        <f xml:space="preserve">   CONCATENATE("'",'trim()'!C96,"',")</f>
        <v>'서울 구로구 구로동 486-7',</v>
      </c>
      <c r="E96" t="str">
        <f t="shared" ca="1" si="7"/>
        <v>'73호',</v>
      </c>
      <c r="F96" t="str">
        <f xml:space="preserve">    CONCATENATE("'",'trim()'!D96,"',")</f>
        <v>'02-859-3082',</v>
      </c>
      <c r="G96" t="str">
        <f>'trim()'!E96&amp;","</f>
        <v>126.882720139622,</v>
      </c>
      <c r="H96" t="str">
        <f>'trim()'!F96&amp;","</f>
        <v>37.4980161224679,</v>
      </c>
      <c r="I96" t="str">
        <f t="shared" si="8"/>
        <v>'도미노피자 구로점,\n피자,양식,\n서울 구로구 구로동 486-7,\n02-859-3082,\n126.882720139622,\n37.4980161224679,',</v>
      </c>
      <c r="J96" t="str">
        <f t="shared" si="9"/>
        <v>'shop095',</v>
      </c>
      <c r="K96" t="str">
        <f t="shared" si="10"/>
        <v>'12345'</v>
      </c>
      <c r="N96" t="str">
        <f t="shared" ca="1" si="11"/>
        <v>insert into shop (shopName, shopCategory, shopAddr, shopAddr2, shopTel, shopX, shopY, shopEx, shopID, shopPW) values('도미노피자 구로점','피자,양식','서울 구로구 구로동 486-7','73호','02-859-3082',126.882720139622,37.4980161224679,'도미노피자 구로점,\n피자,양식,\n서울 구로구 구로동 486-7,\n02-859-3082,\n126.882720139622,\n37.4980161224679,','shop095','12345');</v>
      </c>
    </row>
    <row r="97" spans="1:14" x14ac:dyDescent="0.4">
      <c r="A97">
        <f t="shared" si="6"/>
        <v>96</v>
      </c>
      <c r="B97" t="str">
        <f>CONCATENATE("'",'trim()'!A97,"',")</f>
        <v>'도미노피자 망원점',</v>
      </c>
      <c r="C97" t="str">
        <f>CONCATENATE("'",category!Q97,"',")</f>
        <v>'피자,양식',</v>
      </c>
      <c r="D97" t="str">
        <f xml:space="preserve">   CONCATENATE("'",'trim()'!C97,"',")</f>
        <v>'서울 마포구 서교동 476-18',</v>
      </c>
      <c r="E97" t="str">
        <f t="shared" ca="1" si="7"/>
        <v>'52호',</v>
      </c>
      <c r="F97" t="str">
        <f xml:space="preserve">    CONCATENATE("'",'trim()'!D97,"',")</f>
        <v>'02-335-2060',</v>
      </c>
      <c r="G97" t="str">
        <f>'trim()'!E97&amp;","</f>
        <v>126.912038161225,</v>
      </c>
      <c r="H97" t="str">
        <f>'trim()'!F97&amp;","</f>
        <v>37.5545848608478,</v>
      </c>
      <c r="I97" t="str">
        <f t="shared" si="8"/>
        <v>'도미노피자 망원점,\n피자,양식,\n서울 마포구 서교동 476-18,\n02-335-2060,\n126.912038161225,\n37.5545848608478,',</v>
      </c>
      <c r="J97" t="str">
        <f t="shared" si="9"/>
        <v>'shop096',</v>
      </c>
      <c r="K97" t="str">
        <f t="shared" si="10"/>
        <v>'12345'</v>
      </c>
      <c r="N97" t="str">
        <f t="shared" ca="1" si="11"/>
        <v>insert into shop (shopName, shopCategory, shopAddr, shopAddr2, shopTel, shopX, shopY, shopEx, shopID, shopPW) values('도미노피자 망원점','피자,양식','서울 마포구 서교동 476-18','52호','02-335-2060',126.912038161225,37.5545848608478,'도미노피자 망원점,\n피자,양식,\n서울 마포구 서교동 476-18,\n02-335-2060,\n126.912038161225,\n37.5545848608478,','shop096','12345');</v>
      </c>
    </row>
    <row r="98" spans="1:14" x14ac:dyDescent="0.4">
      <c r="A98">
        <f t="shared" si="6"/>
        <v>97</v>
      </c>
      <c r="B98" t="str">
        <f>CONCATENATE("'",'trim()'!A98,"',")</f>
        <v>'도미노피자 신도림점',</v>
      </c>
      <c r="C98" t="str">
        <f>CONCATENATE("'",category!Q98,"',")</f>
        <v>'피자,양식',</v>
      </c>
      <c r="D98" t="str">
        <f xml:space="preserve">   CONCATENATE("'",'trim()'!C98,"',")</f>
        <v>'서울 구로구 신도림동 694',</v>
      </c>
      <c r="E98" t="str">
        <f t="shared" ca="1" si="7"/>
        <v>'166호',</v>
      </c>
      <c r="F98" t="str">
        <f xml:space="preserve">    CONCATENATE("'",'trim()'!D98,"',")</f>
        <v>'02-6739-3083',</v>
      </c>
      <c r="G98" t="str">
        <f>'trim()'!E98&amp;","</f>
        <v>126.884098484585,</v>
      </c>
      <c r="H98" t="str">
        <f>'trim()'!F98&amp;","</f>
        <v>37.5076438224727,</v>
      </c>
      <c r="I98" t="str">
        <f t="shared" si="8"/>
        <v>'도미노피자 신도림점,\n피자,양식,\n서울 구로구 신도림동 694,\n02-6739-3083,\n126.884098484585,\n37.5076438224727,',</v>
      </c>
      <c r="J98" t="str">
        <f t="shared" si="9"/>
        <v>'shop097',</v>
      </c>
      <c r="K98" t="str">
        <f t="shared" si="10"/>
        <v>'12345'</v>
      </c>
      <c r="N98" t="str">
        <f t="shared" ca="1" si="11"/>
        <v>insert into shop (shopName, shopCategory, shopAddr, shopAddr2, shopTel, shopX, shopY, shopEx, shopID, shopPW) values('도미노피자 신도림점','피자,양식','서울 구로구 신도림동 694','166호','02-6739-3083',126.884098484585,37.5076438224727,'도미노피자 신도림점,\n피자,양식,\n서울 구로구 신도림동 694,\n02-6739-3083,\n126.884098484585,\n37.5076438224727,','shop097','12345');</v>
      </c>
    </row>
    <row r="99" spans="1:14" x14ac:dyDescent="0.4">
      <c r="A99">
        <f t="shared" si="6"/>
        <v>98</v>
      </c>
      <c r="B99" t="str">
        <f>CONCATENATE("'",'trim()'!A99,"',")</f>
        <v>'도쿄빙수 상수점',</v>
      </c>
      <c r="C99" t="str">
        <f>CONCATENATE("'",category!Q99,"',")</f>
        <v>'카페',</v>
      </c>
      <c r="D99" t="str">
        <f xml:space="preserve">   CONCATENATE("'",'trim()'!C99,"',")</f>
        <v>'서울 마포구 상수동 310-20',</v>
      </c>
      <c r="E99" t="str">
        <f t="shared" ca="1" si="7"/>
        <v>'2호',</v>
      </c>
      <c r="F99" t="str">
        <f xml:space="preserve">    CONCATENATE("'",'trim()'!D99,"',")</f>
        <v>'02-322-0321',</v>
      </c>
      <c r="G99" t="str">
        <f>'trim()'!E99&amp;","</f>
        <v>126.922058208933,</v>
      </c>
      <c r="H99" t="str">
        <f>'trim()'!F99&amp;","</f>
        <v>37.5482596861248,</v>
      </c>
      <c r="I99" t="str">
        <f t="shared" si="8"/>
        <v>'도쿄빙수 상수점,\n카페,\n서울 마포구 상수동 310-20,\n02-322-0321,\n126.922058208933,\n37.5482596861248,',</v>
      </c>
      <c r="J99" t="str">
        <f t="shared" si="9"/>
        <v>'shop098',</v>
      </c>
      <c r="K99" t="str">
        <f t="shared" si="10"/>
        <v>'12345'</v>
      </c>
      <c r="N99" t="str">
        <f t="shared" ca="1" si="11"/>
        <v>insert into shop (shopName, shopCategory, shopAddr, shopAddr2, shopTel, shopX, shopY, shopEx, shopID, shopPW) values('도쿄빙수 상수점','카페','서울 마포구 상수동 310-20','2호','02-322-0321',126.922058208933,37.5482596861248,'도쿄빙수 상수점,\n카페,\n서울 마포구 상수동 310-20,\n02-322-0321,\n126.922058208933,\n37.5482596861248,','shop098','12345');</v>
      </c>
    </row>
    <row r="100" spans="1:14" x14ac:dyDescent="0.4">
      <c r="A100">
        <f t="shared" si="6"/>
        <v>99</v>
      </c>
      <c r="B100" t="str">
        <f>CONCATENATE("'",'trim()'!A100,"',")</f>
        <v>'도화서가 홍대점',</v>
      </c>
      <c r="C100" t="str">
        <f>CONCATENATE("'",category!Q100,"',")</f>
        <v>'카페',</v>
      </c>
      <c r="D100" t="str">
        <f xml:space="preserve">   CONCATENATE("'",'trim()'!C100,"',")</f>
        <v>'서울 마포구 서교동 343-2',</v>
      </c>
      <c r="E100" t="str">
        <f t="shared" ca="1" si="7"/>
        <v>'156호',</v>
      </c>
      <c r="F100" t="str">
        <f xml:space="preserve">    CONCATENATE("'",'trim()'!D100,"',")</f>
        <v>'02-3143-7776',</v>
      </c>
      <c r="G100" t="str">
        <f>'trim()'!E100&amp;","</f>
        <v>126.925742139979,</v>
      </c>
      <c r="H100" t="str">
        <f>'trim()'!F100&amp;","</f>
        <v>37.5534662256421,</v>
      </c>
      <c r="I100" t="str">
        <f t="shared" si="8"/>
        <v>'도화서가 홍대점,\n카페,\n서울 마포구 서교동 343-2,\n02-3143-7776,\n126.925742139979,\n37.5534662256421,',</v>
      </c>
      <c r="J100" t="str">
        <f t="shared" si="9"/>
        <v>'shop099',</v>
      </c>
      <c r="K100" t="str">
        <f t="shared" si="10"/>
        <v>'12345'</v>
      </c>
      <c r="N100" t="str">
        <f t="shared" ca="1" si="11"/>
        <v>insert into shop (shopName, shopCategory, shopAddr, shopAddr2, shopTel, shopX, shopY, shopEx, shopID, shopPW) values('도화서가 홍대점','카페','서울 마포구 서교동 343-2','156호','02-3143-7776',126.925742139979,37.5534662256421,'도화서가 홍대점,\n카페,\n서울 마포구 서교동 343-2,\n02-3143-7776,\n126.925742139979,\n37.5534662256421,','shop099','12345');</v>
      </c>
    </row>
    <row r="101" spans="1:14" x14ac:dyDescent="0.4">
      <c r="A101">
        <f t="shared" si="6"/>
        <v>100</v>
      </c>
      <c r="B101" t="str">
        <f>CONCATENATE("'",'trim()'!A101,"',")</f>
        <v>'돈까스클럽 고척점',</v>
      </c>
      <c r="C101" t="str">
        <f>CONCATENATE("'",category!Q101,"',")</f>
        <v>'일식',</v>
      </c>
      <c r="D101" t="str">
        <f xml:space="preserve">   CONCATENATE("'",'trim()'!C101,"',")</f>
        <v>'서울 구로구 고척동 85-15',</v>
      </c>
      <c r="E101" t="str">
        <f t="shared" ca="1" si="7"/>
        <v>'151호',</v>
      </c>
      <c r="F101" t="str">
        <f xml:space="preserve">    CONCATENATE("'",'trim()'!D101,"',")</f>
        <v>'02-2615-7100',</v>
      </c>
      <c r="G101" t="str">
        <f>'trim()'!E101&amp;","</f>
        <v>126.861420763705,</v>
      </c>
      <c r="H101" t="str">
        <f>'trim()'!F101&amp;","</f>
        <v>37.4971461116631,</v>
      </c>
      <c r="I101" t="str">
        <f t="shared" si="8"/>
        <v>'돈까스클럽 고척점,\n일식,\n서울 구로구 고척동 85-15,\n02-2615-7100,\n126.861420763705,\n37.4971461116631,',</v>
      </c>
      <c r="J101" t="str">
        <f t="shared" si="9"/>
        <v>'shop100',</v>
      </c>
      <c r="K101" t="str">
        <f t="shared" si="10"/>
        <v>'12345'</v>
      </c>
      <c r="N101" t="str">
        <f t="shared" ca="1" si="11"/>
        <v>insert into shop (shopName, shopCategory, shopAddr, shopAddr2, shopTel, shopX, shopY, shopEx, shopID, shopPW) values('돈까스클럽 고척점','일식','서울 구로구 고척동 85-15','151호','02-2615-7100',126.861420763705,37.4971461116631,'돈까스클럽 고척점,\n일식,\n서울 구로구 고척동 85-15,\n02-2615-7100,\n126.861420763705,\n37.4971461116631,','shop100','12345');</v>
      </c>
    </row>
    <row r="102" spans="1:14" x14ac:dyDescent="0.4">
      <c r="A102">
        <f t="shared" si="6"/>
        <v>101</v>
      </c>
      <c r="B102" t="str">
        <f>CONCATENATE("'",'trim()'!A102,"',")</f>
        <v>'돌고래피자',</v>
      </c>
      <c r="C102" t="str">
        <f>CONCATENATE("'",category!Q102,"',")</f>
        <v>'피자,양식',</v>
      </c>
      <c r="D102" t="str">
        <f xml:space="preserve">   CONCATENATE("'",'trim()'!C102,"',")</f>
        <v>'서울 구로구 신도림동 692',</v>
      </c>
      <c r="E102" t="str">
        <f t="shared" ca="1" si="7"/>
        <v>'43호',</v>
      </c>
      <c r="F102" t="str">
        <f xml:space="preserve">    CONCATENATE("'",'trim()'!D102,"',")</f>
        <v>'02-2615-7100',</v>
      </c>
      <c r="G102" t="str">
        <f>'trim()'!E102&amp;","</f>
        <v>126.888897099391,</v>
      </c>
      <c r="H102" t="str">
        <f>'trim()'!F102&amp;","</f>
        <v>37.5085854779419,</v>
      </c>
      <c r="I102" t="str">
        <f t="shared" si="8"/>
        <v>'돌고래피자,\n피자,양식,\n서울 구로구 신도림동 692,\n02-2615-7100,\n126.888897099391,\n37.5085854779419,',</v>
      </c>
      <c r="J102" t="str">
        <f t="shared" si="9"/>
        <v>'shop101',</v>
      </c>
      <c r="K102" t="str">
        <f t="shared" si="10"/>
        <v>'12345'</v>
      </c>
      <c r="N102" t="str">
        <f t="shared" ca="1" si="11"/>
        <v>insert into shop (shopName, shopCategory, shopAddr, shopAddr2, shopTel, shopX, shopY, shopEx, shopID, shopPW) values('돌고래피자','피자,양식','서울 구로구 신도림동 692','43호','02-2615-7100',126.888897099391,37.5085854779419,'돌고래피자,\n피자,양식,\n서울 구로구 신도림동 692,\n02-2615-7100,\n126.888897099391,\n37.5085854779419,','shop101','12345');</v>
      </c>
    </row>
    <row r="103" spans="1:14" x14ac:dyDescent="0.4">
      <c r="A103">
        <f t="shared" si="6"/>
        <v>102</v>
      </c>
      <c r="B103" t="str">
        <f>CONCATENATE("'",'trim()'!A103,"',")</f>
        <v>'동서네낙지 신도림점',</v>
      </c>
      <c r="C103" t="str">
        <f>CONCATENATE("'",category!Q103,"',")</f>
        <v>'한식',</v>
      </c>
      <c r="D103" t="str">
        <f xml:space="preserve">   CONCATENATE("'",'trim()'!C103,"',")</f>
        <v>'서울 구로구 신도림동 396-227',</v>
      </c>
      <c r="E103" t="str">
        <f t="shared" ca="1" si="7"/>
        <v>'34호',</v>
      </c>
      <c r="F103" t="str">
        <f xml:space="preserve">    CONCATENATE("'",'trim()'!D103,"',")</f>
        <v>'02-2615-7100',</v>
      </c>
      <c r="G103" t="str">
        <f>'trim()'!E103&amp;","</f>
        <v>126.879285130551,</v>
      </c>
      <c r="H103" t="str">
        <f>'trim()'!F103&amp;","</f>
        <v>37.5075020489495,</v>
      </c>
      <c r="I103" t="str">
        <f t="shared" si="8"/>
        <v>'동서네낙지 신도림점,\n한식,\n서울 구로구 신도림동 396-227,\n02-2615-7100,\n126.879285130551,\n37.5075020489495,',</v>
      </c>
      <c r="J103" t="str">
        <f t="shared" si="9"/>
        <v>'shop102',</v>
      </c>
      <c r="K103" t="str">
        <f t="shared" si="10"/>
        <v>'12345'</v>
      </c>
      <c r="N103" t="str">
        <f t="shared" ca="1" si="11"/>
        <v>insert into shop (shopName, shopCategory, shopAddr, shopAddr2, shopTel, shopX, shopY, shopEx, shopID, shopPW) values('동서네낙지 신도림점','한식','서울 구로구 신도림동 396-227','34호','02-2615-7100',126.879285130551,37.5075020489495,'동서네낙지 신도림점,\n한식,\n서울 구로구 신도림동 396-227,\n02-2615-7100,\n126.879285130551,\n37.5075020489495,','shop102','12345');</v>
      </c>
    </row>
    <row r="104" spans="1:14" x14ac:dyDescent="0.4">
      <c r="A104">
        <f t="shared" si="6"/>
        <v>103</v>
      </c>
      <c r="B104" t="str">
        <f>CONCATENATE("'",'trim()'!A104,"',")</f>
        <v>'동평원',</v>
      </c>
      <c r="C104" t="str">
        <f>CONCATENATE("'",category!Q104,"',")</f>
        <v>'중식',</v>
      </c>
      <c r="D104" t="str">
        <f xml:space="preserve">   CONCATENATE("'",'trim()'!C104,"',")</f>
        <v>'서울 마포구 합정동 395-4',</v>
      </c>
      <c r="E104" t="str">
        <f t="shared" ca="1" si="7"/>
        <v>'204호',</v>
      </c>
      <c r="F104" t="str">
        <f xml:space="preserve">    CONCATENATE("'",'trim()'!D104,"',")</f>
        <v>'02-2210-9552',</v>
      </c>
      <c r="G104" t="str">
        <f>'trim()'!E104&amp;","</f>
        <v>126.908263758933,</v>
      </c>
      <c r="H104" t="str">
        <f>'trim()'!F104&amp;","</f>
        <v>37.5500625835983,</v>
      </c>
      <c r="I104" t="str">
        <f t="shared" si="8"/>
        <v>'동평원,\n중식,\n서울 마포구 합정동 395-4,\n02-2210-9552,\n126.908263758933,\n37.5500625835983,',</v>
      </c>
      <c r="J104" t="str">
        <f t="shared" si="9"/>
        <v>'shop103',</v>
      </c>
      <c r="K104" t="str">
        <f t="shared" si="10"/>
        <v>'12345'</v>
      </c>
      <c r="N104" t="str">
        <f t="shared" ca="1" si="11"/>
        <v>insert into shop (shopName, shopCategory, shopAddr, shopAddr2, shopTel, shopX, shopY, shopEx, shopID, shopPW) values('동평원','중식','서울 마포구 합정동 395-4','204호','02-2210-9552',126.908263758933,37.5500625835983,'동평원,\n중식,\n서울 마포구 합정동 395-4,\n02-2210-9552,\n126.908263758933,\n37.5500625835983,','shop103','12345');</v>
      </c>
    </row>
    <row r="105" spans="1:14" x14ac:dyDescent="0.4">
      <c r="A105">
        <f t="shared" si="6"/>
        <v>104</v>
      </c>
      <c r="B105" t="str">
        <f>CONCATENATE("'",'trim()'!A105,"',")</f>
        <v>'돼지상회 홍대직영점',</v>
      </c>
      <c r="C105" t="str">
        <f>CONCATENATE("'",category!Q105,"',")</f>
        <v>'한식',</v>
      </c>
      <c r="D105" t="str">
        <f xml:space="preserve">   CONCATENATE("'",'trim()'!C105,"',")</f>
        <v>'서울 마포구 서교동 355-28',</v>
      </c>
      <c r="E105" t="str">
        <f t="shared" ca="1" si="7"/>
        <v>'258호',</v>
      </c>
      <c r="F105" t="str">
        <f xml:space="preserve">    CONCATENATE("'",'trim()'!D105,"',")</f>
        <v>'02-322-8891',</v>
      </c>
      <c r="G105" t="str">
        <f>'trim()'!E105&amp;","</f>
        <v>126.921233277527,</v>
      </c>
      <c r="H105" t="str">
        <f>'trim()'!F105&amp;","</f>
        <v>37.5536146715176,</v>
      </c>
      <c r="I105" t="str">
        <f t="shared" si="8"/>
        <v>'돼지상회 홍대직영점,\n한식,\n서울 마포구 서교동 355-28,\n02-322-8891,\n126.921233277527,\n37.5536146715176,',</v>
      </c>
      <c r="J105" t="str">
        <f t="shared" si="9"/>
        <v>'shop104',</v>
      </c>
      <c r="K105" t="str">
        <f t="shared" si="10"/>
        <v>'12345'</v>
      </c>
      <c r="N105" t="str">
        <f t="shared" ca="1" si="11"/>
        <v>insert into shop (shopName, shopCategory, shopAddr, shopAddr2, shopTel, shopX, shopY, shopEx, shopID, shopPW) values('돼지상회 홍대직영점','한식','서울 마포구 서교동 355-28','258호','02-322-8891',126.921233277527,37.5536146715176,'돼지상회 홍대직영점,\n한식,\n서울 마포구 서교동 355-28,\n02-322-8891,\n126.921233277527,\n37.5536146715176,','shop104','12345');</v>
      </c>
    </row>
    <row r="106" spans="1:14" x14ac:dyDescent="0.4">
      <c r="A106">
        <f t="shared" si="6"/>
        <v>105</v>
      </c>
      <c r="B106" t="str">
        <f>CONCATENATE("'",'trim()'!A106,"',")</f>
        <v>'등비룡탕절대부마라탕',</v>
      </c>
      <c r="C106" t="str">
        <f>CONCATENATE("'",category!Q106,"',")</f>
        <v>'중식',</v>
      </c>
      <c r="D106" t="str">
        <f xml:space="preserve">   CONCATENATE("'",'trim()'!C106,"',")</f>
        <v>'서울 구로구 구로동 111',</v>
      </c>
      <c r="E106" t="str">
        <f t="shared" ca="1" si="7"/>
        <v>'226호',</v>
      </c>
      <c r="F106" t="str">
        <f xml:space="preserve">    CONCATENATE("'",'trim()'!D106,"',")</f>
        <v>'02-322-8891',</v>
      </c>
      <c r="G106" t="str">
        <f>'trim()'!E106&amp;","</f>
        <v>126.88760930129,</v>
      </c>
      <c r="H106" t="str">
        <f>'trim()'!F106&amp;","</f>
        <v>37.501502361134,</v>
      </c>
      <c r="I106" t="str">
        <f t="shared" si="8"/>
        <v>'등비룡탕절대부마라탕,\n중식,\n서울 구로구 구로동 111,\n02-322-8891,\n126.88760930129,\n37.501502361134,',</v>
      </c>
      <c r="J106" t="str">
        <f t="shared" si="9"/>
        <v>'shop105',</v>
      </c>
      <c r="K106" t="str">
        <f t="shared" si="10"/>
        <v>'12345'</v>
      </c>
      <c r="N106" t="str">
        <f t="shared" ca="1" si="11"/>
        <v>insert into shop (shopName, shopCategory, shopAddr, shopAddr2, shopTel, shopX, shopY, shopEx, shopID, shopPW) values('등비룡탕절대부마라탕','중식','서울 구로구 구로동 111','226호','02-322-8891',126.88760930129,37.501502361134,'등비룡탕절대부마라탕,\n중식,\n서울 구로구 구로동 111,\n02-322-8891,\n126.88760930129,\n37.501502361134,','shop105','12345');</v>
      </c>
    </row>
    <row r="107" spans="1:14" x14ac:dyDescent="0.4">
      <c r="A107">
        <f t="shared" si="6"/>
        <v>106</v>
      </c>
      <c r="B107" t="str">
        <f>CONCATENATE("'",'trim()'!A107,"',")</f>
        <v>'디벙크',</v>
      </c>
      <c r="C107" t="str">
        <f>CONCATENATE("'",category!Q107,"',")</f>
        <v>'카페',</v>
      </c>
      <c r="D107" t="str">
        <f xml:space="preserve">   CONCATENATE("'",'trim()'!C107,"',")</f>
        <v>'서울 마포구 합정동 366-1',</v>
      </c>
      <c r="E107" t="str">
        <f t="shared" ca="1" si="7"/>
        <v>'156호',</v>
      </c>
      <c r="F107" t="str">
        <f xml:space="preserve">    CONCATENATE("'",'trim()'!D107,"',")</f>
        <v>'02-322-8891',</v>
      </c>
      <c r="G107" t="str">
        <f>'trim()'!E107&amp;","</f>
        <v>126.915117233574,</v>
      </c>
      <c r="H107" t="str">
        <f>'trim()'!F107&amp;","</f>
        <v>37.5478981051478,</v>
      </c>
      <c r="I107" t="str">
        <f t="shared" si="8"/>
        <v>'디벙크,\n카페,\n서울 마포구 합정동 366-1,\n02-322-8891,\n126.915117233574,\n37.5478981051478,',</v>
      </c>
      <c r="J107" t="str">
        <f t="shared" si="9"/>
        <v>'shop106',</v>
      </c>
      <c r="K107" t="str">
        <f t="shared" si="10"/>
        <v>'12345'</v>
      </c>
      <c r="N107" t="str">
        <f t="shared" ca="1" si="11"/>
        <v>insert into shop (shopName, shopCategory, shopAddr, shopAddr2, shopTel, shopX, shopY, shopEx, shopID, shopPW) values('디벙크','카페','서울 마포구 합정동 366-1','156호','02-322-8891',126.915117233574,37.5478981051478,'디벙크,\n카페,\n서울 마포구 합정동 366-1,\n02-322-8891,\n126.915117233574,\n37.5478981051478,','shop106','12345');</v>
      </c>
    </row>
    <row r="108" spans="1:14" x14ac:dyDescent="0.4">
      <c r="A108">
        <f t="shared" si="6"/>
        <v>107</v>
      </c>
      <c r="B108" t="str">
        <f>CONCATENATE("'",'trim()'!A108,"',")</f>
        <v>'또래오래 구로1호점',</v>
      </c>
      <c r="C108" t="str">
        <f>CONCATENATE("'",category!Q108,"',")</f>
        <v>'치킨',</v>
      </c>
      <c r="D108" t="str">
        <f xml:space="preserve">   CONCATENATE("'",'trim()'!C108,"',")</f>
        <v>'서울 구로구 구로동 486-36',</v>
      </c>
      <c r="E108" t="str">
        <f t="shared" ca="1" si="7"/>
        <v>'257호',</v>
      </c>
      <c r="F108" t="str">
        <f xml:space="preserve">    CONCATENATE("'",'trim()'!D108,"',")</f>
        <v>'02-859-8292',</v>
      </c>
      <c r="G108" t="str">
        <f>'trim()'!E108&amp;","</f>
        <v>126.882675948178,</v>
      </c>
      <c r="H108" t="str">
        <f>'trim()'!F108&amp;","</f>
        <v>37.4973493341583,</v>
      </c>
      <c r="I108" t="str">
        <f t="shared" si="8"/>
        <v>'또래오래 구로1호점,\n치킨,\n서울 구로구 구로동 486-36,\n02-859-8292,\n126.882675948178,\n37.4973493341583,',</v>
      </c>
      <c r="J108" t="str">
        <f t="shared" si="9"/>
        <v>'shop107',</v>
      </c>
      <c r="K108" t="str">
        <f t="shared" si="10"/>
        <v>'12345'</v>
      </c>
      <c r="N108" t="str">
        <f t="shared" ca="1" si="11"/>
        <v>insert into shop (shopName, shopCategory, shopAddr, shopAddr2, shopTel, shopX, shopY, shopEx, shopID, shopPW) values('또래오래 구로1호점','치킨','서울 구로구 구로동 486-36','257호','02-859-8292',126.882675948178,37.4973493341583,'또래오래 구로1호점,\n치킨,\n서울 구로구 구로동 486-36,\n02-859-8292,\n126.882675948178,\n37.4973493341583,','shop107','12345');</v>
      </c>
    </row>
    <row r="109" spans="1:14" x14ac:dyDescent="0.4">
      <c r="A109">
        <f t="shared" si="6"/>
        <v>108</v>
      </c>
      <c r="B109" t="str">
        <f>CONCATENATE("'",'trim()'!A109,"',")</f>
        <v>'또바기치킨호프 상수홍대점',</v>
      </c>
      <c r="C109" t="str">
        <f>CONCATENATE("'",category!Q109,"',")</f>
        <v>'치킨',</v>
      </c>
      <c r="D109" t="str">
        <f xml:space="preserve">   CONCATENATE("'",'trim()'!C109,"',")</f>
        <v>'서울 마포구 상수동 328-10',</v>
      </c>
      <c r="E109" t="str">
        <f t="shared" ca="1" si="7"/>
        <v>'39호',</v>
      </c>
      <c r="F109" t="str">
        <f xml:space="preserve">    CONCATENATE("'",'trim()'!D109,"',")</f>
        <v>'02-3142-0991',</v>
      </c>
      <c r="G109" t="str">
        <f>'trim()'!E109&amp;","</f>
        <v>126.922815534647,</v>
      </c>
      <c r="H109" t="str">
        <f>'trim()'!F109&amp;","</f>
        <v>37.5469014776442,</v>
      </c>
      <c r="I109" t="str">
        <f t="shared" si="8"/>
        <v>'또바기치킨호프 상수홍대점,\n치킨,\n서울 마포구 상수동 328-10,\n02-3142-0991,\n126.922815534647,\n37.5469014776442,',</v>
      </c>
      <c r="J109" t="str">
        <f t="shared" si="9"/>
        <v>'shop108',</v>
      </c>
      <c r="K109" t="str">
        <f t="shared" si="10"/>
        <v>'12345'</v>
      </c>
      <c r="N109" t="str">
        <f t="shared" ca="1" si="11"/>
        <v>insert into shop (shopName, shopCategory, shopAddr, shopAddr2, shopTel, shopX, shopY, shopEx, shopID, shopPW) values('또바기치킨호프 상수홍대점','치킨','서울 마포구 상수동 328-10','39호','02-3142-0991',126.922815534647,37.5469014776442,'또바기치킨호프 상수홍대점,\n치킨,\n서울 마포구 상수동 328-10,\n02-3142-0991,\n126.922815534647,\n37.5469014776442,','shop108','12345');</v>
      </c>
    </row>
    <row r="110" spans="1:14" x14ac:dyDescent="0.4">
      <c r="A110">
        <f t="shared" si="6"/>
        <v>109</v>
      </c>
      <c r="B110" t="str">
        <f>CONCATENATE("'",'trim()'!A110,"',")</f>
        <v>'띵크커피 디큐브시티점',</v>
      </c>
      <c r="C110" t="str">
        <f>CONCATENATE("'",category!Q110,"',")</f>
        <v>'카페',</v>
      </c>
      <c r="D110" t="str">
        <f xml:space="preserve">   CONCATENATE("'",'trim()'!C110,"',")</f>
        <v>'서울 구로구 신도림동 692',</v>
      </c>
      <c r="E110" t="str">
        <f t="shared" ca="1" si="7"/>
        <v>'85호',</v>
      </c>
      <c r="F110" t="str">
        <f xml:space="preserve">    CONCATENATE("'",'trim()'!D110,"',")</f>
        <v>'02-2210-9074',</v>
      </c>
      <c r="G110" t="str">
        <f>'trim()'!E110&amp;","</f>
        <v>126.889084625341,</v>
      </c>
      <c r="H110" t="str">
        <f>'trim()'!F110&amp;","</f>
        <v>37.5087370229063,</v>
      </c>
      <c r="I110" t="str">
        <f t="shared" si="8"/>
        <v>'띵크커피 디큐브시티점,\n카페,\n서울 구로구 신도림동 692,\n02-2210-9074,\n126.889084625341,\n37.5087370229063,',</v>
      </c>
      <c r="J110" t="str">
        <f t="shared" si="9"/>
        <v>'shop109',</v>
      </c>
      <c r="K110" t="str">
        <f t="shared" si="10"/>
        <v>'12345'</v>
      </c>
      <c r="N110" t="str">
        <f t="shared" ca="1" si="11"/>
        <v>insert into shop (shopName, shopCategory, shopAddr, shopAddr2, shopTel, shopX, shopY, shopEx, shopID, shopPW) values('띵크커피 디큐브시티점','카페','서울 구로구 신도림동 692','85호','02-2210-9074',126.889084625341,37.5087370229063,'띵크커피 디큐브시티점,\n카페,\n서울 구로구 신도림동 692,\n02-2210-9074,\n126.889084625341,\n37.5087370229063,','shop109','12345');</v>
      </c>
    </row>
    <row r="111" spans="1:14" x14ac:dyDescent="0.4">
      <c r="A111">
        <f t="shared" si="6"/>
        <v>110</v>
      </c>
      <c r="B111" t="str">
        <f>CONCATENATE("'",'trim()'!A111,"',")</f>
        <v>'라그릴리아 신도림디큐브시티점',</v>
      </c>
      <c r="C111" t="str">
        <f>CONCATENATE("'",category!Q111,"',")</f>
        <v>'양식',</v>
      </c>
      <c r="D111" t="str">
        <f xml:space="preserve">   CONCATENATE("'",'trim()'!C111,"',")</f>
        <v>'서울 구로구 신도림동 692',</v>
      </c>
      <c r="E111" t="str">
        <f t="shared" ca="1" si="7"/>
        <v>'87호',</v>
      </c>
      <c r="F111" t="str">
        <f xml:space="preserve">    CONCATENATE("'",'trim()'!D111,"',")</f>
        <v>'02-2210-9255',</v>
      </c>
      <c r="G111" t="str">
        <f>'trim()'!E111&amp;","</f>
        <v>126.889593066798,</v>
      </c>
      <c r="H111" t="str">
        <f>'trim()'!F111&amp;","</f>
        <v>37.5090906929247,</v>
      </c>
      <c r="I111" t="str">
        <f t="shared" si="8"/>
        <v>'라그릴리아 신도림디큐브시티점,\n양식,\n서울 구로구 신도림동 692,\n02-2210-9255,\n126.889593066798,\n37.5090906929247,',</v>
      </c>
      <c r="J111" t="str">
        <f t="shared" si="9"/>
        <v>'shop110',</v>
      </c>
      <c r="K111" t="str">
        <f t="shared" si="10"/>
        <v>'12345'</v>
      </c>
      <c r="N111" t="str">
        <f t="shared" ca="1" si="11"/>
        <v>insert into shop (shopName, shopCategory, shopAddr, shopAddr2, shopTel, shopX, shopY, shopEx, shopID, shopPW) values('라그릴리아 신도림디큐브시티점','양식','서울 구로구 신도림동 692','87호','02-2210-9255',126.889593066798,37.5090906929247,'라그릴리아 신도림디큐브시티점,\n양식,\n서울 구로구 신도림동 692,\n02-2210-9255,\n126.889593066798,\n37.5090906929247,','shop110','12345');</v>
      </c>
    </row>
    <row r="112" spans="1:14" x14ac:dyDescent="0.4">
      <c r="A112">
        <f t="shared" si="6"/>
        <v>111</v>
      </c>
      <c r="B112" t="str">
        <f>CONCATENATE("'",'trim()'!A112,"',")</f>
        <v>'라도맨션',</v>
      </c>
      <c r="C112" t="str">
        <f>CONCATENATE("'",category!Q112,"',")</f>
        <v>'한식',</v>
      </c>
      <c r="D112" t="str">
        <f xml:space="preserve">   CONCATENATE("'",'trim()'!C112,"',")</f>
        <v>'서울 구로구 구로동 31-2',</v>
      </c>
      <c r="E112" t="str">
        <f t="shared" ca="1" si="7"/>
        <v>'81호',</v>
      </c>
      <c r="F112" t="str">
        <f xml:space="preserve">    CONCATENATE("'",'trim()'!D112,"',")</f>
        <v>'02-3667-1001',</v>
      </c>
      <c r="G112" t="str">
        <f>'trim()'!E112&amp;","</f>
        <v>126.890284785516,</v>
      </c>
      <c r="H112" t="str">
        <f>'trim()'!F112&amp;","</f>
        <v>37.5047773272476,</v>
      </c>
      <c r="I112" t="str">
        <f t="shared" si="8"/>
        <v>'라도맨션,\n한식,\n서울 구로구 구로동 31-2,\n02-3667-1001,\n126.890284785516,\n37.5047773272476,',</v>
      </c>
      <c r="J112" t="str">
        <f t="shared" si="9"/>
        <v>'shop111',</v>
      </c>
      <c r="K112" t="str">
        <f t="shared" si="10"/>
        <v>'12345'</v>
      </c>
      <c r="N112" t="str">
        <f t="shared" ca="1" si="11"/>
        <v>insert into shop (shopName, shopCategory, shopAddr, shopAddr2, shopTel, shopX, shopY, shopEx, shopID, shopPW) values('라도맨션','한식','서울 구로구 구로동 31-2','81호','02-3667-1001',126.890284785516,37.5047773272476,'라도맨션,\n한식,\n서울 구로구 구로동 31-2,\n02-3667-1001,\n126.890284785516,\n37.5047773272476,','shop111','12345');</v>
      </c>
    </row>
    <row r="113" spans="1:14" x14ac:dyDescent="0.4">
      <c r="A113">
        <f t="shared" si="6"/>
        <v>112</v>
      </c>
      <c r="B113" t="str">
        <f>CONCATENATE("'",'trim()'!A113,"',")</f>
        <v>'라도맨션골드',</v>
      </c>
      <c r="C113" t="str">
        <f>CONCATENATE("'",category!Q113,"',")</f>
        <v>'한식',</v>
      </c>
      <c r="D113" t="str">
        <f xml:space="preserve">   CONCATENATE("'",'trim()'!C113,"',")</f>
        <v>'서울 구로구 구로동 31-2',</v>
      </c>
      <c r="E113" t="str">
        <f t="shared" ca="1" si="7"/>
        <v>'30호',</v>
      </c>
      <c r="F113" t="str">
        <f xml:space="preserve">    CONCATENATE("'",'trim()'!D113,"',")</f>
        <v>'02-851-1116',</v>
      </c>
      <c r="G113" t="str">
        <f>'trim()'!E113&amp;","</f>
        <v>126.890296105725,</v>
      </c>
      <c r="H113" t="str">
        <f>'trim()'!F113&amp;","</f>
        <v>37.5047701297214,</v>
      </c>
      <c r="I113" t="str">
        <f t="shared" si="8"/>
        <v>'라도맨션골드,\n한식,\n서울 구로구 구로동 31-2,\n02-851-1116,\n126.890296105725,\n37.5047701297214,',</v>
      </c>
      <c r="J113" t="str">
        <f t="shared" si="9"/>
        <v>'shop112',</v>
      </c>
      <c r="K113" t="str">
        <f t="shared" si="10"/>
        <v>'12345'</v>
      </c>
      <c r="N113" t="str">
        <f t="shared" ca="1" si="11"/>
        <v>insert into shop (shopName, shopCategory, shopAddr, shopAddr2, shopTel, shopX, shopY, shopEx, shopID, shopPW) values('라도맨션골드','한식','서울 구로구 구로동 31-2','30호','02-851-1116',126.890296105725,37.5047701297214,'라도맨션골드,\n한식,\n서울 구로구 구로동 31-2,\n02-851-1116,\n126.890296105725,\n37.5047701297214,','shop112','12345');</v>
      </c>
    </row>
    <row r="114" spans="1:14" x14ac:dyDescent="0.4">
      <c r="A114">
        <f t="shared" si="6"/>
        <v>113</v>
      </c>
      <c r="B114" t="str">
        <f>CONCATENATE("'",'trim()'!A114,"',")</f>
        <v>'라마노피자',</v>
      </c>
      <c r="C114" t="str">
        <f>CONCATENATE("'",category!Q114,"',")</f>
        <v>'피자,양식',</v>
      </c>
      <c r="D114" t="str">
        <f xml:space="preserve">   CONCATENATE("'",'trim()'!C114,"',")</f>
        <v>'서울 구로구 구로동 811',</v>
      </c>
      <c r="E114" t="str">
        <f t="shared" ca="1" si="7"/>
        <v>'201호',</v>
      </c>
      <c r="F114" t="str">
        <f xml:space="preserve">    CONCATENATE("'",'trim()'!D114,"',")</f>
        <v>'02-866-2828',</v>
      </c>
      <c r="G114" t="str">
        <f>'trim()'!E114&amp;","</f>
        <v>126.899258307697,</v>
      </c>
      <c r="H114" t="str">
        <f>'trim()'!F114&amp;","</f>
        <v>37.484256786546,</v>
      </c>
      <c r="I114" t="str">
        <f t="shared" si="8"/>
        <v>'라마노피자,\n피자,양식,\n서울 구로구 구로동 811,\n02-866-2828,\n126.899258307697,\n37.484256786546,',</v>
      </c>
      <c r="J114" t="str">
        <f t="shared" si="9"/>
        <v>'shop113',</v>
      </c>
      <c r="K114" t="str">
        <f t="shared" si="10"/>
        <v>'12345'</v>
      </c>
      <c r="N114" t="str">
        <f t="shared" ca="1" si="11"/>
        <v>insert into shop (shopName, shopCategory, shopAddr, shopAddr2, shopTel, shopX, shopY, shopEx, shopID, shopPW) values('라마노피자','피자,양식','서울 구로구 구로동 811','201호','02-866-2828',126.899258307697,37.484256786546,'라마노피자,\n피자,양식,\n서울 구로구 구로동 811,\n02-866-2828,\n126.899258307697,\n37.484256786546,','shop113','12345');</v>
      </c>
    </row>
    <row r="115" spans="1:14" x14ac:dyDescent="0.4">
      <c r="A115">
        <f t="shared" si="6"/>
        <v>114</v>
      </c>
      <c r="B115" t="str">
        <f>CONCATENATE("'",'trim()'!A115,"',")</f>
        <v>'라마다호텔 카페라라',</v>
      </c>
      <c r="C115" t="str">
        <f>CONCATENATE("'",category!Q115,"',")</f>
        <v>'카페',</v>
      </c>
      <c r="D115" t="str">
        <f xml:space="preserve">   CONCATENATE("'",'trim()'!C115,"',")</f>
        <v>'서울 구로구 신도림동 432-30',</v>
      </c>
      <c r="E115" t="str">
        <f t="shared" ca="1" si="7"/>
        <v>'51호',</v>
      </c>
      <c r="F115" t="str">
        <f xml:space="preserve">    CONCATENATE("'",'trim()'!D115,"',")</f>
        <v>'02-2162-2000',</v>
      </c>
      <c r="G115" t="str">
        <f>'trim()'!E115&amp;","</f>
        <v>126.88538544899,</v>
      </c>
      <c r="H115" t="str">
        <f>'trim()'!F115&amp;","</f>
        <v>37.5062467190811,</v>
      </c>
      <c r="I115" t="str">
        <f t="shared" si="8"/>
        <v>'라마다호텔 카페라라,\n카페,\n서울 구로구 신도림동 432-30,\n02-2162-2000,\n126.88538544899,\n37.5062467190811,',</v>
      </c>
      <c r="J115" t="str">
        <f t="shared" si="9"/>
        <v>'shop114',</v>
      </c>
      <c r="K115" t="str">
        <f t="shared" si="10"/>
        <v>'12345'</v>
      </c>
      <c r="N115" t="str">
        <f t="shared" ca="1" si="11"/>
        <v>insert into shop (shopName, shopCategory, shopAddr, shopAddr2, shopTel, shopX, shopY, shopEx, shopID, shopPW) values('라마다호텔 카페라라','카페','서울 구로구 신도림동 432-30','51호','02-2162-2000',126.88538544899,37.5062467190811,'라마다호텔 카페라라,\n카페,\n서울 구로구 신도림동 432-30,\n02-2162-2000,\n126.88538544899,\n37.5062467190811,','shop114','12345');</v>
      </c>
    </row>
    <row r="116" spans="1:14" x14ac:dyDescent="0.4">
      <c r="A116">
        <f t="shared" si="6"/>
        <v>115</v>
      </c>
      <c r="B116" t="str">
        <f>CONCATENATE("'",'trim()'!A116,"',")</f>
        <v>'라멘트럭 상수점',</v>
      </c>
      <c r="C116" t="str">
        <f>CONCATENATE("'",category!Q116,"',")</f>
        <v>'일식',</v>
      </c>
      <c r="D116" t="str">
        <f xml:space="preserve">   CONCATENATE("'",'trim()'!C116,"',")</f>
        <v>'서울 마포구 상수동 324-10',</v>
      </c>
      <c r="E116" t="str">
        <f t="shared" ca="1" si="7"/>
        <v>'143호',</v>
      </c>
      <c r="F116" t="str">
        <f xml:space="preserve">    CONCATENATE("'",'trim()'!D116,"',")</f>
        <v>'02-332-2282',</v>
      </c>
      <c r="G116" t="str">
        <f>'trim()'!E116&amp;","</f>
        <v>126.922602202606,</v>
      </c>
      <c r="H116" t="str">
        <f>'trim()'!F116&amp;","</f>
        <v>37.5474725711792,</v>
      </c>
      <c r="I116" t="str">
        <f t="shared" si="8"/>
        <v>'라멘트럭 상수점,\n일식,\n서울 마포구 상수동 324-10,\n02-332-2282,\n126.922602202606,\n37.5474725711792,',</v>
      </c>
      <c r="J116" t="str">
        <f t="shared" si="9"/>
        <v>'shop115',</v>
      </c>
      <c r="K116" t="str">
        <f t="shared" si="10"/>
        <v>'12345'</v>
      </c>
      <c r="N116" t="str">
        <f t="shared" ca="1" si="11"/>
        <v>insert into shop (shopName, shopCategory, shopAddr, shopAddr2, shopTel, shopX, shopY, shopEx, shopID, shopPW) values('라멘트럭 상수점','일식','서울 마포구 상수동 324-10','143호','02-332-2282',126.922602202606,37.5474725711792,'라멘트럭 상수점,\n일식,\n서울 마포구 상수동 324-10,\n02-332-2282,\n126.922602202606,\n37.5474725711792,','shop115','12345');</v>
      </c>
    </row>
    <row r="117" spans="1:14" x14ac:dyDescent="0.4">
      <c r="A117">
        <f t="shared" si="6"/>
        <v>116</v>
      </c>
      <c r="B117" t="str">
        <f>CONCATENATE("'",'trim()'!A117,"',")</f>
        <v>'라크라센타 커피&amp;컴퍼니',</v>
      </c>
      <c r="C117" t="str">
        <f>CONCATENATE("'",category!Q117,"',")</f>
        <v>'양식',</v>
      </c>
      <c r="D117" t="str">
        <f xml:space="preserve">   CONCATENATE("'",'trim()'!C117,"',")</f>
        <v>'서울 구로구 구로동 83',</v>
      </c>
      <c r="E117" t="str">
        <f t="shared" ca="1" si="7"/>
        <v>'188호',</v>
      </c>
      <c r="F117" t="str">
        <f xml:space="preserve">    CONCATENATE("'",'trim()'!D117,"',")</f>
        <v>'0507-1305-6751',</v>
      </c>
      <c r="G117" t="str">
        <f>'trim()'!E117&amp;","</f>
        <v>126.887728520822,</v>
      </c>
      <c r="H117" t="str">
        <f>'trim()'!F117&amp;","</f>
        <v>37.4943881312222,</v>
      </c>
      <c r="I117" t="str">
        <f t="shared" si="8"/>
        <v>'라크라센타 커피&amp;컴퍼니,\n양식,\n서울 구로구 구로동 83,\n0507-1305-6751,\n126.887728520822,\n37.4943881312222,',</v>
      </c>
      <c r="J117" t="str">
        <f t="shared" si="9"/>
        <v>'shop116',</v>
      </c>
      <c r="K117" t="str">
        <f t="shared" si="10"/>
        <v>'12345'</v>
      </c>
      <c r="N117" t="str">
        <f t="shared" ca="1" si="11"/>
        <v>insert into shop (shopName, shopCategory, shopAddr, shopAddr2, shopTel, shopX, shopY, shopEx, shopID, shopPW) values('라크라센타 커피&amp;컴퍼니','양식','서울 구로구 구로동 83','188호','0507-1305-6751',126.887728520822,37.4943881312222,'라크라센타 커피&amp;컴퍼니,\n양식,\n서울 구로구 구로동 83,\n0507-1305-6751,\n126.887728520822,\n37.4943881312222,','shop116','12345');</v>
      </c>
    </row>
    <row r="118" spans="1:14" x14ac:dyDescent="0.4">
      <c r="A118">
        <f t="shared" si="6"/>
        <v>117</v>
      </c>
      <c r="B118" t="str">
        <f>CONCATENATE("'",'trim()'!A118,"',")</f>
        <v>'라향각마라탕',</v>
      </c>
      <c r="C118" t="str">
        <f>CONCATENATE("'",category!Q118,"',")</f>
        <v>'중식',</v>
      </c>
      <c r="D118" t="str">
        <f xml:space="preserve">   CONCATENATE("'",'trim()'!C118,"',")</f>
        <v>'서울 마포구 서교동 377-2',</v>
      </c>
      <c r="E118" t="str">
        <f t="shared" ca="1" si="7"/>
        <v>'50호',</v>
      </c>
      <c r="F118" t="str">
        <f xml:space="preserve">    CONCATENATE("'",'trim()'!D118,"',")</f>
        <v>'02-2210-9554',</v>
      </c>
      <c r="G118" t="str">
        <f>'trim()'!E118&amp;","</f>
        <v>126.917105014292,</v>
      </c>
      <c r="H118" t="str">
        <f>'trim()'!F118&amp;","</f>
        <v>37.5534352498621,</v>
      </c>
      <c r="I118" t="str">
        <f t="shared" si="8"/>
        <v>'라향각마라탕,\n중식,\n서울 마포구 서교동 377-2,\n02-2210-9554,\n126.917105014292,\n37.5534352498621,',</v>
      </c>
      <c r="J118" t="str">
        <f t="shared" si="9"/>
        <v>'shop117',</v>
      </c>
      <c r="K118" t="str">
        <f t="shared" si="10"/>
        <v>'12345'</v>
      </c>
      <c r="N118" t="str">
        <f t="shared" ca="1" si="11"/>
        <v>insert into shop (shopName, shopCategory, shopAddr, shopAddr2, shopTel, shopX, shopY, shopEx, shopID, shopPW) values('라향각마라탕','중식','서울 마포구 서교동 377-2','50호','02-2210-9554',126.917105014292,37.5534352498621,'라향각마라탕,\n중식,\n서울 마포구 서교동 377-2,\n02-2210-9554,\n126.917105014292,\n37.5534352498621,','shop117','12345');</v>
      </c>
    </row>
    <row r="119" spans="1:14" x14ac:dyDescent="0.4">
      <c r="A119">
        <f t="shared" si="6"/>
        <v>118</v>
      </c>
      <c r="B119" t="str">
        <f>CONCATENATE("'",'trim()'!A119,"',")</f>
        <v>'랑데자뷰 상수점',</v>
      </c>
      <c r="C119" t="str">
        <f>CONCATENATE("'",category!Q119,"',")</f>
        <v>'카페',</v>
      </c>
      <c r="D119" t="str">
        <f xml:space="preserve">   CONCATENATE("'",'trim()'!C119,"',")</f>
        <v>'서울 마포구 상수동 316-1',</v>
      </c>
      <c r="E119" t="str">
        <f t="shared" ca="1" si="7"/>
        <v>'130호',</v>
      </c>
      <c r="F119" t="str">
        <f xml:space="preserve">    CONCATENATE("'",'trim()'!D119,"',")</f>
        <v>'070-4255-5656',</v>
      </c>
      <c r="G119" t="str">
        <f>'trim()'!E119&amp;","</f>
        <v>126.920872072854,</v>
      </c>
      <c r="H119" t="str">
        <f>'trim()'!F119&amp;","</f>
        <v>37.5484427009244,</v>
      </c>
      <c r="I119" t="str">
        <f t="shared" si="8"/>
        <v>'랑데자뷰 상수점,\n카페,\n서울 마포구 상수동 316-1,\n070-4255-5656,\n126.920872072854,\n37.5484427009244,',</v>
      </c>
      <c r="J119" t="str">
        <f t="shared" si="9"/>
        <v>'shop118',</v>
      </c>
      <c r="K119" t="str">
        <f t="shared" si="10"/>
        <v>'12345'</v>
      </c>
      <c r="N119" t="str">
        <f t="shared" ca="1" si="11"/>
        <v>insert into shop (shopName, shopCategory, shopAddr, shopAddr2, shopTel, shopX, shopY, shopEx, shopID, shopPW) values('랑데자뷰 상수점','카페','서울 마포구 상수동 316-1','130호','070-4255-5656',126.920872072854,37.5484427009244,'랑데자뷰 상수점,\n카페,\n서울 마포구 상수동 316-1,\n070-4255-5656,\n126.920872072854,\n37.5484427009244,','shop118','12345');</v>
      </c>
    </row>
    <row r="120" spans="1:14" x14ac:dyDescent="0.4">
      <c r="A120">
        <f t="shared" si="6"/>
        <v>119</v>
      </c>
      <c r="B120" t="str">
        <f>CONCATENATE("'",'trim()'!A120,"',")</f>
        <v>'램스일레븐',</v>
      </c>
      <c r="C120" t="str">
        <f>CONCATENATE("'",category!Q120,"',")</f>
        <v>'한식',</v>
      </c>
      <c r="D120" t="str">
        <f xml:space="preserve">   CONCATENATE("'",'trim()'!C120,"',")</f>
        <v>'서울 마포구 상수동 316-11',</v>
      </c>
      <c r="E120" t="str">
        <f t="shared" ca="1" si="7"/>
        <v>'27호',</v>
      </c>
      <c r="F120" t="str">
        <f xml:space="preserve">    CONCATENATE("'",'trim()'!D120,"',")</f>
        <v>'02-323-4532',</v>
      </c>
      <c r="G120" t="str">
        <f>'trim()'!E120&amp;","</f>
        <v>126.920913039877,</v>
      </c>
      <c r="H120" t="str">
        <f>'trim()'!F120&amp;","</f>
        <v>37.5482264887276,</v>
      </c>
      <c r="I120" t="str">
        <f t="shared" si="8"/>
        <v>'램스일레븐,\n한식,\n서울 마포구 상수동 316-11,\n02-323-4532,\n126.920913039877,\n37.5482264887276,',</v>
      </c>
      <c r="J120" t="str">
        <f t="shared" si="9"/>
        <v>'shop119',</v>
      </c>
      <c r="K120" t="str">
        <f t="shared" si="10"/>
        <v>'12345'</v>
      </c>
      <c r="N120" t="str">
        <f t="shared" ca="1" si="11"/>
        <v>insert into shop (shopName, shopCategory, shopAddr, shopAddr2, shopTel, shopX, shopY, shopEx, shopID, shopPW) values('램스일레븐','한식','서울 마포구 상수동 316-11','27호','02-323-4532',126.920913039877,37.5482264887276,'램스일레븐,\n한식,\n서울 마포구 상수동 316-11,\n02-323-4532,\n126.920913039877,\n37.5482264887276,','shop119','12345');</v>
      </c>
    </row>
    <row r="121" spans="1:14" x14ac:dyDescent="0.4">
      <c r="A121">
        <f t="shared" si="6"/>
        <v>120</v>
      </c>
      <c r="B121" t="str">
        <f>CONCATENATE("'",'trim()'!A121,"',")</f>
        <v>'로쏘1924',</v>
      </c>
      <c r="C121" t="str">
        <f>CONCATENATE("'",category!Q121,"',")</f>
        <v>'피자,양식',</v>
      </c>
      <c r="D121" t="str">
        <f xml:space="preserve">   CONCATENATE("'",'trim()'!C121,"',")</f>
        <v>'서울 마포구 서교동 354-2',</v>
      </c>
      <c r="E121" t="str">
        <f t="shared" ca="1" si="7"/>
        <v>'71호',</v>
      </c>
      <c r="F121" t="str">
        <f xml:space="preserve">    CONCATENATE("'",'trim()'!D121,"',")</f>
        <v>'02-323-4532',</v>
      </c>
      <c r="G121" t="str">
        <f>'trim()'!E121&amp;","</f>
        <v>126.9217076425,</v>
      </c>
      <c r="H121" t="str">
        <f>'trim()'!F121&amp;","</f>
        <v>37.5545240936271,</v>
      </c>
      <c r="I121" t="str">
        <f t="shared" si="8"/>
        <v>'로쏘1924,\n피자,양식,\n서울 마포구 서교동 354-2,\n02-323-4532,\n126.9217076425,\n37.5545240936271,',</v>
      </c>
      <c r="J121" t="str">
        <f t="shared" si="9"/>
        <v>'shop120',</v>
      </c>
      <c r="K121" t="str">
        <f t="shared" si="10"/>
        <v>'12345'</v>
      </c>
      <c r="N121" t="str">
        <f t="shared" ca="1" si="11"/>
        <v>insert into shop (shopName, shopCategory, shopAddr, shopAddr2, shopTel, shopX, shopY, shopEx, shopID, shopPW) values('로쏘1924','피자,양식','서울 마포구 서교동 354-2','71호','02-323-4532',126.9217076425,37.5545240936271,'로쏘1924,\n피자,양식,\n서울 마포구 서교동 354-2,\n02-323-4532,\n126.9217076425,\n37.5545240936271,','shop120','12345');</v>
      </c>
    </row>
    <row r="122" spans="1:14" x14ac:dyDescent="0.4">
      <c r="A122">
        <f t="shared" si="6"/>
        <v>121</v>
      </c>
      <c r="B122" t="str">
        <f>CONCATENATE("'",'trim()'!A122,"',")</f>
        <v>'로켓치킨',</v>
      </c>
      <c r="C122" t="str">
        <f>CONCATENATE("'",category!Q122,"',")</f>
        <v>'치킨',</v>
      </c>
      <c r="D122" t="str">
        <f xml:space="preserve">   CONCATENATE("'",'trim()'!C122,"',")</f>
        <v>'서울 마포구 서교동 392-14',</v>
      </c>
      <c r="E122" t="str">
        <f t="shared" ca="1" si="7"/>
        <v>'119호',</v>
      </c>
      <c r="F122" t="str">
        <f xml:space="preserve">    CONCATENATE("'",'trim()'!D122,"',")</f>
        <v>'02-323-4532',</v>
      </c>
      <c r="G122" t="str">
        <f>'trim()'!E122&amp;","</f>
        <v>126.91539856019,</v>
      </c>
      <c r="H122" t="str">
        <f>'trim()'!F122&amp;","</f>
        <v>37.5512968725768,</v>
      </c>
      <c r="I122" t="str">
        <f t="shared" si="8"/>
        <v>'로켓치킨,\n치킨,\n서울 마포구 서교동 392-14,\n02-323-4532,\n126.91539856019,\n37.5512968725768,',</v>
      </c>
      <c r="J122" t="str">
        <f t="shared" si="9"/>
        <v>'shop121',</v>
      </c>
      <c r="K122" t="str">
        <f t="shared" si="10"/>
        <v>'12345'</v>
      </c>
      <c r="N122" t="str">
        <f t="shared" ca="1" si="11"/>
        <v>insert into shop (shopName, shopCategory, shopAddr, shopAddr2, shopTel, shopX, shopY, shopEx, shopID, shopPW) values('로켓치킨','치킨','서울 마포구 서교동 392-14','119호','02-323-4532',126.91539856019,37.5512968725768,'로켓치킨,\n치킨,\n서울 마포구 서교동 392-14,\n02-323-4532,\n126.91539856019,\n37.5512968725768,','shop121','12345');</v>
      </c>
    </row>
    <row r="123" spans="1:14" x14ac:dyDescent="0.4">
      <c r="A123">
        <f t="shared" si="6"/>
        <v>122</v>
      </c>
      <c r="B123" t="str">
        <f>CONCATENATE("'",'trim()'!A123,"',")</f>
        <v>'론리에비뉴',</v>
      </c>
      <c r="C123" t="str">
        <f>CONCATENATE("'",category!Q123,"',")</f>
        <v>'카페',</v>
      </c>
      <c r="D123" t="str">
        <f xml:space="preserve">   CONCATENATE("'",'trim()'!C123,"',")</f>
        <v>'서울 구로구 신도림동 375-12',</v>
      </c>
      <c r="E123" t="str">
        <f t="shared" ca="1" si="7"/>
        <v>'29호',</v>
      </c>
      <c r="F123" t="str">
        <f xml:space="preserve">    CONCATENATE("'",'trim()'!D123,"',")</f>
        <v>'070-9971-8262',</v>
      </c>
      <c r="G123" t="str">
        <f>'trim()'!E123&amp;","</f>
        <v>126.885122574552,</v>
      </c>
      <c r="H123" t="str">
        <f>'trim()'!F123&amp;","</f>
        <v>37.5095153078643,</v>
      </c>
      <c r="I123" t="str">
        <f t="shared" si="8"/>
        <v>'론리에비뉴,\n카페,\n서울 구로구 신도림동 375-12,\n070-9971-8262,\n126.885122574552,\n37.5095153078643,',</v>
      </c>
      <c r="J123" t="str">
        <f t="shared" si="9"/>
        <v>'shop122',</v>
      </c>
      <c r="K123" t="str">
        <f t="shared" si="10"/>
        <v>'12345'</v>
      </c>
      <c r="N123" t="str">
        <f t="shared" ca="1" si="11"/>
        <v>insert into shop (shopName, shopCategory, shopAddr, shopAddr2, shopTel, shopX, shopY, shopEx, shopID, shopPW) values('론리에비뉴','카페','서울 구로구 신도림동 375-12','29호','070-9971-8262',126.885122574552,37.5095153078643,'론리에비뉴,\n카페,\n서울 구로구 신도림동 375-12,\n070-9971-8262,\n126.885122574552,\n37.5095153078643,','shop122','12345');</v>
      </c>
    </row>
    <row r="124" spans="1:14" x14ac:dyDescent="0.4">
      <c r="A124">
        <f t="shared" si="6"/>
        <v>123</v>
      </c>
      <c r="B124" t="str">
        <f>CONCATENATE("'",'trim()'!A124,"',")</f>
        <v>'롯데리아 개봉점',</v>
      </c>
      <c r="C124" t="str">
        <f>CONCATENATE("'",category!Q124,"',")</f>
        <v>'햄버거',</v>
      </c>
      <c r="D124" t="str">
        <f xml:space="preserve">   CONCATENATE("'",'trim()'!C124,"',")</f>
        <v>'서울 구로구 고척동 52-197',</v>
      </c>
      <c r="E124" t="str">
        <f t="shared" ca="1" si="7"/>
        <v>'71호',</v>
      </c>
      <c r="F124" t="str">
        <f xml:space="preserve">    CONCATENATE("'",'trim()'!D124,"',")</f>
        <v>'02-851-3158',</v>
      </c>
      <c r="G124" t="str">
        <f>'trim()'!E124&amp;","</f>
        <v>126.866526002808,</v>
      </c>
      <c r="H124" t="str">
        <f>'trim()'!F124&amp;","</f>
        <v>37.5006370799348,</v>
      </c>
      <c r="I124" t="str">
        <f t="shared" si="8"/>
        <v>'롯데리아 개봉점,\n햄버거,\n서울 구로구 고척동 52-197,\n02-851-3158,\n126.866526002808,\n37.5006370799348,',</v>
      </c>
      <c r="J124" t="str">
        <f t="shared" si="9"/>
        <v>'shop123',</v>
      </c>
      <c r="K124" t="str">
        <f t="shared" si="10"/>
        <v>'12345'</v>
      </c>
      <c r="N124" t="str">
        <f t="shared" ca="1" si="11"/>
        <v>insert into shop (shopName, shopCategory, shopAddr, shopAddr2, shopTel, shopX, shopY, shopEx, shopID, shopPW) values('롯데리아 개봉점','햄버거','서울 구로구 고척동 52-197','71호','02-851-3158',126.866526002808,37.5006370799348,'롯데리아 개봉점,\n햄버거,\n서울 구로구 고척동 52-197,\n02-851-3158,\n126.866526002808,\n37.5006370799348,','shop123','12345');</v>
      </c>
    </row>
    <row r="125" spans="1:14" x14ac:dyDescent="0.4">
      <c r="A125">
        <f t="shared" si="6"/>
        <v>124</v>
      </c>
      <c r="B125" t="str">
        <f>CONCATENATE("'",'trim()'!A125,"',")</f>
        <v>'롯데리아 롯데마트구로점',</v>
      </c>
      <c r="C125" t="str">
        <f>CONCATENATE("'",category!Q125,"',")</f>
        <v>'햄버거',</v>
      </c>
      <c r="D125" t="str">
        <f xml:space="preserve">   CONCATENATE("'",'trim()'!C125,"',")</f>
        <v>'서울 구로구 구로동 636-89',</v>
      </c>
      <c r="E125" t="str">
        <f t="shared" ca="1" si="7"/>
        <v>'68호',</v>
      </c>
      <c r="F125" t="str">
        <f xml:space="preserve">    CONCATENATE("'",'trim()'!D125,"',")</f>
        <v>'02-332-2281',</v>
      </c>
      <c r="G125" t="str">
        <f>'trim()'!E125&amp;","</f>
        <v>126.872817674155,</v>
      </c>
      <c r="H125" t="str">
        <f>'trim()'!F125&amp;","</f>
        <v>37.498373487012,</v>
      </c>
      <c r="I125" t="str">
        <f t="shared" si="8"/>
        <v>'롯데리아 롯데마트구로점,\n햄버거,\n서울 구로구 구로동 636-89,\n02-332-2281,\n126.872817674155,\n37.498373487012,',</v>
      </c>
      <c r="J125" t="str">
        <f t="shared" si="9"/>
        <v>'shop124',</v>
      </c>
      <c r="K125" t="str">
        <f t="shared" si="10"/>
        <v>'12345'</v>
      </c>
      <c r="N125" t="str">
        <f t="shared" ca="1" si="11"/>
        <v>insert into shop (shopName, shopCategory, shopAddr, shopAddr2, shopTel, shopX, shopY, shopEx, shopID, shopPW) values('롯데리아 롯데마트구로점','햄버거','서울 구로구 구로동 636-89','68호','02-332-2281',126.872817674155,37.498373487012,'롯데리아 롯데마트구로점,\n햄버거,\n서울 구로구 구로동 636-89,\n02-332-2281,\n126.872817674155,\n37.498373487012,','shop124','12345');</v>
      </c>
    </row>
    <row r="126" spans="1:14" x14ac:dyDescent="0.4">
      <c r="A126">
        <f t="shared" si="6"/>
        <v>125</v>
      </c>
      <c r="B126" t="str">
        <f>CONCATENATE("'",'trim()'!A126,"',")</f>
        <v>'롯데리아 망원점',</v>
      </c>
      <c r="C126" t="str">
        <f>CONCATENATE("'",category!Q126,"',")</f>
        <v>'햄버거',</v>
      </c>
      <c r="D126" t="str">
        <f xml:space="preserve">   CONCATENATE("'",'trim()'!C126,"',")</f>
        <v>'서울 마포구 망원동 377-2',</v>
      </c>
      <c r="E126" t="str">
        <f t="shared" ca="1" si="7"/>
        <v>'114호',</v>
      </c>
      <c r="F126" t="str">
        <f xml:space="preserve">    CONCATENATE("'",'trim()'!D126,"',")</f>
        <v>'02-325-8171',</v>
      </c>
      <c r="G126" t="str">
        <f>'trim()'!E126&amp;","</f>
        <v>126.909596080594,</v>
      </c>
      <c r="H126" t="str">
        <f>'trim()'!F126&amp;","</f>
        <v>37.5563165352104,</v>
      </c>
      <c r="I126" t="str">
        <f t="shared" si="8"/>
        <v>'롯데리아 망원점,\n햄버거,\n서울 마포구 망원동 377-2,\n02-325-8171,\n126.909596080594,\n37.5563165352104,',</v>
      </c>
      <c r="J126" t="str">
        <f t="shared" si="9"/>
        <v>'shop125',</v>
      </c>
      <c r="K126" t="str">
        <f t="shared" si="10"/>
        <v>'12345'</v>
      </c>
      <c r="N126" t="str">
        <f t="shared" ca="1" si="11"/>
        <v>insert into shop (shopName, shopCategory, shopAddr, shopAddr2, shopTel, shopX, shopY, shopEx, shopID, shopPW) values('롯데리아 망원점','햄버거','서울 마포구 망원동 377-2','114호','02-325-8171',126.909596080594,37.5563165352104,'롯데리아 망원점,\n햄버거,\n서울 마포구 망원동 377-2,\n02-325-8171,\n126.909596080594,\n37.5563165352104,','shop125','12345');</v>
      </c>
    </row>
    <row r="127" spans="1:14" x14ac:dyDescent="0.4">
      <c r="A127">
        <f t="shared" si="6"/>
        <v>126</v>
      </c>
      <c r="B127" t="str">
        <f>CONCATENATE("'",'trim()'!A127,"',")</f>
        <v>'롯데리아 신도림역점',</v>
      </c>
      <c r="C127" t="str">
        <f>CONCATENATE("'",category!Q127,"',")</f>
        <v>'햄버거',</v>
      </c>
      <c r="D127" t="str">
        <f xml:space="preserve">   CONCATENATE("'",'trim()'!C127,"',")</f>
        <v>'서울 구로구 신도림동 337',</v>
      </c>
      <c r="E127" t="str">
        <f t="shared" ca="1" si="7"/>
        <v>'301호',</v>
      </c>
      <c r="F127" t="str">
        <f xml:space="preserve">    CONCATENATE("'",'trim()'!D127,"',")</f>
        <v>'070-8245-4562',</v>
      </c>
      <c r="G127" t="str">
        <f>'trim()'!E127&amp;","</f>
        <v>126.887742554046,</v>
      </c>
      <c r="H127" t="str">
        <f>'trim()'!F127&amp;","</f>
        <v>37.5091862572547,</v>
      </c>
      <c r="I127" t="str">
        <f t="shared" si="8"/>
        <v>'롯데리아 신도림역점,\n햄버거,\n서울 구로구 신도림동 337,\n070-8245-4562,\n126.887742554046,\n37.5091862572547,',</v>
      </c>
      <c r="J127" t="str">
        <f t="shared" si="9"/>
        <v>'shop126',</v>
      </c>
      <c r="K127" t="str">
        <f t="shared" si="10"/>
        <v>'12345'</v>
      </c>
      <c r="N127" t="str">
        <f t="shared" ca="1" si="11"/>
        <v>insert into shop (shopName, shopCategory, shopAddr, shopAddr2, shopTel, shopX, shopY, shopEx, shopID, shopPW) values('롯데리아 신도림역점','햄버거','서울 구로구 신도림동 337','301호','070-8245-4562',126.887742554046,37.5091862572547,'롯데리아 신도림역점,\n햄버거,\n서울 구로구 신도림동 337,\n070-8245-4562,\n126.887742554046,\n37.5091862572547,','shop126','12345');</v>
      </c>
    </row>
    <row r="128" spans="1:14" x14ac:dyDescent="0.4">
      <c r="A128">
        <f t="shared" si="6"/>
        <v>127</v>
      </c>
      <c r="B128" t="str">
        <f>CONCATENATE("'",'trim()'!A128,"',")</f>
        <v>'롯데리아 홈플러스합정점',</v>
      </c>
      <c r="C128" t="str">
        <f>CONCATENATE("'",category!Q128,"',")</f>
        <v>'햄버거',</v>
      </c>
      <c r="D128" t="str">
        <f xml:space="preserve">   CONCATENATE("'",'trim()'!C128,"',")</f>
        <v>'서울 마포구 서교동 490',</v>
      </c>
      <c r="E128" t="str">
        <f t="shared" ca="1" si="7"/>
        <v>'217호',</v>
      </c>
      <c r="F128" t="str">
        <f xml:space="preserve">    CONCATENATE("'",'trim()'!D128,"',")</f>
        <v>'02-3439-8100',</v>
      </c>
      <c r="G128" t="str">
        <f>'trim()'!E128&amp;","</f>
        <v>126.913309523248,</v>
      </c>
      <c r="H128" t="str">
        <f>'trim()'!F128&amp;","</f>
        <v>37.5512737333618,</v>
      </c>
      <c r="I128" t="str">
        <f t="shared" si="8"/>
        <v>'롯데리아 홈플러스합정점,\n햄버거,\n서울 마포구 서교동 490,\n02-3439-8100,\n126.913309523248,\n37.5512737333618,',</v>
      </c>
      <c r="J128" t="str">
        <f t="shared" si="9"/>
        <v>'shop127',</v>
      </c>
      <c r="K128" t="str">
        <f t="shared" si="10"/>
        <v>'12345'</v>
      </c>
      <c r="N128" t="str">
        <f t="shared" ca="1" si="11"/>
        <v>insert into shop (shopName, shopCategory, shopAddr, shopAddr2, shopTel, shopX, shopY, shopEx, shopID, shopPW) values('롯데리아 홈플러스합정점','햄버거','서울 마포구 서교동 490','217호','02-3439-8100',126.913309523248,37.5512737333618,'롯데리아 홈플러스합정점,\n햄버거,\n서울 마포구 서교동 490,\n02-3439-8100,\n126.913309523248,\n37.5512737333618,','shop127','12345');</v>
      </c>
    </row>
    <row r="129" spans="1:14" x14ac:dyDescent="0.4">
      <c r="A129">
        <f t="shared" si="6"/>
        <v>128</v>
      </c>
      <c r="B129" t="str">
        <f>CONCATENATE("'",'trim()'!A129,"',")</f>
        <v>'르돌치1946 상수점',</v>
      </c>
      <c r="C129" t="str">
        <f>CONCATENATE("'",category!Q129,"',")</f>
        <v>'카페',</v>
      </c>
      <c r="D129" t="str">
        <f xml:space="preserve">   CONCATENATE("'",'trim()'!C129,"',")</f>
        <v>'서울 마포구 상수동 356-6',</v>
      </c>
      <c r="E129" t="str">
        <f t="shared" ca="1" si="7"/>
        <v>'89호',</v>
      </c>
      <c r="F129" t="str">
        <f xml:space="preserve">    CONCATENATE("'",'trim()'!D129,"',")</f>
        <v>'02-335-0055',</v>
      </c>
      <c r="G129" t="str">
        <f>'trim()'!E129&amp;","</f>
        <v>126.925334179669,</v>
      </c>
      <c r="H129" t="str">
        <f>'trim()'!F129&amp;","</f>
        <v>37.5449389194928,</v>
      </c>
      <c r="I129" t="str">
        <f t="shared" si="8"/>
        <v>'르돌치1946 상수점,\n카페,\n서울 마포구 상수동 356-6,\n02-335-0055,\n126.925334179669,\n37.5449389194928,',</v>
      </c>
      <c r="J129" t="str">
        <f t="shared" si="9"/>
        <v>'shop128',</v>
      </c>
      <c r="K129" t="str">
        <f t="shared" si="10"/>
        <v>'12345'</v>
      </c>
      <c r="N129" t="str">
        <f t="shared" ca="1" si="11"/>
        <v>insert into shop (shopName, shopCategory, shopAddr, shopAddr2, shopTel, shopX, shopY, shopEx, shopID, shopPW) values('르돌치1946 상수점','카페','서울 마포구 상수동 356-6','89호','02-335-0055',126.925334179669,37.5449389194928,'르돌치1946 상수점,\n카페,\n서울 마포구 상수동 356-6,\n02-335-0055,\n126.925334179669,\n37.5449389194928,','shop128','12345');</v>
      </c>
    </row>
    <row r="130" spans="1:14" x14ac:dyDescent="0.4">
      <c r="A130">
        <f t="shared" si="6"/>
        <v>129</v>
      </c>
      <c r="B130" t="str">
        <f>CONCATENATE("'",'trim()'!A130,"',")</f>
        <v>'르쁘띠푸 홍대본점',</v>
      </c>
      <c r="C130" t="str">
        <f>CONCATENATE("'",category!Q130,"',")</f>
        <v>'카페',</v>
      </c>
      <c r="D130" t="str">
        <f xml:space="preserve">   CONCATENATE("'",'trim()'!C130,"',")</f>
        <v>'서울 마포구 상수동 86-37',</v>
      </c>
      <c r="E130" t="str">
        <f t="shared" ca="1" si="7"/>
        <v>'163호',</v>
      </c>
      <c r="F130" t="str">
        <f xml:space="preserve">    CONCATENATE("'",'trim()'!D130,"',")</f>
        <v>'02-322-2669',</v>
      </c>
      <c r="G130" t="str">
        <f>'trim()'!E130&amp;","</f>
        <v>126.923256037934,</v>
      </c>
      <c r="H130" t="str">
        <f>'trim()'!F130&amp;","</f>
        <v>37.5499110997905,</v>
      </c>
      <c r="I130" t="str">
        <f t="shared" si="8"/>
        <v>'르쁘띠푸 홍대본점,\n카페,\n서울 마포구 상수동 86-37,\n02-322-2669,\n126.923256037934,\n37.5499110997905,',</v>
      </c>
      <c r="J130" t="str">
        <f t="shared" si="9"/>
        <v>'shop129',</v>
      </c>
      <c r="K130" t="str">
        <f t="shared" si="10"/>
        <v>'12345'</v>
      </c>
      <c r="N130" t="str">
        <f t="shared" ca="1" si="11"/>
        <v>insert into shop (shopName, shopCategory, shopAddr, shopAddr2, shopTel, shopX, shopY, shopEx, shopID, shopPW) values('르쁘띠푸 홍대본점','카페','서울 마포구 상수동 86-37','163호','02-322-2669',126.923256037934,37.5499110997905,'르쁘띠푸 홍대본점,\n카페,\n서울 마포구 상수동 86-37,\n02-322-2669,\n126.923256037934,\n37.5499110997905,','shop129','12345');</v>
      </c>
    </row>
    <row r="131" spans="1:14" x14ac:dyDescent="0.4">
      <c r="A131">
        <f t="shared" ref="A131:A194" si="12">A130+1</f>
        <v>130</v>
      </c>
      <c r="B131" t="str">
        <f>CONCATENATE("'",'trim()'!A131,"',")</f>
        <v>'리카나가사끼 짬뽕돈가스',</v>
      </c>
      <c r="C131" t="str">
        <f>CONCATENATE("'",category!Q131,"',")</f>
        <v>'일식',</v>
      </c>
      <c r="D131" t="str">
        <f xml:space="preserve">   CONCATENATE("'",'trim()'!C131,"',")</f>
        <v>'서울 구로구 신도림동 437-1',</v>
      </c>
      <c r="E131" t="str">
        <f t="shared" ref="E131:E194" ca="1" si="13">"'"&amp;MOD(MID(RAND(),4,3),300)+2&amp;"호',"</f>
        <v>'94호',</v>
      </c>
      <c r="F131" t="str">
        <f xml:space="preserve">    CONCATENATE("'",'trim()'!D131,"',")</f>
        <v>'02-2636-6069',</v>
      </c>
      <c r="G131" t="str">
        <f>'trim()'!E131&amp;","</f>
        <v>126.883181789958,</v>
      </c>
      <c r="H131" t="str">
        <f>'trim()'!F131&amp;","</f>
        <v>37.5065617140102,</v>
      </c>
      <c r="I131" t="str">
        <f t="shared" ref="I131:I194" si="14">"'"&amp;SUBSTITUTE(  SUBSTITUTE(  SUBSTITUTE(  SUBSTITUTE(  SUBSTITUTE(  SUBSTITUTE(   SUBSTITUTE(  SUBSTITUTE(  SUBSTITUTE(  SUBSTITUTE(  SUBSTITUTE(  SUBSTITUTE(      CONCATENATE(B131,"\n",C131,"\n",D131,"\n",F131,"\n",G131,"\n",H131),"'","",1),"'","",1),"'","",1),"'","",1),"'","",1),"'","",1),"'","",1),"'","",1),"'","",1),"'","",1),"'","",1),"'","",1)&amp;"',"</f>
        <v>'리카나가사끼 짬뽕돈가스,\n일식,\n서울 구로구 신도림동 437-1,\n02-2636-6069,\n126.883181789958,\n37.5065617140102,',</v>
      </c>
      <c r="J131" t="str">
        <f t="shared" ref="J131:J194" si="15">CONCATENATE("'shop",  MID(A131+1000,2,3),"',")</f>
        <v>'shop130',</v>
      </c>
      <c r="K131" t="str">
        <f t="shared" ref="K131:K194" si="16">"'"&amp;12345&amp;"'"</f>
        <v>'12345'</v>
      </c>
      <c r="N131" t="str">
        <f t="shared" ref="N131:N194" ca="1" si="17">CONCATENATE("insert into shop (shopName, shopCategory, shopAddr, shopAddr2, shopTel, shopX, shopY, shopEx, shopID, shopPW) values(",B131,C131,D131,E131,F131,G131,H131,I131,J131,K131,");")</f>
        <v>insert into shop (shopName, shopCategory, shopAddr, shopAddr2, shopTel, shopX, shopY, shopEx, shopID, shopPW) values('리카나가사끼 짬뽕돈가스','일식','서울 구로구 신도림동 437-1','94호','02-2636-6069',126.883181789958,37.5065617140102,'리카나가사끼 짬뽕돈가스,\n일식,\n서울 구로구 신도림동 437-1,\n02-2636-6069,\n126.883181789958,\n37.5065617140102,','shop130','12345');</v>
      </c>
    </row>
    <row r="132" spans="1:14" x14ac:dyDescent="0.4">
      <c r="A132">
        <f t="shared" si="12"/>
        <v>131</v>
      </c>
      <c r="B132" t="str">
        <f>CONCATENATE("'",'trim()'!A132,"',")</f>
        <v>'마녀커리크림치킨 본점',</v>
      </c>
      <c r="C132" t="str">
        <f>CONCATENATE("'",category!Q132,"',")</f>
        <v>'치킨',</v>
      </c>
      <c r="D132" t="str">
        <f xml:space="preserve">   CONCATENATE("'",'trim()'!C132,"',")</f>
        <v>'서울 마포구 서교동 402-2',</v>
      </c>
      <c r="E132" t="str">
        <f t="shared" ca="1" si="13"/>
        <v>'198호',</v>
      </c>
      <c r="F132" t="str">
        <f xml:space="preserve">    CONCATENATE("'",'trim()'!D132,"',")</f>
        <v>'070-7765-9336',</v>
      </c>
      <c r="G132" t="str">
        <f>'trim()'!E132&amp;","</f>
        <v>126.919600097492,</v>
      </c>
      <c r="H132" t="str">
        <f>'trim()'!F132&amp;","</f>
        <v>37.5484670696535,</v>
      </c>
      <c r="I132" t="str">
        <f t="shared" si="14"/>
        <v>'마녀커리크림치킨 본점,\n치킨,\n서울 마포구 서교동 402-2,\n070-7765-9336,\n126.919600097492,\n37.5484670696535,',</v>
      </c>
      <c r="J132" t="str">
        <f t="shared" si="15"/>
        <v>'shop131',</v>
      </c>
      <c r="K132" t="str">
        <f t="shared" si="16"/>
        <v>'12345'</v>
      </c>
      <c r="N132" t="str">
        <f t="shared" ca="1" si="17"/>
        <v>insert into shop (shopName, shopCategory, shopAddr, shopAddr2, shopTel, shopX, shopY, shopEx, shopID, shopPW) values('마녀커리크림치킨 본점','치킨','서울 마포구 서교동 402-2','198호','070-7765-9336',126.919600097492,37.5484670696535,'마녀커리크림치킨 본점,\n치킨,\n서울 마포구 서교동 402-2,\n070-7765-9336,\n126.919600097492,\n37.5484670696535,','shop131','12345');</v>
      </c>
    </row>
    <row r="133" spans="1:14" x14ac:dyDescent="0.4">
      <c r="A133">
        <f t="shared" si="12"/>
        <v>132</v>
      </c>
      <c r="B133" t="str">
        <f>CONCATENATE("'",'trim()'!A133,"',")</f>
        <v>'마루가메제면 구로지밸리점',</v>
      </c>
      <c r="C133" t="str">
        <f>CONCATENATE("'",category!Q133,"',")</f>
        <v>'일식',</v>
      </c>
      <c r="D133" t="str">
        <f xml:space="preserve">   CONCATENATE("'",'trim()'!C133,"',")</f>
        <v>'서울 구로구 구로동 188-25',</v>
      </c>
      <c r="E133" t="str">
        <f t="shared" ca="1" si="13"/>
        <v>'55호',</v>
      </c>
      <c r="F133" t="str">
        <f xml:space="preserve">    CONCATENATE("'",'trim()'!D133,"',")</f>
        <v>'02-868-3133',</v>
      </c>
      <c r="G133" t="str">
        <f>'trim()'!E133&amp;","</f>
        <v>126.896516665432,</v>
      </c>
      <c r="H133" t="str">
        <f>'trim()'!F133&amp;","</f>
        <v>37.4849283711038,</v>
      </c>
      <c r="I133" t="str">
        <f t="shared" si="14"/>
        <v>'마루가메제면 구로지밸리점,\n일식,\n서울 구로구 구로동 188-25,\n02-868-3133,\n126.896516665432,\n37.4849283711038,',</v>
      </c>
      <c r="J133" t="str">
        <f t="shared" si="15"/>
        <v>'shop132',</v>
      </c>
      <c r="K133" t="str">
        <f t="shared" si="16"/>
        <v>'12345'</v>
      </c>
      <c r="N133" t="str">
        <f t="shared" ca="1" si="17"/>
        <v>insert into shop (shopName, shopCategory, shopAddr, shopAddr2, shopTel, shopX, shopY, shopEx, shopID, shopPW) values('마루가메제면 구로지밸리점','일식','서울 구로구 구로동 188-25','55호','02-868-3133',126.896516665432,37.4849283711038,'마루가메제면 구로지밸리점,\n일식,\n서울 구로구 구로동 188-25,\n02-868-3133,\n126.896516665432,\n37.4849283711038,','shop132','12345');</v>
      </c>
    </row>
    <row r="134" spans="1:14" x14ac:dyDescent="0.4">
      <c r="A134">
        <f t="shared" si="12"/>
        <v>133</v>
      </c>
      <c r="B134" t="str">
        <f>CONCATENATE("'",'trim()'!A134,"',")</f>
        <v>'마미쿡 신정점',</v>
      </c>
      <c r="C134" t="str">
        <f>CONCATENATE("'",category!Q134,"',")</f>
        <v>'양식,햄버거',</v>
      </c>
      <c r="D134" t="str">
        <f xml:space="preserve">   CONCATENATE("'",'trim()'!C134,"',")</f>
        <v>'서울 양천구 신정동 202-5',</v>
      </c>
      <c r="E134" t="str">
        <f t="shared" ca="1" si="13"/>
        <v>'160호',</v>
      </c>
      <c r="F134" t="str">
        <f xml:space="preserve">    CONCATENATE("'",'trim()'!D134,"',")</f>
        <v>'070-8245-4562',</v>
      </c>
      <c r="G134" t="str">
        <f>'trim()'!E134&amp;","</f>
        <v>126.865222268352,</v>
      </c>
      <c r="H134" t="str">
        <f>'trim()'!F134&amp;","</f>
        <v>37.5087049983195,</v>
      </c>
      <c r="I134" t="str">
        <f t="shared" si="14"/>
        <v>'마미쿡 신정점,\n양식,햄버거,\n서울 양천구 신정동 202-5,\n070-8245-4562,\n126.865222268352,\n37.5087049983195,',</v>
      </c>
      <c r="J134" t="str">
        <f t="shared" si="15"/>
        <v>'shop133',</v>
      </c>
      <c r="K134" t="str">
        <f t="shared" si="16"/>
        <v>'12345'</v>
      </c>
      <c r="N134" t="str">
        <f t="shared" ca="1" si="17"/>
        <v>insert into shop (shopName, shopCategory, shopAddr, shopAddr2, shopTel, shopX, shopY, shopEx, shopID, shopPW) values('마미쿡 신정점','양식,햄버거','서울 양천구 신정동 202-5','160호','070-8245-4562',126.865222268352,37.5087049983195,'마미쿡 신정점,\n양식,햄버거,\n서울 양천구 신정동 202-5,\n070-8245-4562,\n126.865222268352,\n37.5087049983195,','shop133','12345');</v>
      </c>
    </row>
    <row r="135" spans="1:14" x14ac:dyDescent="0.4">
      <c r="A135">
        <f t="shared" si="12"/>
        <v>134</v>
      </c>
      <c r="B135" t="str">
        <f>CONCATENATE("'",'trim()'!A135,"',")</f>
        <v>'마스터키친 디큐브시티점',</v>
      </c>
      <c r="C135" t="str">
        <f>CONCATENATE("'",category!Q135,"',")</f>
        <v>'양식',</v>
      </c>
      <c r="D135" t="str">
        <f xml:space="preserve">   CONCATENATE("'",'trim()'!C135,"',")</f>
        <v>'서울 구로구 신도림동 692',</v>
      </c>
      <c r="E135" t="str">
        <f t="shared" ca="1" si="13"/>
        <v>'2호',</v>
      </c>
      <c r="F135" t="str">
        <f xml:space="preserve">    CONCATENATE("'",'trim()'!D135,"',")</f>
        <v>'02-2210-9707',</v>
      </c>
      <c r="G135" t="str">
        <f>'trim()'!E135&amp;","</f>
        <v>126.889728440636,</v>
      </c>
      <c r="H135" t="str">
        <f>'trim()'!F135&amp;","</f>
        <v>37.5093286845087,</v>
      </c>
      <c r="I135" t="str">
        <f t="shared" si="14"/>
        <v>'마스터키친 디큐브시티점,\n양식,\n서울 구로구 신도림동 692,\n02-2210-9707,\n126.889728440636,\n37.5093286845087,',</v>
      </c>
      <c r="J135" t="str">
        <f t="shared" si="15"/>
        <v>'shop134',</v>
      </c>
      <c r="K135" t="str">
        <f t="shared" si="16"/>
        <v>'12345'</v>
      </c>
      <c r="N135" t="str">
        <f t="shared" ca="1" si="17"/>
        <v>insert into shop (shopName, shopCategory, shopAddr, shopAddr2, shopTel, shopX, shopY, shopEx, shopID, shopPW) values('마스터키친 디큐브시티점','양식','서울 구로구 신도림동 692','2호','02-2210-9707',126.889728440636,37.5093286845087,'마스터키친 디큐브시티점,\n양식,\n서울 구로구 신도림동 692,\n02-2210-9707,\n126.889728440636,\n37.5093286845087,','shop134','12345');</v>
      </c>
    </row>
    <row r="136" spans="1:14" x14ac:dyDescent="0.4">
      <c r="A136">
        <f t="shared" si="12"/>
        <v>135</v>
      </c>
      <c r="B136" t="str">
        <f>CONCATENATE("'",'trim()'!A136,"',")</f>
        <v>'마이마미',</v>
      </c>
      <c r="C136" t="str">
        <f>CONCATENATE("'",category!Q136,"',")</f>
        <v>'치킨',</v>
      </c>
      <c r="D136" t="str">
        <f xml:space="preserve">   CONCATENATE("'",'trim()'!C136,"',")</f>
        <v>'서울 마포구 상수동 311-6',</v>
      </c>
      <c r="E136" t="str">
        <f t="shared" ca="1" si="13"/>
        <v>'176호',</v>
      </c>
      <c r="F136" t="str">
        <f xml:space="preserve">    CONCATENATE("'",'trim()'!D136,"',")</f>
        <v>'02-333-0505',</v>
      </c>
      <c r="G136" t="str">
        <f>'trim()'!E136&amp;","</f>
        <v>126.92197645403,</v>
      </c>
      <c r="H136" t="str">
        <f>'trim()'!F136&amp;","</f>
        <v>37.5485263276903,</v>
      </c>
      <c r="I136" t="str">
        <f t="shared" si="14"/>
        <v>'마이마미,\n치킨,\n서울 마포구 상수동 311-6,\n02-333-0505,\n126.92197645403,\n37.5485263276903,',</v>
      </c>
      <c r="J136" t="str">
        <f t="shared" si="15"/>
        <v>'shop135',</v>
      </c>
      <c r="K136" t="str">
        <f t="shared" si="16"/>
        <v>'12345'</v>
      </c>
      <c r="N136" t="str">
        <f t="shared" ca="1" si="17"/>
        <v>insert into shop (shopName, shopCategory, shopAddr, shopAddr2, shopTel, shopX, shopY, shopEx, shopID, shopPW) values('마이마미','치킨','서울 마포구 상수동 311-6','176호','02-333-0505',126.92197645403,37.5485263276903,'마이마미,\n치킨,\n서울 마포구 상수동 311-6,\n02-333-0505,\n126.92197645403,\n37.5485263276903,','shop135','12345');</v>
      </c>
    </row>
    <row r="137" spans="1:14" x14ac:dyDescent="0.4">
      <c r="A137">
        <f t="shared" si="12"/>
        <v>136</v>
      </c>
      <c r="B137" t="str">
        <f>CONCATENATE("'",'trim()'!A137,"',")</f>
        <v>'마이클',</v>
      </c>
      <c r="C137" t="str">
        <f>CONCATENATE("'",category!Q137,"',")</f>
        <v>'양식',</v>
      </c>
      <c r="D137" t="str">
        <f xml:space="preserve">   CONCATENATE("'",'trim()'!C137,"',")</f>
        <v>'서울 마포구 망원동 414-89',</v>
      </c>
      <c r="E137" t="str">
        <f t="shared" ca="1" si="13"/>
        <v>'292호',</v>
      </c>
      <c r="F137" t="str">
        <f xml:space="preserve">    CONCATENATE("'",'trim()'!D137,"',")</f>
        <v>'02-333-0505',</v>
      </c>
      <c r="G137" t="str">
        <f>'trim()'!E137&amp;","</f>
        <v>126.907206058032,</v>
      </c>
      <c r="H137" t="str">
        <f>'trim()'!F137&amp;","</f>
        <v>37.5561344816058,</v>
      </c>
      <c r="I137" t="str">
        <f t="shared" si="14"/>
        <v>'마이클,\n양식,\n서울 마포구 망원동 414-89,\n02-333-0505,\n126.907206058032,\n37.5561344816058,',</v>
      </c>
      <c r="J137" t="str">
        <f t="shared" si="15"/>
        <v>'shop136',</v>
      </c>
      <c r="K137" t="str">
        <f t="shared" si="16"/>
        <v>'12345'</v>
      </c>
      <c r="N137" t="str">
        <f t="shared" ca="1" si="17"/>
        <v>insert into shop (shopName, shopCategory, shopAddr, shopAddr2, shopTel, shopX, shopY, shopEx, shopID, shopPW) values('마이클','양식','서울 마포구 망원동 414-89','292호','02-333-0505',126.907206058032,37.5561344816058,'마이클,\n양식,\n서울 마포구 망원동 414-89,\n02-333-0505,\n126.907206058032,\n37.5561344816058,','shop136','12345');</v>
      </c>
    </row>
    <row r="138" spans="1:14" x14ac:dyDescent="0.4">
      <c r="A138">
        <f t="shared" si="12"/>
        <v>137</v>
      </c>
      <c r="B138" t="str">
        <f>CONCATENATE("'",'trim()'!A138,"',")</f>
        <v>'마초짬뽕',</v>
      </c>
      <c r="C138" t="str">
        <f>CONCATENATE("'",category!Q138,"',")</f>
        <v>'중식',</v>
      </c>
      <c r="D138" t="str">
        <f xml:space="preserve">   CONCATENATE("'",'trim()'!C138,"',")</f>
        <v>'서울 구로구 구로동 104',</v>
      </c>
      <c r="E138" t="str">
        <f t="shared" ca="1" si="13"/>
        <v>'189호',</v>
      </c>
      <c r="F138" t="str">
        <f xml:space="preserve">    CONCATENATE("'",'trim()'!D138,"',")</f>
        <v>'02-333-0505',</v>
      </c>
      <c r="G138" t="str">
        <f>'trim()'!E138&amp;","</f>
        <v>126.890565706576,</v>
      </c>
      <c r="H138" t="str">
        <f>'trim()'!F138&amp;","</f>
        <v>37.496726201956,</v>
      </c>
      <c r="I138" t="str">
        <f t="shared" si="14"/>
        <v>'마초짬뽕,\n중식,\n서울 구로구 구로동 104,\n02-333-0505,\n126.890565706576,\n37.496726201956,',</v>
      </c>
      <c r="J138" t="str">
        <f t="shared" si="15"/>
        <v>'shop137',</v>
      </c>
      <c r="K138" t="str">
        <f t="shared" si="16"/>
        <v>'12345'</v>
      </c>
      <c r="N138" t="str">
        <f t="shared" ca="1" si="17"/>
        <v>insert into shop (shopName, shopCategory, shopAddr, shopAddr2, shopTel, shopX, shopY, shopEx, shopID, shopPW) values('마초짬뽕','중식','서울 구로구 구로동 104','189호','02-333-0505',126.890565706576,37.496726201956,'마초짬뽕,\n중식,\n서울 구로구 구로동 104,\n02-333-0505,\n126.890565706576,\n37.496726201956,','shop137','12345');</v>
      </c>
    </row>
    <row r="139" spans="1:14" x14ac:dyDescent="0.4">
      <c r="A139">
        <f t="shared" si="12"/>
        <v>138</v>
      </c>
      <c r="B139" t="str">
        <f>CONCATENATE("'",'trim()'!A139,"',")</f>
        <v>'마포족발순대국',</v>
      </c>
      <c r="C139" t="str">
        <f>CONCATENATE("'",category!Q139,"',")</f>
        <v>'한식',</v>
      </c>
      <c r="D139" t="str">
        <f xml:space="preserve">   CONCATENATE("'",'trim()'!C139,"',")</f>
        <v>'서울 구로구 신도림동 337',</v>
      </c>
      <c r="E139" t="str">
        <f t="shared" ca="1" si="13"/>
        <v>'230호',</v>
      </c>
      <c r="F139" t="str">
        <f xml:space="preserve">    CONCATENATE("'",'trim()'!D139,"',")</f>
        <v>'02-333-0505',</v>
      </c>
      <c r="G139" t="str">
        <f>'trim()'!E139&amp;","</f>
        <v>126.887719382766,</v>
      </c>
      <c r="H139" t="str">
        <f>'trim()'!F139&amp;","</f>
        <v>37.5095538449621,</v>
      </c>
      <c r="I139" t="str">
        <f t="shared" si="14"/>
        <v>'마포족발순대국,\n한식,\n서울 구로구 신도림동 337,\n02-333-0505,\n126.887719382766,\n37.5095538449621,',</v>
      </c>
      <c r="J139" t="str">
        <f t="shared" si="15"/>
        <v>'shop138',</v>
      </c>
      <c r="K139" t="str">
        <f t="shared" si="16"/>
        <v>'12345'</v>
      </c>
      <c r="N139" t="str">
        <f t="shared" ca="1" si="17"/>
        <v>insert into shop (shopName, shopCategory, shopAddr, shopAddr2, shopTel, shopX, shopY, shopEx, shopID, shopPW) values('마포족발순대국','한식','서울 구로구 신도림동 337','230호','02-333-0505',126.887719382766,37.5095538449621,'마포족발순대국,\n한식,\n서울 구로구 신도림동 337,\n02-333-0505,\n126.887719382766,\n37.5095538449621,','shop138','12345');</v>
      </c>
    </row>
    <row r="140" spans="1:14" x14ac:dyDescent="0.4">
      <c r="A140">
        <f t="shared" si="12"/>
        <v>139</v>
      </c>
      <c r="B140" t="str">
        <f>CONCATENATE("'",'trim()'!A140,"',")</f>
        <v>'마피아피자&amp;펍 구로디지털단지역점',</v>
      </c>
      <c r="C140" t="str">
        <f>CONCATENATE("'",category!Q140,"',")</f>
        <v>'피자,양식',</v>
      </c>
      <c r="D140" t="str">
        <f xml:space="preserve">   CONCATENATE("'",'trim()'!C140,"',")</f>
        <v>'서울 구로구 구로동 811',</v>
      </c>
      <c r="E140" t="str">
        <f t="shared" ca="1" si="13"/>
        <v>'287호',</v>
      </c>
      <c r="F140" t="str">
        <f xml:space="preserve">    CONCATENATE("'",'trim()'!D140,"',")</f>
        <v>'02-333-0505',</v>
      </c>
      <c r="G140" t="str">
        <f>'trim()'!E140&amp;","</f>
        <v>126.89943435689,</v>
      </c>
      <c r="H140" t="str">
        <f>'trim()'!F140&amp;","</f>
        <v>37.4845056147744,</v>
      </c>
      <c r="I140" t="str">
        <f t="shared" si="14"/>
        <v>'마피아피자&amp;펍 구로디지털단지역점,\n피자,양식,\n서울 구로구 구로동 811,\n02-333-0505,\n126.89943435689,\n37.4845056147744,',</v>
      </c>
      <c r="J140" t="str">
        <f t="shared" si="15"/>
        <v>'shop139',</v>
      </c>
      <c r="K140" t="str">
        <f t="shared" si="16"/>
        <v>'12345'</v>
      </c>
      <c r="N140" t="str">
        <f t="shared" ca="1" si="17"/>
        <v>insert into shop (shopName, shopCategory, shopAddr, shopAddr2, shopTel, shopX, shopY, shopEx, shopID, shopPW) values('마피아피자&amp;펍 구로디지털단지역점','피자,양식','서울 구로구 구로동 811','287호','02-333-0505',126.89943435689,37.4845056147744,'마피아피자&amp;펍 구로디지털단지역점,\n피자,양식,\n서울 구로구 구로동 811,\n02-333-0505,\n126.89943435689,\n37.4845056147744,','shop139','12345');</v>
      </c>
    </row>
    <row r="141" spans="1:14" x14ac:dyDescent="0.4">
      <c r="A141">
        <f t="shared" si="12"/>
        <v>140</v>
      </c>
      <c r="B141" t="str">
        <f>CONCATENATE("'",'trim()'!A141,"',")</f>
        <v>'만복영양솥밥',</v>
      </c>
      <c r="C141" t="str">
        <f>CONCATENATE("'",category!Q141,"',")</f>
        <v>'한식',</v>
      </c>
      <c r="D141" t="str">
        <f xml:space="preserve">   CONCATENATE("'",'trim()'!C141,"',")</f>
        <v>'서울 구로구 구로동 85-2',</v>
      </c>
      <c r="E141" t="str">
        <f t="shared" ca="1" si="13"/>
        <v>'62호',</v>
      </c>
      <c r="F141" t="str">
        <f xml:space="preserve">    CONCATENATE("'",'trim()'!D141,"',")</f>
        <v>'02-864-2367',</v>
      </c>
      <c r="G141" t="str">
        <f>'trim()'!E141&amp;","</f>
        <v>126.888429633393,</v>
      </c>
      <c r="H141" t="str">
        <f>'trim()'!F141&amp;","</f>
        <v>37.4943815873816,</v>
      </c>
      <c r="I141" t="str">
        <f t="shared" si="14"/>
        <v>'만복영양솥밥,\n한식,\n서울 구로구 구로동 85-2,\n02-864-2367,\n126.888429633393,\n37.4943815873816,',</v>
      </c>
      <c r="J141" t="str">
        <f t="shared" si="15"/>
        <v>'shop140',</v>
      </c>
      <c r="K141" t="str">
        <f t="shared" si="16"/>
        <v>'12345'</v>
      </c>
      <c r="N141" t="str">
        <f t="shared" ca="1" si="17"/>
        <v>insert into shop (shopName, shopCategory, shopAddr, shopAddr2, shopTel, shopX, shopY, shopEx, shopID, shopPW) values('만복영양솥밥','한식','서울 구로구 구로동 85-2','62호','02-864-2367',126.888429633393,37.4943815873816,'만복영양솥밥,\n한식,\n서울 구로구 구로동 85-2,\n02-864-2367,\n126.888429633393,\n37.4943815873816,','shop140','12345');</v>
      </c>
    </row>
    <row r="142" spans="1:14" x14ac:dyDescent="0.4">
      <c r="A142">
        <f t="shared" si="12"/>
        <v>141</v>
      </c>
      <c r="B142" t="str">
        <f>CONCATENATE("'",'trim()'!A142,"',")</f>
        <v>'말뚝곱창 구로디지털단지점',</v>
      </c>
      <c r="C142" t="str">
        <f>CONCATENATE("'",category!Q142,"',")</f>
        <v>'한식',</v>
      </c>
      <c r="D142" t="str">
        <f xml:space="preserve">   CONCATENATE("'",'trim()'!C142,"',")</f>
        <v>'서울 구로구 구로동 1125-1',</v>
      </c>
      <c r="E142" t="str">
        <f t="shared" ca="1" si="13"/>
        <v>'12호',</v>
      </c>
      <c r="F142" t="str">
        <f xml:space="preserve">    CONCATENATE("'",'trim()'!D142,"',")</f>
        <v>'02-866-5298',</v>
      </c>
      <c r="G142" t="str">
        <f>'trim()'!E142&amp;","</f>
        <v>126.901741537661,</v>
      </c>
      <c r="H142" t="str">
        <f>'trim()'!F142&amp;","</f>
        <v>37.4840246156684,</v>
      </c>
      <c r="I142" t="str">
        <f t="shared" si="14"/>
        <v>'말뚝곱창 구로디지털단지점,\n한식,\n서울 구로구 구로동 1125-1,\n02-866-5298,\n126.901741537661,\n37.4840246156684,',</v>
      </c>
      <c r="J142" t="str">
        <f t="shared" si="15"/>
        <v>'shop141',</v>
      </c>
      <c r="K142" t="str">
        <f t="shared" si="16"/>
        <v>'12345'</v>
      </c>
      <c r="N142" t="str">
        <f t="shared" ca="1" si="17"/>
        <v>insert into shop (shopName, shopCategory, shopAddr, shopAddr2, shopTel, shopX, shopY, shopEx, shopID, shopPW) values('말뚝곱창 구로디지털단지점','한식','서울 구로구 구로동 1125-1','12호','02-866-5298',126.901741537661,37.4840246156684,'말뚝곱창 구로디지털단지점,\n한식,\n서울 구로구 구로동 1125-1,\n02-866-5298,\n126.901741537661,\n37.4840246156684,','shop141','12345');</v>
      </c>
    </row>
    <row r="143" spans="1:14" x14ac:dyDescent="0.4">
      <c r="A143">
        <f t="shared" si="12"/>
        <v>142</v>
      </c>
      <c r="B143" t="str">
        <f>CONCATENATE("'",'trim()'!A143,"',")</f>
        <v>'말뚝곱창 루프탑점',</v>
      </c>
      <c r="C143" t="str">
        <f>CONCATENATE("'",category!Q143,"',")</f>
        <v>'한식',</v>
      </c>
      <c r="D143" t="str">
        <f xml:space="preserve">   CONCATENATE("'",'trim()'!C143,"',")</f>
        <v>'서울 구로구 구로동 1124-38',</v>
      </c>
      <c r="E143" t="str">
        <f t="shared" ca="1" si="13"/>
        <v>'20호',</v>
      </c>
      <c r="F143" t="str">
        <f xml:space="preserve">    CONCATENATE("'",'trim()'!D143,"',")</f>
        <v>'02-853-6905',</v>
      </c>
      <c r="G143" t="str">
        <f>'trim()'!E143&amp;","</f>
        <v>126.900744375009,</v>
      </c>
      <c r="H143" t="str">
        <f>'trim()'!F143&amp;","</f>
        <v>37.4839679196699,</v>
      </c>
      <c r="I143" t="str">
        <f t="shared" si="14"/>
        <v>'말뚝곱창 루프탑점,\n한식,\n서울 구로구 구로동 1124-38,\n02-853-6905,\n126.900744375009,\n37.4839679196699,',</v>
      </c>
      <c r="J143" t="str">
        <f t="shared" si="15"/>
        <v>'shop142',</v>
      </c>
      <c r="K143" t="str">
        <f t="shared" si="16"/>
        <v>'12345'</v>
      </c>
      <c r="N143" t="str">
        <f t="shared" ca="1" si="17"/>
        <v>insert into shop (shopName, shopCategory, shopAddr, shopAddr2, shopTel, shopX, shopY, shopEx, shopID, shopPW) values('말뚝곱창 루프탑점','한식','서울 구로구 구로동 1124-38','20호','02-853-6905',126.900744375009,37.4839679196699,'말뚝곱창 루프탑점,\n한식,\n서울 구로구 구로동 1124-38,\n02-853-6905,\n126.900744375009,\n37.4839679196699,','shop142','12345');</v>
      </c>
    </row>
    <row r="144" spans="1:14" x14ac:dyDescent="0.4">
      <c r="A144">
        <f t="shared" si="12"/>
        <v>143</v>
      </c>
      <c r="B144" t="str">
        <f>CONCATENATE("'",'trim()'!A144,"',")</f>
        <v>'맘스터치 구로구일역점',</v>
      </c>
      <c r="C144" t="str">
        <f>CONCATENATE("'",category!Q144,"',")</f>
        <v>'햄버거',</v>
      </c>
      <c r="D144" t="str">
        <f xml:space="preserve">   CONCATENATE("'",'trim()'!C144,"',")</f>
        <v>'서울 구로구 구로동 642-108',</v>
      </c>
      <c r="E144" t="str">
        <f t="shared" ca="1" si="13"/>
        <v>'279호',</v>
      </c>
      <c r="F144" t="str">
        <f xml:space="preserve">    CONCATENATE("'",'trim()'!D144,"',")</f>
        <v>'070-8245-4562',</v>
      </c>
      <c r="G144" t="str">
        <f>'trim()'!E144&amp;","</f>
        <v>126.87205871287,</v>
      </c>
      <c r="H144" t="str">
        <f>'trim()'!F144&amp;","</f>
        <v>37.4951452638706,</v>
      </c>
      <c r="I144" t="str">
        <f t="shared" si="14"/>
        <v>'맘스터치 구로구일역점,\n햄버거,\n서울 구로구 구로동 642-108,\n070-8245-4562,\n126.87205871287,\n37.4951452638706,',</v>
      </c>
      <c r="J144" t="str">
        <f t="shared" si="15"/>
        <v>'shop143',</v>
      </c>
      <c r="K144" t="str">
        <f t="shared" si="16"/>
        <v>'12345'</v>
      </c>
      <c r="N144" t="str">
        <f t="shared" ca="1" si="17"/>
        <v>insert into shop (shopName, shopCategory, shopAddr, shopAddr2, shopTel, shopX, shopY, shopEx, shopID, shopPW) values('맘스터치 구로구일역점','햄버거','서울 구로구 구로동 642-108','279호','070-8245-4562',126.87205871287,37.4951452638706,'맘스터치 구로구일역점,\n햄버거,\n서울 구로구 구로동 642-108,\n070-8245-4562,\n126.87205871287,\n37.4951452638706,','shop143','12345');</v>
      </c>
    </row>
    <row r="145" spans="1:14" x14ac:dyDescent="0.4">
      <c r="A145">
        <f t="shared" si="12"/>
        <v>144</v>
      </c>
      <c r="B145" t="str">
        <f>CONCATENATE("'",'trim()'!A145,"',")</f>
        <v>'맘스터치 구로신도림점',</v>
      </c>
      <c r="C145" t="str">
        <f>CONCATENATE("'",category!Q145,"',")</f>
        <v>'햄버거',</v>
      </c>
      <c r="D145" t="str">
        <f xml:space="preserve">   CONCATENATE("'",'trim()'!C145,"',")</f>
        <v>'서울 구로구 신도림동 437-1',</v>
      </c>
      <c r="E145" t="str">
        <f t="shared" ca="1" si="13"/>
        <v>'21호',</v>
      </c>
      <c r="F145" t="str">
        <f xml:space="preserve">    CONCATENATE("'",'trim()'!D145,"',")</f>
        <v>'02-851-3157',</v>
      </c>
      <c r="G145" t="str">
        <f>'trim()'!E145&amp;","</f>
        <v>126.883426347805,</v>
      </c>
      <c r="H145" t="str">
        <f>'trim()'!F145&amp;","</f>
        <v>37.5063925667345,</v>
      </c>
      <c r="I145" t="str">
        <f t="shared" si="14"/>
        <v>'맘스터치 구로신도림점,\n햄버거,\n서울 구로구 신도림동 437-1,\n02-851-3157,\n126.883426347805,\n37.5063925667345,',</v>
      </c>
      <c r="J145" t="str">
        <f t="shared" si="15"/>
        <v>'shop144',</v>
      </c>
      <c r="K145" t="str">
        <f t="shared" si="16"/>
        <v>'12345'</v>
      </c>
      <c r="N145" t="str">
        <f t="shared" ca="1" si="17"/>
        <v>insert into shop (shopName, shopCategory, shopAddr, shopAddr2, shopTel, shopX, shopY, shopEx, shopID, shopPW) values('맘스터치 구로신도림점','햄버거','서울 구로구 신도림동 437-1','21호','02-851-3157',126.883426347805,37.5063925667345,'맘스터치 구로신도림점,\n햄버거,\n서울 구로구 신도림동 437-1,\n02-851-3157,\n126.883426347805,\n37.5063925667345,','shop144','12345');</v>
      </c>
    </row>
    <row r="146" spans="1:14" x14ac:dyDescent="0.4">
      <c r="A146">
        <f t="shared" si="12"/>
        <v>145</v>
      </c>
      <c r="B146" t="str">
        <f>CONCATENATE("'",'trim()'!A146,"',")</f>
        <v>'맘스터치 동양미래대점',</v>
      </c>
      <c r="C146" t="str">
        <f>CONCATENATE("'",category!Q146,"',")</f>
        <v>'햄버거',</v>
      </c>
      <c r="D146" t="str">
        <f xml:space="preserve">   CONCATENATE("'",'trim()'!C146,"',")</f>
        <v>'서울 구로구 고척동 52-196',</v>
      </c>
      <c r="E146" t="str">
        <f t="shared" ca="1" si="13"/>
        <v>'2호',</v>
      </c>
      <c r="F146" t="str">
        <f xml:space="preserve">    CONCATENATE("'",'trim()'!D146,"',")</f>
        <v>'02-332-2281',</v>
      </c>
      <c r="G146" t="str">
        <f>'trim()'!E146&amp;","</f>
        <v>126.866381067435,</v>
      </c>
      <c r="H146" t="str">
        <f>'trim()'!F146&amp;","</f>
        <v>37.5007378286899,</v>
      </c>
      <c r="I146" t="str">
        <f t="shared" si="14"/>
        <v>'맘스터치 동양미래대점,\n햄버거,\n서울 구로구 고척동 52-196,\n02-332-2281,\n126.866381067435,\n37.5007378286899,',</v>
      </c>
      <c r="J146" t="str">
        <f t="shared" si="15"/>
        <v>'shop145',</v>
      </c>
      <c r="K146" t="str">
        <f t="shared" si="16"/>
        <v>'12345'</v>
      </c>
      <c r="N146" t="str">
        <f t="shared" ca="1" si="17"/>
        <v>insert into shop (shopName, shopCategory, shopAddr, shopAddr2, shopTel, shopX, shopY, shopEx, shopID, shopPW) values('맘스터치 동양미래대점','햄버거','서울 구로구 고척동 52-196','2호','02-332-2281',126.866381067435,37.5007378286899,'맘스터치 동양미래대점,\n햄버거,\n서울 구로구 고척동 52-196,\n02-332-2281,\n126.866381067435,\n37.5007378286899,','shop145','12345');</v>
      </c>
    </row>
    <row r="147" spans="1:14" x14ac:dyDescent="0.4">
      <c r="A147">
        <f t="shared" si="12"/>
        <v>146</v>
      </c>
      <c r="B147" t="str">
        <f>CONCATENATE("'",'trim()'!A147,"',")</f>
        <v>'맘스터치 망원역점',</v>
      </c>
      <c r="C147" t="str">
        <f>CONCATENATE("'",category!Q147,"',")</f>
        <v>'햄버거',</v>
      </c>
      <c r="D147" t="str">
        <f xml:space="preserve">   CONCATENATE("'",'trim()'!C147,"',")</f>
        <v>'서울 마포구 망원동 379-3',</v>
      </c>
      <c r="E147" t="str">
        <f t="shared" ca="1" si="13"/>
        <v>'224호',</v>
      </c>
      <c r="F147" t="str">
        <f xml:space="preserve">    CONCATENATE("'",'trim()'!D147,"',")</f>
        <v>'02-323-5285',</v>
      </c>
      <c r="G147" t="str">
        <f>'trim()'!E147&amp;","</f>
        <v>126.909456716578,</v>
      </c>
      <c r="H147" t="str">
        <f>'trim()'!F147&amp;","</f>
        <v>37.5555127388458,</v>
      </c>
      <c r="I147" t="str">
        <f t="shared" si="14"/>
        <v>'맘스터치 망원역점,\n햄버거,\n서울 마포구 망원동 379-3,\n02-323-5285,\n126.909456716578,\n37.5555127388458,',</v>
      </c>
      <c r="J147" t="str">
        <f t="shared" si="15"/>
        <v>'shop146',</v>
      </c>
      <c r="K147" t="str">
        <f t="shared" si="16"/>
        <v>'12345'</v>
      </c>
      <c r="N147" t="str">
        <f t="shared" ca="1" si="17"/>
        <v>insert into shop (shopName, shopCategory, shopAddr, shopAddr2, shopTel, shopX, shopY, shopEx, shopID, shopPW) values('맘스터치 망원역점','햄버거','서울 마포구 망원동 379-3','224호','02-323-5285',126.909456716578,37.5555127388458,'맘스터치 망원역점,\n햄버거,\n서울 마포구 망원동 379-3,\n02-323-5285,\n126.909456716578,\n37.5555127388458,','shop146','12345');</v>
      </c>
    </row>
    <row r="148" spans="1:14" x14ac:dyDescent="0.4">
      <c r="A148">
        <f t="shared" si="12"/>
        <v>147</v>
      </c>
      <c r="B148" t="str">
        <f>CONCATENATE("'",'trim()'!A148,"',")</f>
        <v>'맘스터치 홍대점',</v>
      </c>
      <c r="C148" t="str">
        <f>CONCATENATE("'",category!Q148,"',")</f>
        <v>'햄버거',</v>
      </c>
      <c r="D148" t="str">
        <f xml:space="preserve">   CONCATENATE("'",'trim()'!C148,"',")</f>
        <v>'서울 마포구 서교동 338-18',</v>
      </c>
      <c r="E148" t="str">
        <f t="shared" ca="1" si="13"/>
        <v>'163호',</v>
      </c>
      <c r="F148" t="str">
        <f xml:space="preserve">    CONCATENATE("'",'trim()'!D148,"',")</f>
        <v>'02-323-6631',</v>
      </c>
      <c r="G148" t="str">
        <f>'trim()'!E148&amp;","</f>
        <v>126.924688020512,</v>
      </c>
      <c r="H148" t="str">
        <f>'trim()'!F148&amp;","</f>
        <v>37.5528420675209,</v>
      </c>
      <c r="I148" t="str">
        <f t="shared" si="14"/>
        <v>'맘스터치 홍대점,\n햄버거,\n서울 마포구 서교동 338-18,\n02-323-6631,\n126.924688020512,\n37.5528420675209,',</v>
      </c>
      <c r="J148" t="str">
        <f t="shared" si="15"/>
        <v>'shop147',</v>
      </c>
      <c r="K148" t="str">
        <f t="shared" si="16"/>
        <v>'12345'</v>
      </c>
      <c r="N148" t="str">
        <f t="shared" ca="1" si="17"/>
        <v>insert into shop (shopName, shopCategory, shopAddr, shopAddr2, shopTel, shopX, shopY, shopEx, shopID, shopPW) values('맘스터치 홍대점','햄버거','서울 마포구 서교동 338-18','163호','02-323-6631',126.924688020512,37.5528420675209,'맘스터치 홍대점,\n햄버거,\n서울 마포구 서교동 338-18,\n02-323-6631,\n126.924688020512,\n37.5528420675209,','shop147','12345');</v>
      </c>
    </row>
    <row r="149" spans="1:14" x14ac:dyDescent="0.4">
      <c r="A149">
        <f t="shared" si="12"/>
        <v>148</v>
      </c>
      <c r="B149" t="str">
        <f>CONCATENATE("'",'trim()'!A149,"',")</f>
        <v>'맛난쌀핫도그',</v>
      </c>
      <c r="C149" t="str">
        <f>CONCATENATE("'",category!Q149,"',")</f>
        <v>'햄버거',</v>
      </c>
      <c r="D149" t="str">
        <f xml:space="preserve">   CONCATENATE("'",'trim()'!C149,"',")</f>
        <v>'서울 마포구 성산동 533-1',</v>
      </c>
      <c r="E149" t="str">
        <f t="shared" ca="1" si="13"/>
        <v>'117호',</v>
      </c>
      <c r="F149" t="str">
        <f xml:space="preserve">    CONCATENATE("'",'trim()'!D149,"',")</f>
        <v>'02-323-6631',</v>
      </c>
      <c r="G149" t="str">
        <f>'trim()'!E149&amp;","</f>
        <v>126.898139923223,</v>
      </c>
      <c r="H149" t="str">
        <f>'trim()'!F149&amp;","</f>
        <v>37.5650865174134,</v>
      </c>
      <c r="I149" t="str">
        <f t="shared" si="14"/>
        <v>'맛난쌀핫도그,\n햄버거,\n서울 마포구 성산동 533-1,\n02-323-6631,\n126.898139923223,\n37.5650865174134,',</v>
      </c>
      <c r="J149" t="str">
        <f t="shared" si="15"/>
        <v>'shop148',</v>
      </c>
      <c r="K149" t="str">
        <f t="shared" si="16"/>
        <v>'12345'</v>
      </c>
      <c r="N149" t="str">
        <f t="shared" ca="1" si="17"/>
        <v>insert into shop (shopName, shopCategory, shopAddr, shopAddr2, shopTel, shopX, shopY, shopEx, shopID, shopPW) values('맛난쌀핫도그','햄버거','서울 마포구 성산동 533-1','117호','02-323-6631',126.898139923223,37.5650865174134,'맛난쌀핫도그,\n햄버거,\n서울 마포구 성산동 533-1,\n02-323-6631,\n126.898139923223,\n37.5650865174134,','shop148','12345');</v>
      </c>
    </row>
    <row r="150" spans="1:14" x14ac:dyDescent="0.4">
      <c r="A150">
        <f t="shared" si="12"/>
        <v>149</v>
      </c>
      <c r="B150" t="str">
        <f>CONCATENATE("'",'trim()'!A150,"',")</f>
        <v>'맛찬들왕소금구이 구로점',</v>
      </c>
      <c r="C150" t="str">
        <f>CONCATENATE("'",category!Q150,"',")</f>
        <v>'한식',</v>
      </c>
      <c r="D150" t="str">
        <f xml:space="preserve">   CONCATENATE("'",'trim()'!C150,"',")</f>
        <v>'서울 구로구 구로동 1124-51',</v>
      </c>
      <c r="E150" t="str">
        <f t="shared" ca="1" si="13"/>
        <v>'297호',</v>
      </c>
      <c r="F150" t="str">
        <f xml:space="preserve">    CONCATENATE("'",'trim()'!D150,"',")</f>
        <v>'02-868-6692',</v>
      </c>
      <c r="G150" t="str">
        <f>'trim()'!E150&amp;","</f>
        <v>126.89979566778,</v>
      </c>
      <c r="H150" t="str">
        <f>'trim()'!F150&amp;","</f>
        <v>37.4848807411314,</v>
      </c>
      <c r="I150" t="str">
        <f t="shared" si="14"/>
        <v>'맛찬들왕소금구이 구로점,\n한식,\n서울 구로구 구로동 1124-51,\n02-868-6692,\n126.89979566778,\n37.4848807411314,',</v>
      </c>
      <c r="J150" t="str">
        <f t="shared" si="15"/>
        <v>'shop149',</v>
      </c>
      <c r="K150" t="str">
        <f t="shared" si="16"/>
        <v>'12345'</v>
      </c>
      <c r="N150" t="str">
        <f t="shared" ca="1" si="17"/>
        <v>insert into shop (shopName, shopCategory, shopAddr, shopAddr2, shopTel, shopX, shopY, shopEx, shopID, shopPW) values('맛찬들왕소금구이 구로점','한식','서울 구로구 구로동 1124-51','297호','02-868-6692',126.89979566778,37.4848807411314,'맛찬들왕소금구이 구로점,\n한식,\n서울 구로구 구로동 1124-51,\n02-868-6692,\n126.89979566778,\n37.4848807411314,','shop149','12345');</v>
      </c>
    </row>
    <row r="151" spans="1:14" x14ac:dyDescent="0.4">
      <c r="A151">
        <f t="shared" si="12"/>
        <v>150</v>
      </c>
      <c r="B151" t="str">
        <f>CONCATENATE("'",'trim()'!A151,"',")</f>
        <v>'망원동티라미수 본점',</v>
      </c>
      <c r="C151" t="str">
        <f>CONCATENATE("'",category!Q151,"',")</f>
        <v>'카페',</v>
      </c>
      <c r="D151" t="str">
        <f xml:space="preserve">   CONCATENATE("'",'trim()'!C151,"',")</f>
        <v>'서울 마포구 합정동 393-25',</v>
      </c>
      <c r="E151" t="str">
        <f t="shared" ca="1" si="13"/>
        <v>'153호',</v>
      </c>
      <c r="F151" t="str">
        <f xml:space="preserve">    CONCATENATE("'",'trim()'!D151,"',")</f>
        <v>'02-868-6692',</v>
      </c>
      <c r="G151" t="str">
        <f>'trim()'!E151&amp;","</f>
        <v>126.909359978043,</v>
      </c>
      <c r="H151" t="str">
        <f>'trim()'!F151&amp;","</f>
        <v>37.5494183154445,</v>
      </c>
      <c r="I151" t="str">
        <f t="shared" si="14"/>
        <v>'망원동티라미수 본점,\n카페,\n서울 마포구 합정동 393-25,\n02-868-6692,\n126.909359978043,\n37.5494183154445,',</v>
      </c>
      <c r="J151" t="str">
        <f t="shared" si="15"/>
        <v>'shop150',</v>
      </c>
      <c r="K151" t="str">
        <f t="shared" si="16"/>
        <v>'12345'</v>
      </c>
      <c r="N151" t="str">
        <f t="shared" ca="1" si="17"/>
        <v>insert into shop (shopName, shopCategory, shopAddr, shopAddr2, shopTel, shopX, shopY, shopEx, shopID, shopPW) values('망원동티라미수 본점','카페','서울 마포구 합정동 393-25','153호','02-868-6692',126.909359978043,37.5494183154445,'망원동티라미수 본점,\n카페,\n서울 마포구 합정동 393-25,\n02-868-6692,\n126.909359978043,\n37.5494183154445,','shop150','12345');</v>
      </c>
    </row>
    <row r="152" spans="1:14" x14ac:dyDescent="0.4">
      <c r="A152">
        <f t="shared" si="12"/>
        <v>151</v>
      </c>
      <c r="B152" t="str">
        <f>CONCATENATE("'",'trim()'!A152,"',")</f>
        <v>'맥도날드 망원점',</v>
      </c>
      <c r="C152" t="str">
        <f>CONCATENATE("'",category!Q152,"',")</f>
        <v>'햄버거',</v>
      </c>
      <c r="D152" t="str">
        <f xml:space="preserve">   CONCATENATE("'",'trim()'!C152,"',")</f>
        <v>'서울 마포구 망원동 377-19',</v>
      </c>
      <c r="E152" t="str">
        <f t="shared" ca="1" si="13"/>
        <v>'173호',</v>
      </c>
      <c r="F152" t="str">
        <f xml:space="preserve">    CONCATENATE("'",'trim()'!D152,"',")</f>
        <v>'070-7209-1510',</v>
      </c>
      <c r="G152" t="str">
        <f>'trim()'!E152&amp;","</f>
        <v>126.909786478835,</v>
      </c>
      <c r="H152" t="str">
        <f>'trim()'!F152&amp;","</f>
        <v>37.5560968375129,</v>
      </c>
      <c r="I152" t="str">
        <f t="shared" si="14"/>
        <v>'맥도날드 망원점,\n햄버거,\n서울 마포구 망원동 377-19,\n070-7209-1510,\n126.909786478835,\n37.5560968375129,',</v>
      </c>
      <c r="J152" t="str">
        <f t="shared" si="15"/>
        <v>'shop151',</v>
      </c>
      <c r="K152" t="str">
        <f t="shared" si="16"/>
        <v>'12345'</v>
      </c>
      <c r="N152" t="str">
        <f t="shared" ca="1" si="17"/>
        <v>insert into shop (shopName, shopCategory, shopAddr, shopAddr2, shopTel, shopX, shopY, shopEx, shopID, shopPW) values('맥도날드 망원점','햄버거','서울 마포구 망원동 377-19','173호','070-7209-1510',126.909786478835,37.5560968375129,'맥도날드 망원점,\n햄버거,\n서울 마포구 망원동 377-19,\n070-7209-1510,\n126.909786478835,\n37.5560968375129,','shop151','12345');</v>
      </c>
    </row>
    <row r="153" spans="1:14" x14ac:dyDescent="0.4">
      <c r="A153">
        <f t="shared" si="12"/>
        <v>152</v>
      </c>
      <c r="B153" t="str">
        <f>CONCATENATE("'",'trim()'!A153,"',")</f>
        <v>'맥도날드 신도림디큐브점',</v>
      </c>
      <c r="C153" t="str">
        <f>CONCATENATE("'",category!Q153,"',")</f>
        <v>'햄버거',</v>
      </c>
      <c r="D153" t="str">
        <f xml:space="preserve">   CONCATENATE("'",'trim()'!C153,"',")</f>
        <v>'서울 구로구 신도림동 692',</v>
      </c>
      <c r="E153" t="str">
        <f t="shared" ca="1" si="13"/>
        <v>'107호',</v>
      </c>
      <c r="F153" t="str">
        <f xml:space="preserve">    CONCATENATE("'",'trim()'!D153,"',")</f>
        <v>'070-8245-4562',</v>
      </c>
      <c r="G153" t="str">
        <f>'trim()'!E153&amp;","</f>
        <v>126.889796339815,</v>
      </c>
      <c r="H153" t="str">
        <f>'trim()'!F153&amp;","</f>
        <v>37.509303519756,</v>
      </c>
      <c r="I153" t="str">
        <f t="shared" si="14"/>
        <v>'맥도날드 신도림디큐브점,\n햄버거,\n서울 구로구 신도림동 692,\n070-8245-4562,\n126.889796339815,\n37.509303519756,',</v>
      </c>
      <c r="J153" t="str">
        <f t="shared" si="15"/>
        <v>'shop152',</v>
      </c>
      <c r="K153" t="str">
        <f t="shared" si="16"/>
        <v>'12345'</v>
      </c>
      <c r="N153" t="str">
        <f t="shared" ca="1" si="17"/>
        <v>insert into shop (shopName, shopCategory, shopAddr, shopAddr2, shopTel, shopX, shopY, shopEx, shopID, shopPW) values('맥도날드 신도림디큐브점','햄버거','서울 구로구 신도림동 692','107호','070-8245-4562',126.889796339815,37.509303519756,'맥도날드 신도림디큐브점,\n햄버거,\n서울 구로구 신도림동 692,\n070-8245-4562,\n126.889796339815,\n37.509303519756,','shop152','12345');</v>
      </c>
    </row>
    <row r="154" spans="1:14" x14ac:dyDescent="0.4">
      <c r="A154">
        <f t="shared" si="12"/>
        <v>153</v>
      </c>
      <c r="B154" t="str">
        <f>CONCATENATE("'",'trim()'!A154,"',")</f>
        <v>'맥도날드 신도림테크노점',</v>
      </c>
      <c r="C154" t="str">
        <f>CONCATENATE("'",category!Q154,"',")</f>
        <v>'햄버거',</v>
      </c>
      <c r="D154" t="str">
        <f xml:space="preserve">   CONCATENATE("'",'trim()'!C154,"',")</f>
        <v>'서울 구로구 구로동 3-25',</v>
      </c>
      <c r="E154" t="str">
        <f t="shared" ca="1" si="13"/>
        <v>'127호',</v>
      </c>
      <c r="F154" t="str">
        <f xml:space="preserve">    CONCATENATE("'",'trim()'!D154,"',")</f>
        <v>'02-2210-9552',</v>
      </c>
      <c r="G154" t="str">
        <f>'trim()'!E154&amp;","</f>
        <v>126.890392569424,</v>
      </c>
      <c r="H154" t="str">
        <f>'trim()'!F154&amp;","</f>
        <v>37.506864154435,</v>
      </c>
      <c r="I154" t="str">
        <f t="shared" si="14"/>
        <v>'맥도날드 신도림테크노점,\n햄버거,\n서울 구로구 구로동 3-25,\n02-2210-9552,\n126.890392569424,\n37.506864154435,',</v>
      </c>
      <c r="J154" t="str">
        <f t="shared" si="15"/>
        <v>'shop153',</v>
      </c>
      <c r="K154" t="str">
        <f t="shared" si="16"/>
        <v>'12345'</v>
      </c>
      <c r="N154" t="str">
        <f t="shared" ca="1" si="17"/>
        <v>insert into shop (shopName, shopCategory, shopAddr, shopAddr2, shopTel, shopX, shopY, shopEx, shopID, shopPW) values('맥도날드 신도림테크노점','햄버거','서울 구로구 구로동 3-25','127호','02-2210-9552',126.890392569424,37.506864154435,'맥도날드 신도림테크노점,\n햄버거,\n서울 구로구 구로동 3-25,\n02-2210-9552,\n126.890392569424,\n37.506864154435,','shop153','12345');</v>
      </c>
    </row>
    <row r="155" spans="1:14" x14ac:dyDescent="0.4">
      <c r="A155">
        <f t="shared" si="12"/>
        <v>154</v>
      </c>
      <c r="B155" t="str">
        <f>CONCATENATE("'",'trim()'!A155,"',")</f>
        <v>'맥도날드 합정메세나폴리스점',</v>
      </c>
      <c r="C155" t="str">
        <f>CONCATENATE("'",category!Q155,"',")</f>
        <v>'햄버거',</v>
      </c>
      <c r="D155" t="str">
        <f xml:space="preserve">   CONCATENATE("'",'trim()'!C155,"',")</f>
        <v>'서울 마포구 서교동 490',</v>
      </c>
      <c r="E155" t="str">
        <f t="shared" ca="1" si="13"/>
        <v>'242호',</v>
      </c>
      <c r="F155" t="str">
        <f xml:space="preserve">    CONCATENATE("'",'trim()'!D155,"',")</f>
        <v>'070-7017-0466',</v>
      </c>
      <c r="G155" t="str">
        <f>'trim()'!E155&amp;","</f>
        <v>126.913473125232,</v>
      </c>
      <c r="H155" t="str">
        <f>'trim()'!F155&amp;","</f>
        <v>37.5507188385582,</v>
      </c>
      <c r="I155" t="str">
        <f t="shared" si="14"/>
        <v>'맥도날드 합정메세나폴리스점,\n햄버거,\n서울 마포구 서교동 490,\n070-7017-0466,\n126.913473125232,\n37.5507188385582,',</v>
      </c>
      <c r="J155" t="str">
        <f t="shared" si="15"/>
        <v>'shop154',</v>
      </c>
      <c r="K155" t="str">
        <f t="shared" si="16"/>
        <v>'12345'</v>
      </c>
      <c r="N155" t="str">
        <f t="shared" ca="1" si="17"/>
        <v>insert into shop (shopName, shopCategory, shopAddr, shopAddr2, shopTel, shopX, shopY, shopEx, shopID, shopPW) values('맥도날드 합정메세나폴리스점','햄버거','서울 마포구 서교동 490','242호','070-7017-0466',126.913473125232,37.5507188385582,'맥도날드 합정메세나폴리스점,\n햄버거,\n서울 마포구 서교동 490,\n070-7017-0466,\n126.913473125232,\n37.5507188385582,','shop154','12345');</v>
      </c>
    </row>
    <row r="156" spans="1:14" x14ac:dyDescent="0.4">
      <c r="A156">
        <f t="shared" si="12"/>
        <v>155</v>
      </c>
      <c r="B156" t="str">
        <f>CONCATENATE("'",'trim()'!A156,"',")</f>
        <v>'맥도날드 홍익대점',</v>
      </c>
      <c r="C156" t="str">
        <f>CONCATENATE("'",category!Q156,"',")</f>
        <v>'햄버거',</v>
      </c>
      <c r="D156" t="str">
        <f xml:space="preserve">   CONCATENATE("'",'trim()'!C156,"',")</f>
        <v>'서울 마포구 동교동 162-4',</v>
      </c>
      <c r="E156" t="str">
        <f t="shared" ca="1" si="13"/>
        <v>'60호',</v>
      </c>
      <c r="F156" t="str">
        <f xml:space="preserve">    CONCATENATE("'",'trim()'!D156,"',")</f>
        <v>'070-7209-0512',</v>
      </c>
      <c r="G156" t="str">
        <f>'trim()'!E156&amp;","</f>
        <v>126.921933396914,</v>
      </c>
      <c r="H156" t="str">
        <f>'trim()'!F156&amp;","</f>
        <v>37.5550891685538,</v>
      </c>
      <c r="I156" t="str">
        <f t="shared" si="14"/>
        <v>'맥도날드 홍익대점,\n햄버거,\n서울 마포구 동교동 162-4,\n070-7209-0512,\n126.921933396914,\n37.5550891685538,',</v>
      </c>
      <c r="J156" t="str">
        <f t="shared" si="15"/>
        <v>'shop155',</v>
      </c>
      <c r="K156" t="str">
        <f t="shared" si="16"/>
        <v>'12345'</v>
      </c>
      <c r="N156" t="str">
        <f t="shared" ca="1" si="17"/>
        <v>insert into shop (shopName, shopCategory, shopAddr, shopAddr2, shopTel, shopX, shopY, shopEx, shopID, shopPW) values('맥도날드 홍익대점','햄버거','서울 마포구 동교동 162-4','60호','070-7209-0512',126.921933396914,37.5550891685538,'맥도날드 홍익대점,\n햄버거,\n서울 마포구 동교동 162-4,\n070-7209-0512,\n126.921933396914,\n37.5550891685538,','shop155','12345');</v>
      </c>
    </row>
    <row r="157" spans="1:14" x14ac:dyDescent="0.4">
      <c r="A157">
        <f t="shared" si="12"/>
        <v>156</v>
      </c>
      <c r="B157" t="str">
        <f>CONCATENATE("'",'trim()'!A157,"',")</f>
        <v>'메가커피 신도림역점',</v>
      </c>
      <c r="C157" t="str">
        <f>CONCATENATE("'",category!Q157,"',")</f>
        <v>'카페',</v>
      </c>
      <c r="D157" t="str">
        <f xml:space="preserve">   CONCATENATE("'",'trim()'!C157,"',")</f>
        <v>'서울 구로구 신도림동 337',</v>
      </c>
      <c r="E157" t="str">
        <f t="shared" ca="1" si="13"/>
        <v>'144호',</v>
      </c>
      <c r="F157" t="str">
        <f xml:space="preserve">    CONCATENATE("'",'trim()'!D157,"',")</f>
        <v>'070-7209-0512',</v>
      </c>
      <c r="G157" t="str">
        <f>'trim()'!E157&amp;","</f>
        <v>126.887557957865,</v>
      </c>
      <c r="H157" t="str">
        <f>'trim()'!F157&amp;","</f>
        <v>37.5093446584292,</v>
      </c>
      <c r="I157" t="str">
        <f t="shared" si="14"/>
        <v>'메가커피 신도림역점,\n카페,\n서울 구로구 신도림동 337,\n070-7209-0512,\n126.887557957865,\n37.5093446584292,',</v>
      </c>
      <c r="J157" t="str">
        <f t="shared" si="15"/>
        <v>'shop156',</v>
      </c>
      <c r="K157" t="str">
        <f t="shared" si="16"/>
        <v>'12345'</v>
      </c>
      <c r="N157" t="str">
        <f t="shared" ca="1" si="17"/>
        <v>insert into shop (shopName, shopCategory, shopAddr, shopAddr2, shopTel, shopX, shopY, shopEx, shopID, shopPW) values('메가커피 신도림역점','카페','서울 구로구 신도림동 337','144호','070-7209-0512',126.887557957865,37.5093446584292,'메가커피 신도림역점,\n카페,\n서울 구로구 신도림동 337,\n070-7209-0512,\n126.887557957865,\n37.5093446584292,','shop156','12345');</v>
      </c>
    </row>
    <row r="158" spans="1:14" x14ac:dyDescent="0.4">
      <c r="A158">
        <f t="shared" si="12"/>
        <v>157</v>
      </c>
      <c r="B158" t="str">
        <f>CONCATENATE("'",'trim()'!A158,"',")</f>
        <v>'멕시카나치킨 신도림역점',</v>
      </c>
      <c r="C158" t="str">
        <f>CONCATENATE("'",category!Q158,"',")</f>
        <v>'치킨',</v>
      </c>
      <c r="D158" t="str">
        <f xml:space="preserve">   CONCATENATE("'",'trim()'!C158,"',")</f>
        <v>'서울 구로구 신도림동 396-23',</v>
      </c>
      <c r="E158" t="str">
        <f t="shared" ca="1" si="13"/>
        <v>'122호',</v>
      </c>
      <c r="F158" t="str">
        <f xml:space="preserve">    CONCATENATE("'",'trim()'!D158,"',")</f>
        <v>'070-7209-0512',</v>
      </c>
      <c r="G158" t="str">
        <f>'trim()'!E158&amp;","</f>
        <v>126.879378378022,</v>
      </c>
      <c r="H158" t="str">
        <f>'trim()'!F158&amp;","</f>
        <v>37.5085941615059,</v>
      </c>
      <c r="I158" t="str">
        <f t="shared" si="14"/>
        <v>'멕시카나치킨 신도림역점,\n치킨,\n서울 구로구 신도림동 396-23,\n070-7209-0512,\n126.879378378022,\n37.5085941615059,',</v>
      </c>
      <c r="J158" t="str">
        <f t="shared" si="15"/>
        <v>'shop157',</v>
      </c>
      <c r="K158" t="str">
        <f t="shared" si="16"/>
        <v>'12345'</v>
      </c>
      <c r="N158" t="str">
        <f t="shared" ca="1" si="17"/>
        <v>insert into shop (shopName, shopCategory, shopAddr, shopAddr2, shopTel, shopX, shopY, shopEx, shopID, shopPW) values('멕시카나치킨 신도림역점','치킨','서울 구로구 신도림동 396-23','122호','070-7209-0512',126.879378378022,37.5085941615059,'멕시카나치킨 신도림역점,\n치킨,\n서울 구로구 신도림동 396-23,\n070-7209-0512,\n126.879378378022,\n37.5085941615059,','shop157','12345');</v>
      </c>
    </row>
    <row r="159" spans="1:14" x14ac:dyDescent="0.4">
      <c r="A159">
        <f t="shared" si="12"/>
        <v>158</v>
      </c>
      <c r="B159" t="str">
        <f>CONCATENATE("'",'trim()'!A159,"',")</f>
        <v>'멘멘',</v>
      </c>
      <c r="C159" t="str">
        <f>CONCATENATE("'",category!Q159,"',")</f>
        <v>'일식',</v>
      </c>
      <c r="D159" t="str">
        <f xml:space="preserve">   CONCATENATE("'",'trim()'!C159,"',")</f>
        <v>'서울 마포구 합정동 369-45',</v>
      </c>
      <c r="E159" t="str">
        <f t="shared" ca="1" si="13"/>
        <v>'140호',</v>
      </c>
      <c r="F159" t="str">
        <f xml:space="preserve">    CONCATENATE("'",'trim()'!D159,"',")</f>
        <v>'02-2210-9553',</v>
      </c>
      <c r="G159" t="str">
        <f>'trim()'!E159&amp;","</f>
        <v>126.913637271087,</v>
      </c>
      <c r="H159" t="str">
        <f>'trim()'!F159&amp;","</f>
        <v>37.5457670710754,</v>
      </c>
      <c r="I159" t="str">
        <f t="shared" si="14"/>
        <v>'멘멘,\n일식,\n서울 마포구 합정동 369-45,\n02-2210-9553,\n126.913637271087,\n37.5457670710754,',</v>
      </c>
      <c r="J159" t="str">
        <f t="shared" si="15"/>
        <v>'shop158',</v>
      </c>
      <c r="K159" t="str">
        <f t="shared" si="16"/>
        <v>'12345'</v>
      </c>
      <c r="N159" t="str">
        <f t="shared" ca="1" si="17"/>
        <v>insert into shop (shopName, shopCategory, shopAddr, shopAddr2, shopTel, shopX, shopY, shopEx, shopID, shopPW) values('멘멘','일식','서울 마포구 합정동 369-45','140호','02-2210-9553',126.913637271087,37.5457670710754,'멘멘,\n일식,\n서울 마포구 합정동 369-45,\n02-2210-9553,\n126.913637271087,\n37.5457670710754,','shop158','12345');</v>
      </c>
    </row>
    <row r="160" spans="1:14" x14ac:dyDescent="0.4">
      <c r="A160">
        <f t="shared" si="12"/>
        <v>159</v>
      </c>
      <c r="B160" t="str">
        <f>CONCATENATE("'",'trim()'!A160,"',")</f>
        <v>'명랑핫도그 망원역점',</v>
      </c>
      <c r="C160" t="str">
        <f>CONCATENATE("'",category!Q160,"',")</f>
        <v>'햄버거',</v>
      </c>
      <c r="D160" t="str">
        <f xml:space="preserve">   CONCATENATE("'",'trim()'!C160,"',")</f>
        <v>'서울 마포구 망원동 379-2',</v>
      </c>
      <c r="E160" t="str">
        <f t="shared" ca="1" si="13"/>
        <v>'106호',</v>
      </c>
      <c r="F160" t="str">
        <f xml:space="preserve">    CONCATENATE("'",'trim()'!D160,"',")</f>
        <v>'02-325-0399',</v>
      </c>
      <c r="G160" t="str">
        <f>'trim()'!E160&amp;","</f>
        <v>126.909298247727,</v>
      </c>
      <c r="H160" t="str">
        <f>'trim()'!F160&amp;","</f>
        <v>37.5555342411544,</v>
      </c>
      <c r="I160" t="str">
        <f t="shared" si="14"/>
        <v>'명랑핫도그 망원역점,\n햄버거,\n서울 마포구 망원동 379-2,\n02-325-0399,\n126.909298247727,\n37.5555342411544,',</v>
      </c>
      <c r="J160" t="str">
        <f t="shared" si="15"/>
        <v>'shop159',</v>
      </c>
      <c r="K160" t="str">
        <f t="shared" si="16"/>
        <v>'12345'</v>
      </c>
      <c r="N160" t="str">
        <f t="shared" ca="1" si="17"/>
        <v>insert into shop (shopName, shopCategory, shopAddr, shopAddr2, shopTel, shopX, shopY, shopEx, shopID, shopPW) values('명랑핫도그 망원역점','햄버거','서울 마포구 망원동 379-2','106호','02-325-0399',126.909298247727,37.5555342411544,'명랑핫도그 망원역점,\n햄버거,\n서울 마포구 망원동 379-2,\n02-325-0399,\n126.909298247727,\n37.5555342411544,','shop159','12345');</v>
      </c>
    </row>
    <row r="161" spans="1:14" x14ac:dyDescent="0.4">
      <c r="A161">
        <f t="shared" si="12"/>
        <v>160</v>
      </c>
      <c r="B161" t="str">
        <f>CONCATENATE("'",'trim()'!A161,"',")</f>
        <v>'모노치즈',</v>
      </c>
      <c r="C161" t="str">
        <f>CONCATENATE("'",category!Q161,"',")</f>
        <v>'햄버거',</v>
      </c>
      <c r="D161" t="str">
        <f xml:space="preserve">   CONCATENATE("'",'trim()'!C161,"',")</f>
        <v>'서울 구로구 신도림동 692',</v>
      </c>
      <c r="E161" t="str">
        <f t="shared" ca="1" si="13"/>
        <v>'4호',</v>
      </c>
      <c r="F161" t="str">
        <f xml:space="preserve">    CONCATENATE("'",'trim()'!D161,"',")</f>
        <v>'02-851-3158',</v>
      </c>
      <c r="G161" t="str">
        <f>'trim()'!E161&amp;","</f>
        <v>126.888897099391,</v>
      </c>
      <c r="H161" t="str">
        <f>'trim()'!F161&amp;","</f>
        <v>37.5085854779419,</v>
      </c>
      <c r="I161" t="str">
        <f t="shared" si="14"/>
        <v>'모노치즈,\n햄버거,\n서울 구로구 신도림동 692,\n02-851-3158,\n126.888897099391,\n37.5085854779419,',</v>
      </c>
      <c r="J161" t="str">
        <f t="shared" si="15"/>
        <v>'shop160',</v>
      </c>
      <c r="K161" t="str">
        <f t="shared" si="16"/>
        <v>'12345'</v>
      </c>
      <c r="N161" t="str">
        <f t="shared" ca="1" si="17"/>
        <v>insert into shop (shopName, shopCategory, shopAddr, shopAddr2, shopTel, shopX, shopY, shopEx, shopID, shopPW) values('모노치즈','햄버거','서울 구로구 신도림동 692','4호','02-851-3158',126.888897099391,37.5085854779419,'모노치즈,\n햄버거,\n서울 구로구 신도림동 692,\n02-851-3158,\n126.888897099391,\n37.5085854779419,','shop160','12345');</v>
      </c>
    </row>
    <row r="162" spans="1:14" x14ac:dyDescent="0.4">
      <c r="A162">
        <f t="shared" si="12"/>
        <v>161</v>
      </c>
      <c r="B162" t="str">
        <f>CONCATENATE("'",'trim()'!A162,"',")</f>
        <v>'몬스터피자 본점',</v>
      </c>
      <c r="C162" t="str">
        <f>CONCATENATE("'",category!Q162,"',")</f>
        <v>'피자,양식',</v>
      </c>
      <c r="D162" t="str">
        <f xml:space="preserve">   CONCATENATE("'",'trim()'!C162,"',")</f>
        <v>'서울 마포구 서교동 363-1',</v>
      </c>
      <c r="E162" t="str">
        <f t="shared" ca="1" si="13"/>
        <v>'294호',</v>
      </c>
      <c r="F162" t="str">
        <f xml:space="preserve">    CONCATENATE("'",'trim()'!D162,"',")</f>
        <v>'02-334-0322',</v>
      </c>
      <c r="G162" t="str">
        <f>'trim()'!E162&amp;","</f>
        <v>126.923005933353,</v>
      </c>
      <c r="H162" t="str">
        <f>'trim()'!F162&amp;","</f>
        <v>37.5510209667501,</v>
      </c>
      <c r="I162" t="str">
        <f t="shared" si="14"/>
        <v>'몬스터피자 본점,\n피자,양식,\n서울 마포구 서교동 363-1,\n02-334-0322,\n126.923005933353,\n37.5510209667501,',</v>
      </c>
      <c r="J162" t="str">
        <f t="shared" si="15"/>
        <v>'shop161',</v>
      </c>
      <c r="K162" t="str">
        <f t="shared" si="16"/>
        <v>'12345'</v>
      </c>
      <c r="N162" t="str">
        <f t="shared" ca="1" si="17"/>
        <v>insert into shop (shopName, shopCategory, shopAddr, shopAddr2, shopTel, shopX, shopY, shopEx, shopID, shopPW) values('몬스터피자 본점','피자,양식','서울 마포구 서교동 363-1','294호','02-334-0322',126.923005933353,37.5510209667501,'몬스터피자 본점,\n피자,양식,\n서울 마포구 서교동 363-1,\n02-334-0322,\n126.923005933353,\n37.5510209667501,','shop161','12345');</v>
      </c>
    </row>
    <row r="163" spans="1:14" x14ac:dyDescent="0.4">
      <c r="A163">
        <f t="shared" si="12"/>
        <v>162</v>
      </c>
      <c r="B163" t="str">
        <f>CONCATENATE("'",'trim()'!A163,"',")</f>
        <v>'몽마르뜨언덕위 은하수다방',</v>
      </c>
      <c r="C163" t="str">
        <f>CONCATENATE("'",category!Q163,"',")</f>
        <v>'카페',</v>
      </c>
      <c r="D163" t="str">
        <f xml:space="preserve">   CONCATENATE("'",'trim()'!C163,"',")</f>
        <v>'서울 마포구 합정동 368-11',</v>
      </c>
      <c r="E163" t="str">
        <f t="shared" ca="1" si="13"/>
        <v>'11호',</v>
      </c>
      <c r="F163" t="str">
        <f xml:space="preserve">    CONCATENATE("'",'trim()'!D163,"',")</f>
        <v>'02-6408-0248',</v>
      </c>
      <c r="G163" t="str">
        <f>'trim()'!E163&amp;","</f>
        <v>126.914700953679,</v>
      </c>
      <c r="H163" t="str">
        <f>'trim()'!F163&amp;","</f>
        <v>37.5457750522248,</v>
      </c>
      <c r="I163" t="str">
        <f t="shared" si="14"/>
        <v>'몽마르뜨언덕위 은하수다방,\n카페,\n서울 마포구 합정동 368-11,\n02-6408-0248,\n126.914700953679,\n37.5457750522248,',</v>
      </c>
      <c r="J163" t="str">
        <f t="shared" si="15"/>
        <v>'shop162',</v>
      </c>
      <c r="K163" t="str">
        <f t="shared" si="16"/>
        <v>'12345'</v>
      </c>
      <c r="N163" t="str">
        <f t="shared" ca="1" si="17"/>
        <v>insert into shop (shopName, shopCategory, shopAddr, shopAddr2, shopTel, shopX, shopY, shopEx, shopID, shopPW) values('몽마르뜨언덕위 은하수다방','카페','서울 마포구 합정동 368-11','11호','02-6408-0248',126.914700953679,37.5457750522248,'몽마르뜨언덕위 은하수다방,\n카페,\n서울 마포구 합정동 368-11,\n02-6408-0248,\n126.914700953679,\n37.5457750522248,','shop162','12345');</v>
      </c>
    </row>
    <row r="164" spans="1:14" x14ac:dyDescent="0.4">
      <c r="A164">
        <f t="shared" si="12"/>
        <v>163</v>
      </c>
      <c r="B164" t="str">
        <f>CONCATENATE("'",'trim()'!A164,"',")</f>
        <v>'무대륙',</v>
      </c>
      <c r="C164" t="str">
        <f>CONCATENATE("'",category!Q164,"',")</f>
        <v>'카페',</v>
      </c>
      <c r="D164" t="str">
        <f xml:space="preserve">   CONCATENATE("'",'trim()'!C164,"',")</f>
        <v>'서울 마포구 합정동 357-7',</v>
      </c>
      <c r="E164" t="str">
        <f t="shared" ca="1" si="13"/>
        <v>'62호',</v>
      </c>
      <c r="F164" t="str">
        <f xml:space="preserve">    CONCATENATE("'",'trim()'!D164,"',")</f>
        <v>'02-332-8333',</v>
      </c>
      <c r="G164" t="str">
        <f>'trim()'!E164&amp;","</f>
        <v>126.918433793354,</v>
      </c>
      <c r="H164" t="str">
        <f>'trim()'!F164&amp;","</f>
        <v>37.5460191573955,</v>
      </c>
      <c r="I164" t="str">
        <f t="shared" si="14"/>
        <v>'무대륙,\n카페,\n서울 마포구 합정동 357-7,\n02-332-8333,\n126.918433793354,\n37.5460191573955,',</v>
      </c>
      <c r="J164" t="str">
        <f t="shared" si="15"/>
        <v>'shop163',</v>
      </c>
      <c r="K164" t="str">
        <f t="shared" si="16"/>
        <v>'12345'</v>
      </c>
      <c r="N164" t="str">
        <f t="shared" ca="1" si="17"/>
        <v>insert into shop (shopName, shopCategory, shopAddr, shopAddr2, shopTel, shopX, shopY, shopEx, shopID, shopPW) values('무대륙','카페','서울 마포구 합정동 357-7','62호','02-332-8333',126.918433793354,37.5460191573955,'무대륙,\n카페,\n서울 마포구 합정동 357-7,\n02-332-8333,\n126.918433793354,\n37.5460191573955,','shop163','12345');</v>
      </c>
    </row>
    <row r="165" spans="1:14" x14ac:dyDescent="0.4">
      <c r="A165">
        <f t="shared" si="12"/>
        <v>164</v>
      </c>
      <c r="B165" t="str">
        <f>CONCATENATE("'",'trim()'!A165,"',")</f>
        <v>'문래동돈까스',</v>
      </c>
      <c r="C165" t="str">
        <f>CONCATENATE("'",category!Q165,"',")</f>
        <v>'일식',</v>
      </c>
      <c r="D165" t="str">
        <f xml:space="preserve">   CONCATENATE("'",'trim()'!C165,"',")</f>
        <v>'서울 영등포구 문래동4가 10-12',</v>
      </c>
      <c r="E165" t="str">
        <f t="shared" ca="1" si="13"/>
        <v>'176호',</v>
      </c>
      <c r="F165" t="str">
        <f xml:space="preserve">    CONCATENATE("'",'trim()'!D165,"',")</f>
        <v>'02-2633-1007',</v>
      </c>
      <c r="G165" t="str">
        <f>'trim()'!E165&amp;","</f>
        <v>126.888619135071,</v>
      </c>
      <c r="H165" t="str">
        <f>'trim()'!F165&amp;","</f>
        <v>37.5160166955161,</v>
      </c>
      <c r="I165" t="str">
        <f t="shared" si="14"/>
        <v>'문래동돈까스,\n일식,\n서울 영등포구 문래동4가 10-12,\n02-2633-1007,\n126.888619135071,\n37.5160166955161,',</v>
      </c>
      <c r="J165" t="str">
        <f t="shared" si="15"/>
        <v>'shop164',</v>
      </c>
      <c r="K165" t="str">
        <f t="shared" si="16"/>
        <v>'12345'</v>
      </c>
      <c r="N165" t="str">
        <f t="shared" ca="1" si="17"/>
        <v>insert into shop (shopName, shopCategory, shopAddr, shopAddr2, shopTel, shopX, shopY, shopEx, shopID, shopPW) values('문래동돈까스','일식','서울 영등포구 문래동4가 10-12','176호','02-2633-1007',126.888619135071,37.5160166955161,'문래동돈까스,\n일식,\n서울 영등포구 문래동4가 10-12,\n02-2633-1007,\n126.888619135071,\n37.5160166955161,','shop164','12345');</v>
      </c>
    </row>
    <row r="166" spans="1:14" x14ac:dyDescent="0.4">
      <c r="A166">
        <f t="shared" si="12"/>
        <v>165</v>
      </c>
      <c r="B166" t="str">
        <f>CONCATENATE("'",'trim()'!A166,"',")</f>
        <v>'문어부인삼교비 신도림점',</v>
      </c>
      <c r="C166" t="str">
        <f>CONCATENATE("'",category!Q166,"',")</f>
        <v>'한식',</v>
      </c>
      <c r="D166" t="str">
        <f xml:space="preserve">   CONCATENATE("'",'trim()'!C166,"',")</f>
        <v>'서울 구로구 신도림동 337',</v>
      </c>
      <c r="E166" t="str">
        <f t="shared" ca="1" si="13"/>
        <v>'140호',</v>
      </c>
      <c r="F166" t="str">
        <f xml:space="preserve">    CONCATENATE("'",'trim()'!D166,"',")</f>
        <v>'02-3439-7892',</v>
      </c>
      <c r="G166" t="str">
        <f>'trim()'!E166&amp;","</f>
        <v>126.88696491447,</v>
      </c>
      <c r="H166" t="str">
        <f>'trim()'!F166&amp;","</f>
        <v>37.5088467380551,</v>
      </c>
      <c r="I166" t="str">
        <f t="shared" si="14"/>
        <v>'문어부인삼교비 신도림점,\n한식,\n서울 구로구 신도림동 337,\n02-3439-7892,\n126.88696491447,\n37.5088467380551,',</v>
      </c>
      <c r="J166" t="str">
        <f t="shared" si="15"/>
        <v>'shop165',</v>
      </c>
      <c r="K166" t="str">
        <f t="shared" si="16"/>
        <v>'12345'</v>
      </c>
      <c r="N166" t="str">
        <f t="shared" ca="1" si="17"/>
        <v>insert into shop (shopName, shopCategory, shopAddr, shopAddr2, shopTel, shopX, shopY, shopEx, shopID, shopPW) values('문어부인삼교비 신도림점','한식','서울 구로구 신도림동 337','140호','02-3439-7892',126.88696491447,37.5088467380551,'문어부인삼교비 신도림점,\n한식,\n서울 구로구 신도림동 337,\n02-3439-7892,\n126.88696491447,\n37.5088467380551,','shop165','12345');</v>
      </c>
    </row>
    <row r="167" spans="1:14" x14ac:dyDescent="0.4">
      <c r="A167">
        <f t="shared" si="12"/>
        <v>166</v>
      </c>
      <c r="B167" t="str">
        <f>CONCATENATE("'",'trim()'!A167,"',")</f>
        <v>'미미본관',</v>
      </c>
      <c r="C167" t="str">
        <f>CONCATENATE("'",category!Q167,"',")</f>
        <v>'중식',</v>
      </c>
      <c r="D167" t="str">
        <f xml:space="preserve">   CONCATENATE("'",'trim()'!C167,"',")</f>
        <v>'서울 마포구 합정동 393-7',</v>
      </c>
      <c r="E167" t="str">
        <f t="shared" ca="1" si="13"/>
        <v>'45호',</v>
      </c>
      <c r="F167" t="str">
        <f xml:space="preserve">    CONCATENATE("'",'trim()'!D167,"',")</f>
        <v>'02-851-3159',</v>
      </c>
      <c r="G167" t="str">
        <f>'trim()'!E167&amp;","</f>
        <v>126.91030174523,</v>
      </c>
      <c r="H167" t="str">
        <f>'trim()'!F167&amp;","</f>
        <v>37.5492172109918,</v>
      </c>
      <c r="I167" t="str">
        <f t="shared" si="14"/>
        <v>'미미본관,\n중식,\n서울 마포구 합정동 393-7,\n02-851-3159,\n126.91030174523,\n37.5492172109918,',</v>
      </c>
      <c r="J167" t="str">
        <f t="shared" si="15"/>
        <v>'shop166',</v>
      </c>
      <c r="K167" t="str">
        <f t="shared" si="16"/>
        <v>'12345'</v>
      </c>
      <c r="N167" t="str">
        <f t="shared" ca="1" si="17"/>
        <v>insert into shop (shopName, shopCategory, shopAddr, shopAddr2, shopTel, shopX, shopY, shopEx, shopID, shopPW) values('미미본관','중식','서울 마포구 합정동 393-7','45호','02-851-3159',126.91030174523,37.5492172109918,'미미본관,\n중식,\n서울 마포구 합정동 393-7,\n02-851-3159,\n126.91030174523,\n37.5492172109918,','shop166','12345');</v>
      </c>
    </row>
    <row r="168" spans="1:14" x14ac:dyDescent="0.4">
      <c r="A168">
        <f t="shared" si="12"/>
        <v>167</v>
      </c>
      <c r="B168" t="str">
        <f>CONCATENATE("'",'trim()'!A168,"',")</f>
        <v>'미스터버거구로점',</v>
      </c>
      <c r="C168" t="str">
        <f>CONCATENATE("'",category!Q168,"',")</f>
        <v>'햄버거',</v>
      </c>
      <c r="D168" t="str">
        <f xml:space="preserve">   CONCATENATE("'",'trim()'!C168,"',")</f>
        <v>'서울 구로구 구로동 108-2',</v>
      </c>
      <c r="E168" t="str">
        <f t="shared" ca="1" si="13"/>
        <v>'205호',</v>
      </c>
      <c r="F168" t="str">
        <f xml:space="preserve">    CONCATENATE("'",'trim()'!D168,"',")</f>
        <v>'02-2210-9552',</v>
      </c>
      <c r="G168" t="str">
        <f>'trim()'!E168&amp;","</f>
        <v>126.890456699155,</v>
      </c>
      <c r="H168" t="str">
        <f>'trim()'!F168&amp;","</f>
        <v>37.5001282993408,</v>
      </c>
      <c r="I168" t="str">
        <f t="shared" si="14"/>
        <v>'미스터버거구로점,\n햄버거,\n서울 구로구 구로동 108-2,\n02-2210-9552,\n126.890456699155,\n37.5001282993408,',</v>
      </c>
      <c r="J168" t="str">
        <f t="shared" si="15"/>
        <v>'shop167',</v>
      </c>
      <c r="K168" t="str">
        <f t="shared" si="16"/>
        <v>'12345'</v>
      </c>
      <c r="N168" t="str">
        <f t="shared" ca="1" si="17"/>
        <v>insert into shop (shopName, shopCategory, shopAddr, shopAddr2, shopTel, shopX, shopY, shopEx, shopID, shopPW) values('미스터버거구로점','햄버거','서울 구로구 구로동 108-2','205호','02-2210-9552',126.890456699155,37.5001282993408,'미스터버거구로점,\n햄버거,\n서울 구로구 구로동 108-2,\n02-2210-9552,\n126.890456699155,\n37.5001282993408,','shop167','12345');</v>
      </c>
    </row>
    <row r="169" spans="1:14" x14ac:dyDescent="0.4">
      <c r="A169">
        <f t="shared" si="12"/>
        <v>168</v>
      </c>
      <c r="B169" t="str">
        <f>CONCATENATE("'",'trim()'!A169,"',")</f>
        <v>'미스터피자 구로공단점',</v>
      </c>
      <c r="C169" t="str">
        <f>CONCATENATE("'",category!Q169,"',")</f>
        <v>'피자,양식',</v>
      </c>
      <c r="D169" t="str">
        <f xml:space="preserve">   CONCATENATE("'",'trim()'!C169,"',")</f>
        <v>'서울 구로구 구로동 1125-4',</v>
      </c>
      <c r="E169" t="str">
        <f t="shared" ca="1" si="13"/>
        <v>'17호',</v>
      </c>
      <c r="F169" t="str">
        <f xml:space="preserve">    CONCATENATE("'",'trim()'!D169,"',")</f>
        <v>'02-866-2218',</v>
      </c>
      <c r="G169" t="str">
        <f>'trim()'!E169&amp;","</f>
        <v>126.90158051131,</v>
      </c>
      <c r="H169" t="str">
        <f>'trim()'!F169&amp;","</f>
        <v>37.4835235210509,</v>
      </c>
      <c r="I169" t="str">
        <f t="shared" si="14"/>
        <v>'미스터피자 구로공단점,\n피자,양식,\n서울 구로구 구로동 1125-4,\n02-866-2218,\n126.90158051131,\n37.4835235210509,',</v>
      </c>
      <c r="J169" t="str">
        <f t="shared" si="15"/>
        <v>'shop168',</v>
      </c>
      <c r="K169" t="str">
        <f t="shared" si="16"/>
        <v>'12345'</v>
      </c>
      <c r="N169" t="str">
        <f t="shared" ca="1" si="17"/>
        <v>insert into shop (shopName, shopCategory, shopAddr, shopAddr2, shopTel, shopX, shopY, shopEx, shopID, shopPW) values('미스터피자 구로공단점','피자,양식','서울 구로구 구로동 1125-4','17호','02-866-2218',126.90158051131,37.4835235210509,'미스터피자 구로공단점,\n피자,양식,\n서울 구로구 구로동 1125-4,\n02-866-2218,\n126.90158051131,\n37.4835235210509,','shop168','12345');</v>
      </c>
    </row>
    <row r="170" spans="1:14" x14ac:dyDescent="0.4">
      <c r="A170">
        <f t="shared" si="12"/>
        <v>169</v>
      </c>
      <c r="B170" t="str">
        <f>CONCATENATE("'",'trim()'!A170,"',")</f>
        <v>'미스트 현대백화점 디큐브시티점',</v>
      </c>
      <c r="C170" t="str">
        <f>CONCATENATE("'",category!Q170,"',")</f>
        <v>'일식',</v>
      </c>
      <c r="D170" t="str">
        <f xml:space="preserve">   CONCATENATE("'",'trim()'!C170,"',")</f>
        <v>'서울 구로구 신도림동 692',</v>
      </c>
      <c r="E170" t="str">
        <f t="shared" ca="1" si="13"/>
        <v>'114호',</v>
      </c>
      <c r="F170" t="str">
        <f xml:space="preserve">    CONCATENATE("'",'trim()'!D170,"',")</f>
        <v>'02-2210-9554',</v>
      </c>
      <c r="G170" t="str">
        <f>'trim()'!E170&amp;","</f>
        <v>126.889588478972,</v>
      </c>
      <c r="H170" t="str">
        <f>'trim()'!F170&amp;","</f>
        <v>37.5091339368427,</v>
      </c>
      <c r="I170" t="str">
        <f t="shared" si="14"/>
        <v>'미스트 현대백화점 디큐브시티점,\n일식,\n서울 구로구 신도림동 692,\n02-2210-9554,\n126.889588478972,\n37.5091339368427,',</v>
      </c>
      <c r="J170" t="str">
        <f t="shared" si="15"/>
        <v>'shop169',</v>
      </c>
      <c r="K170" t="str">
        <f t="shared" si="16"/>
        <v>'12345'</v>
      </c>
      <c r="N170" t="str">
        <f t="shared" ca="1" si="17"/>
        <v>insert into shop (shopName, shopCategory, shopAddr, shopAddr2, shopTel, shopX, shopY, shopEx, shopID, shopPW) values('미스트 현대백화점 디큐브시티점','일식','서울 구로구 신도림동 692','114호','02-2210-9554',126.889588478972,37.5091339368427,'미스트 현대백화점 디큐브시티점,\n일식,\n서울 구로구 신도림동 692,\n02-2210-9554,\n126.889588478972,\n37.5091339368427,','shop169','12345');</v>
      </c>
    </row>
    <row r="171" spans="1:14" x14ac:dyDescent="0.4">
      <c r="A171">
        <f t="shared" si="12"/>
        <v>170</v>
      </c>
      <c r="B171" t="str">
        <f>CONCATENATE("'",'trim()'!A171,"',")</f>
        <v>'미카도스시 합정역점',</v>
      </c>
      <c r="C171" t="str">
        <f>CONCATENATE("'",category!Q171,"',")</f>
        <v>'일식',</v>
      </c>
      <c r="D171" t="str">
        <f xml:space="preserve">   CONCATENATE("'",'trim()'!C171,"',")</f>
        <v>'서울 마포구 합정동 473',</v>
      </c>
      <c r="E171" t="str">
        <f t="shared" ca="1" si="13"/>
        <v>'245호',</v>
      </c>
      <c r="F171" t="str">
        <f xml:space="preserve">    CONCATENATE("'",'trim()'!D171,"',")</f>
        <v>'02-851-3161',</v>
      </c>
      <c r="G171" t="str">
        <f>'trim()'!E171&amp;","</f>
        <v>126.912363755876,</v>
      </c>
      <c r="H171" t="str">
        <f>'trim()'!F171&amp;","</f>
        <v>37.5510099437799,</v>
      </c>
      <c r="I171" t="str">
        <f t="shared" si="14"/>
        <v>'미카도스시 합정역점,\n일식,\n서울 마포구 합정동 473,\n02-851-3161,\n126.912363755876,\n37.5510099437799,',</v>
      </c>
      <c r="J171" t="str">
        <f t="shared" si="15"/>
        <v>'shop170',</v>
      </c>
      <c r="K171" t="str">
        <f t="shared" si="16"/>
        <v>'12345'</v>
      </c>
      <c r="N171" t="str">
        <f t="shared" ca="1" si="17"/>
        <v>insert into shop (shopName, shopCategory, shopAddr, shopAddr2, shopTel, shopX, shopY, shopEx, shopID, shopPW) values('미카도스시 합정역점','일식','서울 마포구 합정동 473','245호','02-851-3161',126.912363755876,37.5510099437799,'미카도스시 합정역점,\n일식,\n서울 마포구 합정동 473,\n02-851-3161,\n126.912363755876,\n37.5510099437799,','shop170','12345');</v>
      </c>
    </row>
    <row r="172" spans="1:14" x14ac:dyDescent="0.4">
      <c r="A172">
        <f t="shared" si="12"/>
        <v>171</v>
      </c>
      <c r="B172" t="str">
        <f>CONCATENATE("'",'trim()'!A172,"',")</f>
        <v>'밀리',</v>
      </c>
      <c r="C172" t="str">
        <f>CONCATENATE("'",category!Q172,"',")</f>
        <v>'카페',</v>
      </c>
      <c r="D172" t="str">
        <f xml:space="preserve">   CONCATENATE("'",'trim()'!C172,"',")</f>
        <v>'서울 구로구 구로동 산 1-11',</v>
      </c>
      <c r="E172" t="str">
        <f t="shared" ca="1" si="13"/>
        <v>'277호',</v>
      </c>
      <c r="F172" t="str">
        <f xml:space="preserve">    CONCATENATE("'",'trim()'!D172,"',")</f>
        <v>'02-856-3121',</v>
      </c>
      <c r="G172" t="str">
        <f>'trim()'!E172&amp;","</f>
        <v>126.88718955059,</v>
      </c>
      <c r="H172" t="str">
        <f>'trim()'!F172&amp;","</f>
        <v>37.5038770108947,</v>
      </c>
      <c r="I172" t="str">
        <f t="shared" si="14"/>
        <v>'밀리,\n카페,\n서울 구로구 구로동 산 1-11,\n02-856-3121,\n126.88718955059,\n37.5038770108947,',</v>
      </c>
      <c r="J172" t="str">
        <f t="shared" si="15"/>
        <v>'shop171',</v>
      </c>
      <c r="K172" t="str">
        <f t="shared" si="16"/>
        <v>'12345'</v>
      </c>
      <c r="N172" t="str">
        <f t="shared" ca="1" si="17"/>
        <v>insert into shop (shopName, shopCategory, shopAddr, shopAddr2, shopTel, shopX, shopY, shopEx, shopID, shopPW) values('밀리','카페','서울 구로구 구로동 산 1-11','277호','02-856-3121',126.88718955059,37.5038770108947,'밀리,\n카페,\n서울 구로구 구로동 산 1-11,\n02-856-3121,\n126.88718955059,\n37.5038770108947,','shop171','12345');</v>
      </c>
    </row>
    <row r="173" spans="1:14" x14ac:dyDescent="0.4">
      <c r="A173">
        <f t="shared" si="12"/>
        <v>172</v>
      </c>
      <c r="B173" t="str">
        <f>CONCATENATE("'",'trim()'!A173,"',")</f>
        <v>'바나나하루키',</v>
      </c>
      <c r="C173" t="str">
        <f>CONCATENATE("'",category!Q173,"',")</f>
        <v>'카페',</v>
      </c>
      <c r="D173" t="str">
        <f xml:space="preserve">   CONCATENATE("'",'trim()'!C173,"',")</f>
        <v>'서울 마포구 상수동 72-43',</v>
      </c>
      <c r="E173" t="str">
        <f t="shared" ca="1" si="13"/>
        <v>'86호',</v>
      </c>
      <c r="F173" t="str">
        <f xml:space="preserve">    CONCATENATE("'",'trim()'!D173,"',")</f>
        <v>'070-4388-9946',</v>
      </c>
      <c r="G173" t="str">
        <f>'trim()'!E173&amp;","</f>
        <v>126.925416509638,</v>
      </c>
      <c r="H173" t="str">
        <f>'trim()'!F173&amp;","</f>
        <v>37.5486222545054,</v>
      </c>
      <c r="I173" t="str">
        <f t="shared" si="14"/>
        <v>'바나나하루키,\n카페,\n서울 마포구 상수동 72-43,\n070-4388-9946,\n126.925416509638,\n37.5486222545054,',</v>
      </c>
      <c r="J173" t="str">
        <f t="shared" si="15"/>
        <v>'shop172',</v>
      </c>
      <c r="K173" t="str">
        <f t="shared" si="16"/>
        <v>'12345'</v>
      </c>
      <c r="N173" t="str">
        <f t="shared" ca="1" si="17"/>
        <v>insert into shop (shopName, shopCategory, shopAddr, shopAddr2, shopTel, shopX, shopY, shopEx, shopID, shopPW) values('바나나하루키','카페','서울 마포구 상수동 72-43','86호','070-4388-9946',126.925416509638,37.5486222545054,'바나나하루키,\n카페,\n서울 마포구 상수동 72-43,\n070-4388-9946,\n126.925416509638,\n37.5486222545054,','shop172','12345');</v>
      </c>
    </row>
    <row r="174" spans="1:14" x14ac:dyDescent="0.4">
      <c r="A174">
        <f t="shared" si="12"/>
        <v>173</v>
      </c>
      <c r="B174" t="str">
        <f>CONCATENATE("'",'trim()'!A174,"',")</f>
        <v>'바다회사랑 2호점',</v>
      </c>
      <c r="C174" t="str">
        <f>CONCATENATE("'",category!Q174,"',")</f>
        <v>'한식',</v>
      </c>
      <c r="D174" t="str">
        <f xml:space="preserve">   CONCATENATE("'",'trim()'!C174,"',")</f>
        <v>'서울 마포구 서교동 461-25',</v>
      </c>
      <c r="E174" t="str">
        <f t="shared" ca="1" si="13"/>
        <v>'168호',</v>
      </c>
      <c r="F174" t="str">
        <f xml:space="preserve">    CONCATENATE("'",'trim()'!D174,"',")</f>
        <v>'02-325-6565',</v>
      </c>
      <c r="G174" t="str">
        <f>'trim()'!E174&amp;","</f>
        <v>126.917803347896,</v>
      </c>
      <c r="H174" t="str">
        <f>'trim()'!F174&amp;","</f>
        <v>37.5554296456661,</v>
      </c>
      <c r="I174" t="str">
        <f t="shared" si="14"/>
        <v>'바다회사랑 2호점,\n한식,\n서울 마포구 서교동 461-25,\n02-325-6565,\n126.917803347896,\n37.5554296456661,',</v>
      </c>
      <c r="J174" t="str">
        <f t="shared" si="15"/>
        <v>'shop173',</v>
      </c>
      <c r="K174" t="str">
        <f t="shared" si="16"/>
        <v>'12345'</v>
      </c>
      <c r="N174" t="str">
        <f t="shared" ca="1" si="17"/>
        <v>insert into shop (shopName, shopCategory, shopAddr, shopAddr2, shopTel, shopX, shopY, shopEx, shopID, shopPW) values('바다회사랑 2호점','한식','서울 마포구 서교동 461-25','168호','02-325-6565',126.917803347896,37.5554296456661,'바다회사랑 2호점,\n한식,\n서울 마포구 서교동 461-25,\n02-325-6565,\n126.917803347896,\n37.5554296456661,','shop173','12345');</v>
      </c>
    </row>
    <row r="175" spans="1:14" x14ac:dyDescent="0.4">
      <c r="A175">
        <f t="shared" si="12"/>
        <v>174</v>
      </c>
      <c r="B175" t="str">
        <f>CONCATENATE("'",'trim()'!A175,"',")</f>
        <v>'바람의핫도그 서울신도림점',</v>
      </c>
      <c r="C175" t="str">
        <f>CONCATENATE("'",category!Q175,"',")</f>
        <v>'햄버거',</v>
      </c>
      <c r="D175" t="str">
        <f xml:space="preserve">   CONCATENATE("'",'trim()'!C175,"',")</f>
        <v>'서울 구로구 구로동 8-16',</v>
      </c>
      <c r="E175" t="str">
        <f t="shared" ca="1" si="13"/>
        <v>'151호',</v>
      </c>
      <c r="F175" t="str">
        <f xml:space="preserve">    CONCATENATE("'",'trim()'!D175,"',")</f>
        <v>'02-851-3159',</v>
      </c>
      <c r="G175" t="str">
        <f>'trim()'!E175&amp;","</f>
        <v>126.889385939626,</v>
      </c>
      <c r="H175" t="str">
        <f>'trim()'!F175&amp;","</f>
        <v>37.5053585381649,</v>
      </c>
      <c r="I175" t="str">
        <f t="shared" si="14"/>
        <v>'바람의핫도그 서울신도림점,\n햄버거,\n서울 구로구 구로동 8-16,\n02-851-3159,\n126.889385939626,\n37.5053585381649,',</v>
      </c>
      <c r="J175" t="str">
        <f t="shared" si="15"/>
        <v>'shop174',</v>
      </c>
      <c r="K175" t="str">
        <f t="shared" si="16"/>
        <v>'12345'</v>
      </c>
      <c r="N175" t="str">
        <f t="shared" ca="1" si="17"/>
        <v>insert into shop (shopName, shopCategory, shopAddr, shopAddr2, shopTel, shopX, shopY, shopEx, shopID, shopPW) values('바람의핫도그 서울신도림점','햄버거','서울 구로구 구로동 8-16','151호','02-851-3159',126.889385939626,37.5053585381649,'바람의핫도그 서울신도림점,\n햄버거,\n서울 구로구 구로동 8-16,\n02-851-3159,\n126.889385939626,\n37.5053585381649,','shop174','12345');</v>
      </c>
    </row>
    <row r="176" spans="1:14" x14ac:dyDescent="0.4">
      <c r="A176">
        <f t="shared" si="12"/>
        <v>175</v>
      </c>
      <c r="B176" t="str">
        <f>CONCATENATE("'",'trim()'!A176,"',")</f>
        <v>'바르미샤브샤브 현대백화점 디큐브시티점',</v>
      </c>
      <c r="C176" t="str">
        <f>CONCATENATE("'",category!Q176,"',")</f>
        <v>'한식',</v>
      </c>
      <c r="D176" t="str">
        <f xml:space="preserve">   CONCATENATE("'",'trim()'!C176,"',")</f>
        <v>'서울 구로구 신도림동 692',</v>
      </c>
      <c r="E176" t="str">
        <f t="shared" ca="1" si="13"/>
        <v>'84호',</v>
      </c>
      <c r="F176" t="str">
        <f xml:space="preserve">    CONCATENATE("'",'trim()'!D176,"',")</f>
        <v>'02-325-6565',</v>
      </c>
      <c r="G176" t="str">
        <f>'trim()'!E176&amp;","</f>
        <v>126.889598022192,</v>
      </c>
      <c r="H176" t="str">
        <f>'trim()'!F176&amp;","</f>
        <v>37.5087978711519,</v>
      </c>
      <c r="I176" t="str">
        <f t="shared" si="14"/>
        <v>'바르미샤브샤브 현대백화점 디큐브시티점,\n한식,\n서울 구로구 신도림동 692,\n02-325-6565,\n126.889598022192,\n37.5087978711519,',</v>
      </c>
      <c r="J176" t="str">
        <f t="shared" si="15"/>
        <v>'shop175',</v>
      </c>
      <c r="K176" t="str">
        <f t="shared" si="16"/>
        <v>'12345'</v>
      </c>
      <c r="N176" t="str">
        <f t="shared" ca="1" si="17"/>
        <v>insert into shop (shopName, shopCategory, shopAddr, shopAddr2, shopTel, shopX, shopY, shopEx, shopID, shopPW) values('바르미샤브샤브 현대백화점 디큐브시티점','한식','서울 구로구 신도림동 692','84호','02-325-6565',126.889598022192,37.5087978711519,'바르미샤브샤브 현대백화점 디큐브시티점,\n한식,\n서울 구로구 신도림동 692,\n02-325-6565,\n126.889598022192,\n37.5087978711519,','shop175','12345');</v>
      </c>
    </row>
    <row r="177" spans="1:14" x14ac:dyDescent="0.4">
      <c r="A177">
        <f t="shared" si="12"/>
        <v>176</v>
      </c>
      <c r="B177" t="str">
        <f>CONCATENATE("'",'trim()'!A177,"',")</f>
        <v>'바른안심탕수육',</v>
      </c>
      <c r="C177" t="str">
        <f>CONCATENATE("'",category!Q177,"',")</f>
        <v>'중식',</v>
      </c>
      <c r="D177" t="str">
        <f xml:space="preserve">   CONCATENATE("'",'trim()'!C177,"',")</f>
        <v>'서울 구로구 구로동 113-6',</v>
      </c>
      <c r="E177" t="str">
        <f t="shared" ca="1" si="13"/>
        <v>'214호',</v>
      </c>
      <c r="F177" t="str">
        <f xml:space="preserve">    CONCATENATE("'",'trim()'!D177,"',")</f>
        <v>'02-325-6565',</v>
      </c>
      <c r="G177" t="str">
        <f>'trim()'!E177&amp;","</f>
        <v>126.887417337707,</v>
      </c>
      <c r="H177" t="str">
        <f>'trim()'!F177&amp;","</f>
        <v>37.4998010798236,</v>
      </c>
      <c r="I177" t="str">
        <f t="shared" si="14"/>
        <v>'바른안심탕수육,\n중식,\n서울 구로구 구로동 113-6,\n02-325-6565,\n126.887417337707,\n37.4998010798236,',</v>
      </c>
      <c r="J177" t="str">
        <f t="shared" si="15"/>
        <v>'shop176',</v>
      </c>
      <c r="K177" t="str">
        <f t="shared" si="16"/>
        <v>'12345'</v>
      </c>
      <c r="N177" t="str">
        <f t="shared" ca="1" si="17"/>
        <v>insert into shop (shopName, shopCategory, shopAddr, shopAddr2, shopTel, shopX, shopY, shopEx, shopID, shopPW) values('바른안심탕수육','중식','서울 구로구 구로동 113-6','214호','02-325-6565',126.887417337707,37.4998010798236,'바른안심탕수육,\n중식,\n서울 구로구 구로동 113-6,\n02-325-6565,\n126.887417337707,\n37.4998010798236,','shop176','12345');</v>
      </c>
    </row>
    <row r="178" spans="1:14" x14ac:dyDescent="0.4">
      <c r="A178">
        <f t="shared" si="12"/>
        <v>177</v>
      </c>
      <c r="B178" t="str">
        <f>CONCATENATE("'",'trim()'!A178,"',")</f>
        <v>'바비레드 홍대점',</v>
      </c>
      <c r="C178" t="str">
        <f>CONCATENATE("'",category!Q178,"',")</f>
        <v>'양식',</v>
      </c>
      <c r="D178" t="str">
        <f xml:space="preserve">   CONCATENATE("'",'trim()'!C178,"',")</f>
        <v>'서울 마포구 상수동 312-8',</v>
      </c>
      <c r="E178" t="str">
        <f t="shared" ca="1" si="13"/>
        <v>'55호',</v>
      </c>
      <c r="F178" t="str">
        <f xml:space="preserve">    CONCATENATE("'",'trim()'!D178,"',")</f>
        <v>'02-3142-1516',</v>
      </c>
      <c r="G178" t="str">
        <f>'trim()'!E178&amp;","</f>
        <v>126.921917323662,</v>
      </c>
      <c r="H178" t="str">
        <f>'trim()'!F178&amp;","</f>
        <v>37.5488001921376,</v>
      </c>
      <c r="I178" t="str">
        <f t="shared" si="14"/>
        <v>'바비레드 홍대점,\n양식,\n서울 마포구 상수동 312-8,\n02-3142-1516,\n126.921917323662,\n37.5488001921376,',</v>
      </c>
      <c r="J178" t="str">
        <f t="shared" si="15"/>
        <v>'shop177',</v>
      </c>
      <c r="K178" t="str">
        <f t="shared" si="16"/>
        <v>'12345'</v>
      </c>
      <c r="N178" t="str">
        <f t="shared" ca="1" si="17"/>
        <v>insert into shop (shopName, shopCategory, shopAddr, shopAddr2, shopTel, shopX, shopY, shopEx, shopID, shopPW) values('바비레드 홍대점','양식','서울 마포구 상수동 312-8','55호','02-3142-1516',126.921917323662,37.5488001921376,'바비레드 홍대점,\n양식,\n서울 마포구 상수동 312-8,\n02-3142-1516,\n126.921917323662,\n37.5488001921376,','shop177','12345');</v>
      </c>
    </row>
    <row r="179" spans="1:14" x14ac:dyDescent="0.4">
      <c r="A179">
        <f t="shared" si="12"/>
        <v>178</v>
      </c>
      <c r="B179" t="str">
        <f>CONCATENATE("'",'trim()'!A179,"',")</f>
        <v>'박스',</v>
      </c>
      <c r="C179" t="str">
        <f>CONCATENATE("'",category!Q179,"',")</f>
        <v>'양식',</v>
      </c>
      <c r="D179" t="str">
        <f xml:space="preserve">   CONCATENATE("'",'trim()'!C179,"',")</f>
        <v>'서울 구로구 구로동 685-124',</v>
      </c>
      <c r="E179" t="str">
        <f t="shared" ca="1" si="13"/>
        <v>'47호',</v>
      </c>
      <c r="F179" t="str">
        <f xml:space="preserve">    CONCATENATE("'",'trim()'!D179,"',")</f>
        <v>'02-864-9880',</v>
      </c>
      <c r="G179" t="str">
        <f>'trim()'!E179&amp;","</f>
        <v>126.876024638541,</v>
      </c>
      <c r="H179" t="str">
        <f>'trim()'!F179&amp;","</f>
        <v>37.4957495625057,</v>
      </c>
      <c r="I179" t="str">
        <f t="shared" si="14"/>
        <v>'박스,\n양식,\n서울 구로구 구로동 685-124,\n02-864-9880,\n126.876024638541,\n37.4957495625057,',</v>
      </c>
      <c r="J179" t="str">
        <f t="shared" si="15"/>
        <v>'shop178',</v>
      </c>
      <c r="K179" t="str">
        <f t="shared" si="16"/>
        <v>'12345'</v>
      </c>
      <c r="N179" t="str">
        <f t="shared" ca="1" si="17"/>
        <v>insert into shop (shopName, shopCategory, shopAddr, shopAddr2, shopTel, shopX, shopY, shopEx, shopID, shopPW) values('박스','양식','서울 구로구 구로동 685-124','47호','02-864-9880',126.876024638541,37.4957495625057,'박스,\n양식,\n서울 구로구 구로동 685-124,\n02-864-9880,\n126.876024638541,\n37.4957495625057,','shop178','12345');</v>
      </c>
    </row>
    <row r="180" spans="1:14" x14ac:dyDescent="0.4">
      <c r="A180">
        <f t="shared" si="12"/>
        <v>179</v>
      </c>
      <c r="B180" t="str">
        <f>CONCATENATE("'",'trim()'!A180,"',")</f>
        <v>'박용석스시',</v>
      </c>
      <c r="C180" t="str">
        <f>CONCATENATE("'",category!Q180,"',")</f>
        <v>'일식',</v>
      </c>
      <c r="D180" t="str">
        <f xml:space="preserve">   CONCATENATE("'",'trim()'!C180,"',")</f>
        <v>'서울 구로구 구로동 187-10',</v>
      </c>
      <c r="E180" t="str">
        <f t="shared" ca="1" si="13"/>
        <v>'246호',</v>
      </c>
      <c r="F180" t="str">
        <f xml:space="preserve">    CONCATENATE("'",'trim()'!D180,"',")</f>
        <v>'02-2025-0003',</v>
      </c>
      <c r="G180" t="str">
        <f>'trim()'!E180&amp;","</f>
        <v>126.898809459227,</v>
      </c>
      <c r="H180" t="str">
        <f>'trim()'!F180&amp;","</f>
        <v>37.4850781223673,</v>
      </c>
      <c r="I180" t="str">
        <f t="shared" si="14"/>
        <v>'박용석스시,\n일식,\n서울 구로구 구로동 187-10,\n02-2025-0003,\n126.898809459227,\n37.4850781223673,',</v>
      </c>
      <c r="J180" t="str">
        <f t="shared" si="15"/>
        <v>'shop179',</v>
      </c>
      <c r="K180" t="str">
        <f t="shared" si="16"/>
        <v>'12345'</v>
      </c>
      <c r="N180" t="str">
        <f t="shared" ca="1" si="17"/>
        <v>insert into shop (shopName, shopCategory, shopAddr, shopAddr2, shopTel, shopX, shopY, shopEx, shopID, shopPW) values('박용석스시','일식','서울 구로구 구로동 187-10','246호','02-2025-0003',126.898809459227,37.4850781223673,'박용석스시,\n일식,\n서울 구로구 구로동 187-10,\n02-2025-0003,\n126.898809459227,\n37.4850781223673,','shop179','12345');</v>
      </c>
    </row>
    <row r="181" spans="1:14" x14ac:dyDescent="0.4">
      <c r="A181">
        <f t="shared" si="12"/>
        <v>180</v>
      </c>
      <c r="B181" t="str">
        <f>CONCATENATE("'",'trim()'!A181,"',")</f>
        <v>'반올림피자샵 구로대림점',</v>
      </c>
      <c r="C181" t="str">
        <f>CONCATENATE("'",category!Q181,"',")</f>
        <v>'피자,양식',</v>
      </c>
      <c r="D181" t="str">
        <f xml:space="preserve">   CONCATENATE("'",'trim()'!C181,"',")</f>
        <v>'서울 구로구 구로동 100',</v>
      </c>
      <c r="E181" t="str">
        <f t="shared" ca="1" si="13"/>
        <v>'90호',</v>
      </c>
      <c r="F181" t="str">
        <f xml:space="preserve">    CONCATENATE("'",'trim()'!D181,"',")</f>
        <v>'02-858-0080',</v>
      </c>
      <c r="G181" t="str">
        <f>'trim()'!E181&amp;","</f>
        <v>126.888395712099,</v>
      </c>
      <c r="H181" t="str">
        <f>'trim()'!F181&amp;","</f>
        <v>37.4966592994286,</v>
      </c>
      <c r="I181" t="str">
        <f t="shared" si="14"/>
        <v>'반올림피자샵 구로대림점,\n피자,양식,\n서울 구로구 구로동 100,\n02-858-0080,\n126.888395712099,\n37.4966592994286,',</v>
      </c>
      <c r="J181" t="str">
        <f t="shared" si="15"/>
        <v>'shop180',</v>
      </c>
      <c r="K181" t="str">
        <f t="shared" si="16"/>
        <v>'12345'</v>
      </c>
      <c r="N181" t="str">
        <f t="shared" ca="1" si="17"/>
        <v>insert into shop (shopName, shopCategory, shopAddr, shopAddr2, shopTel, shopX, shopY, shopEx, shopID, shopPW) values('반올림피자샵 구로대림점','피자,양식','서울 구로구 구로동 100','90호','02-858-0080',126.888395712099,37.4966592994286,'반올림피자샵 구로대림점,\n피자,양식,\n서울 구로구 구로동 100,\n02-858-0080,\n126.888395712099,\n37.4966592994286,','shop180','12345');</v>
      </c>
    </row>
    <row r="182" spans="1:14" x14ac:dyDescent="0.4">
      <c r="A182">
        <f t="shared" si="12"/>
        <v>181</v>
      </c>
      <c r="B182" t="str">
        <f>CONCATENATE("'",'trim()'!A182,"',")</f>
        <v>'반했닭옛날통닭 망원점',</v>
      </c>
      <c r="C182" t="str">
        <f>CONCATENATE("'",category!Q182,"',")</f>
        <v>'치킨',</v>
      </c>
      <c r="D182" t="str">
        <f xml:space="preserve">   CONCATENATE("'",'trim()'!C182,"',")</f>
        <v>'서울 마포구 망원동 57-156',</v>
      </c>
      <c r="E182" t="str">
        <f t="shared" ca="1" si="13"/>
        <v>'195호',</v>
      </c>
      <c r="F182" t="str">
        <f xml:space="preserve">    CONCATENATE("'",'trim()'!D182,"',")</f>
        <v>'02-322-5613',</v>
      </c>
      <c r="G182" t="str">
        <f>'trim()'!E182&amp;","</f>
        <v>126.907320339206,</v>
      </c>
      <c r="H182" t="str">
        <f>'trim()'!F182&amp;","</f>
        <v>37.5552407820413,</v>
      </c>
      <c r="I182" t="str">
        <f t="shared" si="14"/>
        <v>'반했닭옛날통닭 망원점,\n치킨,\n서울 마포구 망원동 57-156,\n02-322-5613,\n126.907320339206,\n37.5552407820413,',</v>
      </c>
      <c r="J182" t="str">
        <f t="shared" si="15"/>
        <v>'shop181',</v>
      </c>
      <c r="K182" t="str">
        <f t="shared" si="16"/>
        <v>'12345'</v>
      </c>
      <c r="N182" t="str">
        <f t="shared" ca="1" si="17"/>
        <v>insert into shop (shopName, shopCategory, shopAddr, shopAddr2, shopTel, shopX, shopY, shopEx, shopID, shopPW) values('반했닭옛날통닭 망원점','치킨','서울 마포구 망원동 57-156','195호','02-322-5613',126.907320339206,37.5552407820413,'반했닭옛날통닭 망원점,\n치킨,\n서울 마포구 망원동 57-156,\n02-322-5613,\n126.907320339206,\n37.5552407820413,','shop181','12345');</v>
      </c>
    </row>
    <row r="183" spans="1:14" x14ac:dyDescent="0.4">
      <c r="A183">
        <f t="shared" si="12"/>
        <v>182</v>
      </c>
      <c r="B183" t="str">
        <f>CONCATENATE("'",'trim()'!A183,"',")</f>
        <v>'밤부베이커리&amp;브루잉',</v>
      </c>
      <c r="C183" t="str">
        <f>CONCATENATE("'",category!Q183,"',")</f>
        <v>'카페',</v>
      </c>
      <c r="D183" t="str">
        <f xml:space="preserve">   CONCATENATE("'",'trim()'!C183,"',")</f>
        <v>'서울 마포구 합정동 386-11',</v>
      </c>
      <c r="E183" t="str">
        <f t="shared" ca="1" si="13"/>
        <v>'134호',</v>
      </c>
      <c r="F183" t="str">
        <f xml:space="preserve">    CONCATENATE("'",'trim()'!D183,"',")</f>
        <v>'02-3144-0446',</v>
      </c>
      <c r="G183" t="str">
        <f>'trim()'!E183&amp;","</f>
        <v>126.910983608755,</v>
      </c>
      <c r="H183" t="str">
        <f>'trim()'!F183&amp;","</f>
        <v>37.5506016602478,</v>
      </c>
      <c r="I183" t="str">
        <f t="shared" si="14"/>
        <v>'밤부베이커리&amp;브루잉,\n카페,\n서울 마포구 합정동 386-11,\n02-3144-0446,\n126.910983608755,\n37.5506016602478,',</v>
      </c>
      <c r="J183" t="str">
        <f t="shared" si="15"/>
        <v>'shop182',</v>
      </c>
      <c r="K183" t="str">
        <f t="shared" si="16"/>
        <v>'12345'</v>
      </c>
      <c r="N183" t="str">
        <f t="shared" ca="1" si="17"/>
        <v>insert into shop (shopName, shopCategory, shopAddr, shopAddr2, shopTel, shopX, shopY, shopEx, shopID, shopPW) values('밤부베이커리&amp;브루잉','카페','서울 마포구 합정동 386-11','134호','02-3144-0446',126.910983608755,37.5506016602478,'밤부베이커리&amp;브루잉,\n카페,\n서울 마포구 합정동 386-11,\n02-3144-0446,\n126.910983608755,\n37.5506016602478,','shop182','12345');</v>
      </c>
    </row>
    <row r="184" spans="1:14" x14ac:dyDescent="0.4">
      <c r="A184">
        <f t="shared" si="12"/>
        <v>183</v>
      </c>
      <c r="B184" t="str">
        <f>CONCATENATE("'",'trim()'!A184,"',")</f>
        <v>'밤새먹소',</v>
      </c>
      <c r="C184" t="str">
        <f>CONCATENATE("'",category!Q184,"',")</f>
        <v>'한식',</v>
      </c>
      <c r="D184" t="str">
        <f xml:space="preserve">   CONCATENATE("'",'trim()'!C184,"',")</f>
        <v>'서울 구로구 구로동 603-9',</v>
      </c>
      <c r="E184" t="str">
        <f t="shared" ca="1" si="13"/>
        <v>'88호',</v>
      </c>
      <c r="F184" t="str">
        <f xml:space="preserve">    CONCATENATE("'",'trim()'!D184,"',")</f>
        <v>'02-2068-7637',</v>
      </c>
      <c r="G184" t="str">
        <f>'trim()'!E184&amp;","</f>
        <v>126.881006458503,</v>
      </c>
      <c r="H184" t="str">
        <f>'trim()'!F184&amp;","</f>
        <v>37.5032690729499,</v>
      </c>
      <c r="I184" t="str">
        <f t="shared" si="14"/>
        <v>'밤새먹소,\n한식,\n서울 구로구 구로동 603-9,\n02-2068-7637,\n126.881006458503,\n37.5032690729499,',</v>
      </c>
      <c r="J184" t="str">
        <f t="shared" si="15"/>
        <v>'shop183',</v>
      </c>
      <c r="K184" t="str">
        <f t="shared" si="16"/>
        <v>'12345'</v>
      </c>
      <c r="N184" t="str">
        <f t="shared" ca="1" si="17"/>
        <v>insert into shop (shopName, shopCategory, shopAddr, shopAddr2, shopTel, shopX, shopY, shopEx, shopID, shopPW) values('밤새먹소','한식','서울 구로구 구로동 603-9','88호','02-2068-7637',126.881006458503,37.5032690729499,'밤새먹소,\n한식,\n서울 구로구 구로동 603-9,\n02-2068-7637,\n126.881006458503,\n37.5032690729499,','shop183','12345');</v>
      </c>
    </row>
    <row r="185" spans="1:14" x14ac:dyDescent="0.4">
      <c r="A185">
        <f t="shared" si="12"/>
        <v>184</v>
      </c>
      <c r="B185" t="str">
        <f>CONCATENATE("'",'trim()'!A185,"',")</f>
        <v>'밥스바비 상수본점',</v>
      </c>
      <c r="C185" t="str">
        <f>CONCATENATE("'",category!Q185,"',")</f>
        <v>'햄버거',</v>
      </c>
      <c r="D185" t="str">
        <f xml:space="preserve">   CONCATENATE("'",'trim()'!C185,"',")</f>
        <v>'서울 마포구 상수동 334-15',</v>
      </c>
      <c r="E185" t="str">
        <f t="shared" ca="1" si="13"/>
        <v>'11호',</v>
      </c>
      <c r="F185" t="str">
        <f xml:space="preserve">    CONCATENATE("'",'trim()'!D185,"',")</f>
        <v>'02-6405-7959',</v>
      </c>
      <c r="G185" t="str">
        <f>'trim()'!E185&amp;","</f>
        <v>126.922439446341,</v>
      </c>
      <c r="H185" t="str">
        <f>'trim()'!F185&amp;","</f>
        <v>37.5461912441656,</v>
      </c>
      <c r="I185" t="str">
        <f t="shared" si="14"/>
        <v>'밥스바비 상수본점,\n햄버거,\n서울 마포구 상수동 334-15,\n02-6405-7959,\n126.922439446341,\n37.5461912441656,',</v>
      </c>
      <c r="J185" t="str">
        <f t="shared" si="15"/>
        <v>'shop184',</v>
      </c>
      <c r="K185" t="str">
        <f t="shared" si="16"/>
        <v>'12345'</v>
      </c>
      <c r="N185" t="str">
        <f t="shared" ca="1" si="17"/>
        <v>insert into shop (shopName, shopCategory, shopAddr, shopAddr2, shopTel, shopX, shopY, shopEx, shopID, shopPW) values('밥스바비 상수본점','햄버거','서울 마포구 상수동 334-15','11호','02-6405-7959',126.922439446341,37.5461912441656,'밥스바비 상수본점,\n햄버거,\n서울 마포구 상수동 334-15,\n02-6405-7959,\n126.922439446341,\n37.5461912441656,','shop184','12345');</v>
      </c>
    </row>
    <row r="186" spans="1:14" x14ac:dyDescent="0.4">
      <c r="A186">
        <f t="shared" si="12"/>
        <v>185</v>
      </c>
      <c r="B186" t="str">
        <f>CONCATENATE("'",'trim()'!A186,"',")</f>
        <v>'밥하는화덕',</v>
      </c>
      <c r="C186" t="str">
        <f>CONCATENATE("'",category!Q186,"',")</f>
        <v>'피자,양식',</v>
      </c>
      <c r="D186" t="str">
        <f xml:space="preserve">   CONCATENATE("'",'trim()'!C186,"',")</f>
        <v>'서울 마포구 상수동 145-13',</v>
      </c>
      <c r="E186" t="str">
        <f t="shared" ca="1" si="13"/>
        <v>'28호',</v>
      </c>
      <c r="F186" t="str">
        <f xml:space="preserve">    CONCATENATE("'",'trim()'!D186,"',")</f>
        <v>'02-6405-7959',</v>
      </c>
      <c r="G186" t="str">
        <f>'trim()'!E186&amp;","</f>
        <v>126.922361469177,</v>
      </c>
      <c r="H186" t="str">
        <f>'trim()'!F186&amp;","</f>
        <v>37.5482743018863,</v>
      </c>
      <c r="I186" t="str">
        <f t="shared" si="14"/>
        <v>'밥하는화덕,\n피자,양식,\n서울 마포구 상수동 145-13,\n02-6405-7959,\n126.922361469177,\n37.5482743018863,',</v>
      </c>
      <c r="J186" t="str">
        <f t="shared" si="15"/>
        <v>'shop185',</v>
      </c>
      <c r="K186" t="str">
        <f t="shared" si="16"/>
        <v>'12345'</v>
      </c>
      <c r="N186" t="str">
        <f t="shared" ca="1" si="17"/>
        <v>insert into shop (shopName, shopCategory, shopAddr, shopAddr2, shopTel, shopX, shopY, shopEx, shopID, shopPW) values('밥하는화덕','피자,양식','서울 마포구 상수동 145-13','28호','02-6405-7959',126.922361469177,37.5482743018863,'밥하는화덕,\n피자,양식,\n서울 마포구 상수동 145-13,\n02-6405-7959,\n126.922361469177,\n37.5482743018863,','shop185','12345');</v>
      </c>
    </row>
    <row r="187" spans="1:14" x14ac:dyDescent="0.4">
      <c r="A187">
        <f t="shared" si="12"/>
        <v>186</v>
      </c>
      <c r="B187" t="str">
        <f>CONCATENATE("'",'trim()'!A187,"',")</f>
        <v>'방망이닭꼬치&amp;치킨 홍대본점',</v>
      </c>
      <c r="C187" t="str">
        <f>CONCATENATE("'",category!Q187,"',")</f>
        <v>'치킨',</v>
      </c>
      <c r="D187" t="str">
        <f xml:space="preserve">   CONCATENATE("'",'trim()'!C187,"',")</f>
        <v>'서울 마포구 상수동 313-6',</v>
      </c>
      <c r="E187" t="str">
        <f t="shared" ca="1" si="13"/>
        <v>'96호',</v>
      </c>
      <c r="F187" t="str">
        <f xml:space="preserve">    CONCATENATE("'",'trim()'!D187,"',")</f>
        <v>'02-332-2892',</v>
      </c>
      <c r="G187" t="str">
        <f>'trim()'!E187&amp;","</f>
        <v>126.921735705555,</v>
      </c>
      <c r="H187" t="str">
        <f>'trim()'!F187&amp;","</f>
        <v>37.5482504628228,</v>
      </c>
      <c r="I187" t="str">
        <f t="shared" si="14"/>
        <v>'방망이닭꼬치&amp;치킨 홍대본점,\n치킨,\n서울 마포구 상수동 313-6,\n02-332-2892,\n126.921735705555,\n37.5482504628228,',</v>
      </c>
      <c r="J187" t="str">
        <f t="shared" si="15"/>
        <v>'shop186',</v>
      </c>
      <c r="K187" t="str">
        <f t="shared" si="16"/>
        <v>'12345'</v>
      </c>
      <c r="N187" t="str">
        <f t="shared" ca="1" si="17"/>
        <v>insert into shop (shopName, shopCategory, shopAddr, shopAddr2, shopTel, shopX, shopY, shopEx, shopID, shopPW) values('방망이닭꼬치&amp;치킨 홍대본점','치킨','서울 마포구 상수동 313-6','96호','02-332-2892',126.921735705555,37.5482504628228,'방망이닭꼬치&amp;치킨 홍대본점,\n치킨,\n서울 마포구 상수동 313-6,\n02-332-2892,\n126.921735705555,\n37.5482504628228,','shop186','12345');</v>
      </c>
    </row>
    <row r="188" spans="1:14" x14ac:dyDescent="0.4">
      <c r="A188">
        <f t="shared" si="12"/>
        <v>187</v>
      </c>
      <c r="B188" t="str">
        <f>CONCATENATE("'",'trim()'!A188,"',")</f>
        <v>'방앗간정육식당',</v>
      </c>
      <c r="C188" t="str">
        <f>CONCATENATE("'",category!Q188,"',")</f>
        <v>'한식',</v>
      </c>
      <c r="D188" t="str">
        <f xml:space="preserve">   CONCATENATE("'",'trim()'!C188,"',")</f>
        <v>'서울 구로구 신도림동 330-51',</v>
      </c>
      <c r="E188" t="str">
        <f t="shared" ca="1" si="13"/>
        <v>'246호',</v>
      </c>
      <c r="F188" t="str">
        <f xml:space="preserve">    CONCATENATE("'",'trim()'!D188,"',")</f>
        <v>'02-2675-9292',</v>
      </c>
      <c r="G188" t="str">
        <f>'trim()'!E188&amp;","</f>
        <v>126.888386059498,</v>
      </c>
      <c r="H188" t="str">
        <f>'trim()'!F188&amp;","</f>
        <v>37.511500645578,</v>
      </c>
      <c r="I188" t="str">
        <f t="shared" si="14"/>
        <v>'방앗간정육식당,\n한식,\n서울 구로구 신도림동 330-51,\n02-2675-9292,\n126.888386059498,\n37.511500645578,',</v>
      </c>
      <c r="J188" t="str">
        <f t="shared" si="15"/>
        <v>'shop187',</v>
      </c>
      <c r="K188" t="str">
        <f t="shared" si="16"/>
        <v>'12345'</v>
      </c>
      <c r="N188" t="str">
        <f t="shared" ca="1" si="17"/>
        <v>insert into shop (shopName, shopCategory, shopAddr, shopAddr2, shopTel, shopX, shopY, shopEx, shopID, shopPW) values('방앗간정육식당','한식','서울 구로구 신도림동 330-51','246호','02-2675-9292',126.888386059498,37.511500645578,'방앗간정육식당,\n한식,\n서울 구로구 신도림동 330-51,\n02-2675-9292,\n126.888386059498,\n37.511500645578,','shop187','12345');</v>
      </c>
    </row>
    <row r="189" spans="1:14" x14ac:dyDescent="0.4">
      <c r="A189">
        <f t="shared" si="12"/>
        <v>188</v>
      </c>
      <c r="B189" t="str">
        <f>CONCATENATE("'",'trim()'!A189,"',")</f>
        <v>'백년불고기 구로디지털점',</v>
      </c>
      <c r="C189" t="str">
        <f>CONCATENATE("'",category!Q189,"',")</f>
        <v>'한식',</v>
      </c>
      <c r="D189" t="str">
        <f xml:space="preserve">   CONCATENATE("'",'trim()'!C189,"',")</f>
        <v>'서울 구로구 구로동 1130-1',</v>
      </c>
      <c r="E189" t="str">
        <f t="shared" ca="1" si="13"/>
        <v>'299호',</v>
      </c>
      <c r="F189" t="str">
        <f xml:space="preserve">    CONCATENATE("'",'trim()'!D189,"',")</f>
        <v>'02-865-5024',</v>
      </c>
      <c r="G189" t="str">
        <f>'trim()'!E189&amp;","</f>
        <v>126.899130843457,</v>
      </c>
      <c r="H189" t="str">
        <f>'trim()'!F189&amp;","</f>
        <v>37.4815104042606,</v>
      </c>
      <c r="I189" t="str">
        <f t="shared" si="14"/>
        <v>'백년불고기 구로디지털점,\n한식,\n서울 구로구 구로동 1130-1,\n02-865-5024,\n126.899130843457,\n37.4815104042606,',</v>
      </c>
      <c r="J189" t="str">
        <f t="shared" si="15"/>
        <v>'shop188',</v>
      </c>
      <c r="K189" t="str">
        <f t="shared" si="16"/>
        <v>'12345'</v>
      </c>
      <c r="N189" t="str">
        <f t="shared" ca="1" si="17"/>
        <v>insert into shop (shopName, shopCategory, shopAddr, shopAddr2, shopTel, shopX, shopY, shopEx, shopID, shopPW) values('백년불고기 구로디지털점','한식','서울 구로구 구로동 1130-1','299호','02-865-5024',126.899130843457,37.4815104042606,'백년불고기 구로디지털점,\n한식,\n서울 구로구 구로동 1130-1,\n02-865-5024,\n126.899130843457,\n37.4815104042606,','shop188','12345');</v>
      </c>
    </row>
    <row r="190" spans="1:14" x14ac:dyDescent="0.4">
      <c r="A190">
        <f t="shared" si="12"/>
        <v>189</v>
      </c>
      <c r="B190" t="str">
        <f>CONCATENATE("'",'trim()'!A190,"',")</f>
        <v>'백리향',</v>
      </c>
      <c r="C190" t="str">
        <f>CONCATENATE("'",category!Q190,"',")</f>
        <v>'중식',</v>
      </c>
      <c r="D190" t="str">
        <f xml:space="preserve">   CONCATENATE("'",'trim()'!C190,"',")</f>
        <v>'서울 마포구 서교동 490',</v>
      </c>
      <c r="E190" t="str">
        <f t="shared" ca="1" si="13"/>
        <v>'49호',</v>
      </c>
      <c r="F190" t="str">
        <f xml:space="preserve">    CONCATENATE("'",'trim()'!D190,"',")</f>
        <v>'02-851-3159',</v>
      </c>
      <c r="G190" t="str">
        <f>'trim()'!E190&amp;","</f>
        <v>126.913266657638,</v>
      </c>
      <c r="H190" t="str">
        <f>'trim()'!F190&amp;","</f>
        <v>37.5511547701434,</v>
      </c>
      <c r="I190" t="str">
        <f t="shared" si="14"/>
        <v>'백리향,\n중식,\n서울 마포구 서교동 490,\n02-851-3159,\n126.913266657638,\n37.5511547701434,',</v>
      </c>
      <c r="J190" t="str">
        <f t="shared" si="15"/>
        <v>'shop189',</v>
      </c>
      <c r="K190" t="str">
        <f t="shared" si="16"/>
        <v>'12345'</v>
      </c>
      <c r="N190" t="str">
        <f t="shared" ca="1" si="17"/>
        <v>insert into shop (shopName, shopCategory, shopAddr, shopAddr2, shopTel, shopX, shopY, shopEx, shopID, shopPW) values('백리향','중식','서울 마포구 서교동 490','49호','02-851-3159',126.913266657638,37.5511547701434,'백리향,\n중식,\n서울 마포구 서교동 490,\n02-851-3159,\n126.913266657638,\n37.5511547701434,','shop189','12345');</v>
      </c>
    </row>
    <row r="191" spans="1:14" x14ac:dyDescent="0.4">
      <c r="A191">
        <f t="shared" si="12"/>
        <v>190</v>
      </c>
      <c r="B191" t="str">
        <f>CONCATENATE("'",'trim()'!A191,"',")</f>
        <v>'백미향',</v>
      </c>
      <c r="C191" t="str">
        <f>CONCATENATE("'",category!Q191,"',")</f>
        <v>'중식',</v>
      </c>
      <c r="D191" t="str">
        <f xml:space="preserve">   CONCATENATE("'",'trim()'!C191,"',")</f>
        <v>'서울 마포구 합정동 371-5',</v>
      </c>
      <c r="E191" t="str">
        <f t="shared" ca="1" si="13"/>
        <v>'97호',</v>
      </c>
      <c r="F191" t="str">
        <f xml:space="preserve">    CONCATENATE("'",'trim()'!D191,"',")</f>
        <v>'02-851-3161',</v>
      </c>
      <c r="G191" t="str">
        <f>'trim()'!E191&amp;","</f>
        <v>126.913422715649,</v>
      </c>
      <c r="H191" t="str">
        <f>'trim()'!F191&amp;","</f>
        <v>37.5473382557606,</v>
      </c>
      <c r="I191" t="str">
        <f t="shared" si="14"/>
        <v>'백미향,\n중식,\n서울 마포구 합정동 371-5,\n02-851-3161,\n126.913422715649,\n37.5473382557606,',</v>
      </c>
      <c r="J191" t="str">
        <f t="shared" si="15"/>
        <v>'shop190',</v>
      </c>
      <c r="K191" t="str">
        <f t="shared" si="16"/>
        <v>'12345'</v>
      </c>
      <c r="N191" t="str">
        <f t="shared" ca="1" si="17"/>
        <v>insert into shop (shopName, shopCategory, shopAddr, shopAddr2, shopTel, shopX, shopY, shopEx, shopID, shopPW) values('백미향','중식','서울 마포구 합정동 371-5','97호','02-851-3161',126.913422715649,37.5473382557606,'백미향,\n중식,\n서울 마포구 합정동 371-5,\n02-851-3161,\n126.913422715649,\n37.5473382557606,','shop190','12345');</v>
      </c>
    </row>
    <row r="192" spans="1:14" x14ac:dyDescent="0.4">
      <c r="A192">
        <f t="shared" si="12"/>
        <v>191</v>
      </c>
      <c r="B192" t="str">
        <f>CONCATENATE("'",'trim()'!A192,"',")</f>
        <v>'버거킹 구로구청점',</v>
      </c>
      <c r="C192" t="str">
        <f>CONCATENATE("'",category!Q192,"',")</f>
        <v>'햄버거',</v>
      </c>
      <c r="D192" t="str">
        <f xml:space="preserve">   CONCATENATE("'",'trim()'!C192,"',")</f>
        <v>'서울 구로구 구로동 83-4',</v>
      </c>
      <c r="E192" t="str">
        <f t="shared" ca="1" si="13"/>
        <v>'153호',</v>
      </c>
      <c r="F192" t="str">
        <f xml:space="preserve">    CONCATENATE("'",'trim()'!D192,"',")</f>
        <v>'02-332-2280',</v>
      </c>
      <c r="G192" t="str">
        <f>'trim()'!E192&amp;","</f>
        <v>126.888759146839,</v>
      </c>
      <c r="H192" t="str">
        <f>'trim()'!F192&amp;","</f>
        <v>37.494842312439,</v>
      </c>
      <c r="I192" t="str">
        <f t="shared" si="14"/>
        <v>'버거킹 구로구청점,\n햄버거,\n서울 구로구 구로동 83-4,\n02-332-2280,\n126.888759146839,\n37.494842312439,',</v>
      </c>
      <c r="J192" t="str">
        <f t="shared" si="15"/>
        <v>'shop191',</v>
      </c>
      <c r="K192" t="str">
        <f t="shared" si="16"/>
        <v>'12345'</v>
      </c>
      <c r="N192" t="str">
        <f t="shared" ca="1" si="17"/>
        <v>insert into shop (shopName, shopCategory, shopAddr, shopAddr2, shopTel, shopX, shopY, shopEx, shopID, shopPW) values('버거킹 구로구청점','햄버거','서울 구로구 구로동 83-4','153호','02-332-2280',126.888759146839,37.494842312439,'버거킹 구로구청점,\n햄버거,\n서울 구로구 구로동 83-4,\n02-332-2280,\n126.888759146839,\n37.494842312439,','shop191','12345');</v>
      </c>
    </row>
    <row r="193" spans="1:14" x14ac:dyDescent="0.4">
      <c r="A193">
        <f t="shared" si="12"/>
        <v>192</v>
      </c>
      <c r="B193" t="str">
        <f>CONCATENATE("'",'trim()'!A193,"',")</f>
        <v>'버거킹 서교동사거리점',</v>
      </c>
      <c r="C193" t="str">
        <f>CONCATENATE("'",category!Q193,"',")</f>
        <v>'햄버거',</v>
      </c>
      <c r="D193" t="str">
        <f xml:space="preserve">   CONCATENATE("'",'trim()'!C193,"',")</f>
        <v>'서울 마포구 서교동 372-1',</v>
      </c>
      <c r="E193" t="str">
        <f t="shared" ca="1" si="13"/>
        <v>'105호',</v>
      </c>
      <c r="F193" t="str">
        <f xml:space="preserve">    CONCATENATE("'",'trim()'!D193,"',")</f>
        <v>'02-322-3199',</v>
      </c>
      <c r="G193" t="str">
        <f>'trim()'!E193&amp;","</f>
        <v>126.918568020291,</v>
      </c>
      <c r="H193" t="str">
        <f>'trim()'!F193&amp;","</f>
        <v>37.5526578058316,</v>
      </c>
      <c r="I193" t="str">
        <f t="shared" si="14"/>
        <v>'버거킹 서교동사거리점,\n햄버거,\n서울 마포구 서교동 372-1,\n02-322-3199,\n126.918568020291,\n37.5526578058316,',</v>
      </c>
      <c r="J193" t="str">
        <f t="shared" si="15"/>
        <v>'shop192',</v>
      </c>
      <c r="K193" t="str">
        <f t="shared" si="16"/>
        <v>'12345'</v>
      </c>
      <c r="N193" t="str">
        <f t="shared" ca="1" si="17"/>
        <v>insert into shop (shopName, shopCategory, shopAddr, shopAddr2, shopTel, shopX, shopY, shopEx, shopID, shopPW) values('버거킹 서교동사거리점','햄버거','서울 마포구 서교동 372-1','105호','02-322-3199',126.918568020291,37.5526578058316,'버거킹 서교동사거리점,\n햄버거,\n서울 마포구 서교동 372-1,\n02-322-3199,\n126.918568020291,\n37.5526578058316,','shop192','12345');</v>
      </c>
    </row>
    <row r="194" spans="1:14" x14ac:dyDescent="0.4">
      <c r="A194">
        <f t="shared" si="12"/>
        <v>193</v>
      </c>
      <c r="B194" t="str">
        <f>CONCATENATE("'",'trim()'!A194,"',")</f>
        <v>'버거킹 홍대역점',</v>
      </c>
      <c r="C194" t="str">
        <f>CONCATENATE("'",category!Q194,"',")</f>
        <v>'햄버거',</v>
      </c>
      <c r="D194" t="str">
        <f xml:space="preserve">   CONCATENATE("'",'trim()'!C194,"',")</f>
        <v>'서울 마포구 동교동 164-31',</v>
      </c>
      <c r="E194" t="str">
        <f t="shared" ca="1" si="13"/>
        <v>'98호',</v>
      </c>
      <c r="F194" t="str">
        <f xml:space="preserve">    CONCATENATE("'",'trim()'!D194,"',")</f>
        <v>'02-322-9778',</v>
      </c>
      <c r="G194" t="str">
        <f>'trim()'!E194&amp;","</f>
        <v>126.923589561016,</v>
      </c>
      <c r="H194" t="str">
        <f>'trim()'!F194&amp;","</f>
        <v>37.5557605940459,</v>
      </c>
      <c r="I194" t="str">
        <f t="shared" si="14"/>
        <v>'버거킹 홍대역점,\n햄버거,\n서울 마포구 동교동 164-31,\n02-322-9778,\n126.923589561016,\n37.5557605940459,',</v>
      </c>
      <c r="J194" t="str">
        <f t="shared" si="15"/>
        <v>'shop193',</v>
      </c>
      <c r="K194" t="str">
        <f t="shared" si="16"/>
        <v>'12345'</v>
      </c>
      <c r="N194" t="str">
        <f t="shared" ca="1" si="17"/>
        <v>insert into shop (shopName, shopCategory, shopAddr, shopAddr2, shopTel, shopX, shopY, shopEx, shopID, shopPW) values('버거킹 홍대역점','햄버거','서울 마포구 동교동 164-31','98호','02-322-9778',126.923589561016,37.5557605940459,'버거킹 홍대역점,\n햄버거,\n서울 마포구 동교동 164-31,\n02-322-9778,\n126.923589561016,\n37.5557605940459,','shop193','12345');</v>
      </c>
    </row>
    <row r="195" spans="1:14" x14ac:dyDescent="0.4">
      <c r="A195">
        <f t="shared" ref="A195:A258" si="18">A194+1</f>
        <v>194</v>
      </c>
      <c r="B195" t="str">
        <f>CONCATENATE("'",'trim()'!A195,"',")</f>
        <v>'버터밀크',</v>
      </c>
      <c r="C195" t="str">
        <f>CONCATENATE("'",category!Q195,"',")</f>
        <v>'카페',</v>
      </c>
      <c r="D195" t="str">
        <f xml:space="preserve">   CONCATENATE("'",'trim()'!C195,"',")</f>
        <v>'서울 마포구 창전동 6-131',</v>
      </c>
      <c r="E195" t="str">
        <f t="shared" ref="E195:E258" ca="1" si="19">"'"&amp;MOD(MID(RAND(),4,3),300)+2&amp;"호',"</f>
        <v>'270호',</v>
      </c>
      <c r="F195" t="str">
        <f xml:space="preserve">    CONCATENATE("'",'trim()'!D195,"',")</f>
        <v>'02-322-9778',</v>
      </c>
      <c r="G195" t="str">
        <f>'trim()'!E195&amp;","</f>
        <v>126.927969400298,</v>
      </c>
      <c r="H195" t="str">
        <f>'trim()'!F195&amp;","</f>
        <v>37.5533955255519,</v>
      </c>
      <c r="I195" t="str">
        <f t="shared" ref="I195:I258" si="20">"'"&amp;SUBSTITUTE(  SUBSTITUTE(  SUBSTITUTE(  SUBSTITUTE(  SUBSTITUTE(  SUBSTITUTE(   SUBSTITUTE(  SUBSTITUTE(  SUBSTITUTE(  SUBSTITUTE(  SUBSTITUTE(  SUBSTITUTE(      CONCATENATE(B195,"\n",C195,"\n",D195,"\n",F195,"\n",G195,"\n",H195),"'","",1),"'","",1),"'","",1),"'","",1),"'","",1),"'","",1),"'","",1),"'","",1),"'","",1),"'","",1),"'","",1),"'","",1)&amp;"',"</f>
        <v>'버터밀크,\n카페,\n서울 마포구 창전동 6-131,\n02-322-9778,\n126.927969400298,\n37.5533955255519,',</v>
      </c>
      <c r="J195" t="str">
        <f t="shared" ref="J195:J258" si="21">CONCATENATE("'shop",  MID(A195+1000,2,3),"',")</f>
        <v>'shop194',</v>
      </c>
      <c r="K195" t="str">
        <f t="shared" ref="K195:K258" si="22">"'"&amp;12345&amp;"'"</f>
        <v>'12345'</v>
      </c>
      <c r="N195" t="str">
        <f t="shared" ref="N195:N258" ca="1" si="23">CONCATENATE("insert into shop (shopName, shopCategory, shopAddr, shopAddr2, shopTel, shopX, shopY, shopEx, shopID, shopPW) values(",B195,C195,D195,E195,F195,G195,H195,I195,J195,K195,");")</f>
        <v>insert into shop (shopName, shopCategory, shopAddr, shopAddr2, shopTel, shopX, shopY, shopEx, shopID, shopPW) values('버터밀크','카페','서울 마포구 창전동 6-131','270호','02-322-9778',126.927969400298,37.5533955255519,'버터밀크,\n카페,\n서울 마포구 창전동 6-131,\n02-322-9778,\n126.927969400298,\n37.5533955255519,','shop194','12345');</v>
      </c>
    </row>
    <row r="196" spans="1:14" x14ac:dyDescent="0.4">
      <c r="A196">
        <f t="shared" si="18"/>
        <v>195</v>
      </c>
      <c r="B196" t="str">
        <f>CONCATENATE("'",'trim()'!A196,"',")</f>
        <v>'보드람치킨 신도림점',</v>
      </c>
      <c r="C196" t="str">
        <f>CONCATENATE("'",category!Q196,"',")</f>
        <v>'치킨',</v>
      </c>
      <c r="D196" t="str">
        <f xml:space="preserve">   CONCATENATE("'",'trim()'!C196,"',")</f>
        <v>'서울 구로구 신도림동 435-10',</v>
      </c>
      <c r="E196" t="str">
        <f t="shared" ca="1" si="19"/>
        <v>'203호',</v>
      </c>
      <c r="F196" t="str">
        <f xml:space="preserve">    CONCATENATE("'",'trim()'!D196,"',")</f>
        <v>'02-2678-3214',</v>
      </c>
      <c r="G196" t="str">
        <f>'trim()'!E196&amp;","</f>
        <v>126.883991168143,</v>
      </c>
      <c r="H196" t="str">
        <f>'trim()'!F196&amp;","</f>
        <v>37.5068292090256,</v>
      </c>
      <c r="I196" t="str">
        <f t="shared" si="20"/>
        <v>'보드람치킨 신도림점,\n치킨,\n서울 구로구 신도림동 435-10,\n02-2678-3214,\n126.883991168143,\n37.5068292090256,',</v>
      </c>
      <c r="J196" t="str">
        <f t="shared" si="21"/>
        <v>'shop195',</v>
      </c>
      <c r="K196" t="str">
        <f t="shared" si="22"/>
        <v>'12345'</v>
      </c>
      <c r="N196" t="str">
        <f t="shared" ca="1" si="23"/>
        <v>insert into shop (shopName, shopCategory, shopAddr, shopAddr2, shopTel, shopX, shopY, shopEx, shopID, shopPW) values('보드람치킨 신도림점','치킨','서울 구로구 신도림동 435-10','203호','02-2678-3214',126.883991168143,37.5068292090256,'보드람치킨 신도림점,\n치킨,\n서울 구로구 신도림동 435-10,\n02-2678-3214,\n126.883991168143,\n37.5068292090256,','shop195','12345');</v>
      </c>
    </row>
    <row r="197" spans="1:14" x14ac:dyDescent="0.4">
      <c r="A197">
        <f t="shared" si="18"/>
        <v>196</v>
      </c>
      <c r="B197" t="str">
        <f>CONCATENATE("'",'trim()'!A197,"',")</f>
        <v>'본투비치킨 상수역점',</v>
      </c>
      <c r="C197" t="str">
        <f>CONCATENATE("'",category!Q197,"',")</f>
        <v>'치킨',</v>
      </c>
      <c r="D197" t="str">
        <f xml:space="preserve">   CONCATENATE("'",'trim()'!C197,"',")</f>
        <v>'서울 마포구 상수동 332-1',</v>
      </c>
      <c r="E197" t="str">
        <f t="shared" ca="1" si="19"/>
        <v>'165호',</v>
      </c>
      <c r="F197" t="str">
        <f xml:space="preserve">    CONCATENATE("'",'trim()'!D197,"',")</f>
        <v>'02-333-9998',</v>
      </c>
      <c r="G197" t="str">
        <f>'trim()'!E197&amp;","</f>
        <v>126.922757501956,</v>
      </c>
      <c r="H197" t="str">
        <f>'trim()'!F197&amp;","</f>
        <v>37.5461157687431,</v>
      </c>
      <c r="I197" t="str">
        <f t="shared" si="20"/>
        <v>'본투비치킨 상수역점,\n치킨,\n서울 마포구 상수동 332-1,\n02-333-9998,\n126.922757501956,\n37.5461157687431,',</v>
      </c>
      <c r="J197" t="str">
        <f t="shared" si="21"/>
        <v>'shop196',</v>
      </c>
      <c r="K197" t="str">
        <f t="shared" si="22"/>
        <v>'12345'</v>
      </c>
      <c r="N197" t="str">
        <f t="shared" ca="1" si="23"/>
        <v>insert into shop (shopName, shopCategory, shopAddr, shopAddr2, shopTel, shopX, shopY, shopEx, shopID, shopPW) values('본투비치킨 상수역점','치킨','서울 마포구 상수동 332-1','165호','02-333-9998',126.922757501956,37.5461157687431,'본투비치킨 상수역점,\n치킨,\n서울 마포구 상수동 332-1,\n02-333-9998,\n126.922757501956,\n37.5461157687431,','shop196','12345');</v>
      </c>
    </row>
    <row r="198" spans="1:14" x14ac:dyDescent="0.4">
      <c r="A198">
        <f t="shared" si="18"/>
        <v>197</v>
      </c>
      <c r="B198" t="str">
        <f>CONCATENATE("'",'trim()'!A198,"',")</f>
        <v>'봉고기 신도림본점',</v>
      </c>
      <c r="C198" t="str">
        <f>CONCATENATE("'",category!Q198,"',")</f>
        <v>'한식',</v>
      </c>
      <c r="D198" t="str">
        <f xml:space="preserve">   CONCATENATE("'",'trim()'!C198,"',")</f>
        <v>'서울 구로구 신도림동 435-10',</v>
      </c>
      <c r="E198" t="str">
        <f t="shared" ca="1" si="19"/>
        <v>'20호',</v>
      </c>
      <c r="F198" t="str">
        <f xml:space="preserve">    CONCATENATE("'",'trim()'!D198,"',")</f>
        <v>'02-3667-8426',</v>
      </c>
      <c r="G198" t="str">
        <f>'trim()'!E198&amp;","</f>
        <v>126.883977603152,</v>
      </c>
      <c r="H198" t="str">
        <f>'trim()'!F198&amp;","</f>
        <v>37.5068246906799,</v>
      </c>
      <c r="I198" t="str">
        <f t="shared" si="20"/>
        <v>'봉고기 신도림본점,\n한식,\n서울 구로구 신도림동 435-10,\n02-3667-8426,\n126.883977603152,\n37.5068246906799,',</v>
      </c>
      <c r="J198" t="str">
        <f t="shared" si="21"/>
        <v>'shop197',</v>
      </c>
      <c r="K198" t="str">
        <f t="shared" si="22"/>
        <v>'12345'</v>
      </c>
      <c r="N198" t="str">
        <f t="shared" ca="1" si="23"/>
        <v>insert into shop (shopName, shopCategory, shopAddr, shopAddr2, shopTel, shopX, shopY, shopEx, shopID, shopPW) values('봉고기 신도림본점','한식','서울 구로구 신도림동 435-10','20호','02-3667-8426',126.883977603152,37.5068246906799,'봉고기 신도림본점,\n한식,\n서울 구로구 신도림동 435-10,\n02-3667-8426,\n126.883977603152,\n37.5068246906799,','shop197','12345');</v>
      </c>
    </row>
    <row r="199" spans="1:14" x14ac:dyDescent="0.4">
      <c r="A199">
        <f t="shared" si="18"/>
        <v>198</v>
      </c>
      <c r="B199" t="str">
        <f>CONCATENATE("'",'trim()'!A199,"',")</f>
        <v>'봉구스밥버거 구로역점',</v>
      </c>
      <c r="C199" t="str">
        <f>CONCATENATE("'",category!Q199,"',")</f>
        <v>'한식,햄버거',</v>
      </c>
      <c r="D199" t="str">
        <f xml:space="preserve">   CONCATENATE("'",'trim()'!C199,"',")</f>
        <v>'서울 구로구 구로동 589-14',</v>
      </c>
      <c r="E199" t="str">
        <f t="shared" ca="1" si="19"/>
        <v>'39호',</v>
      </c>
      <c r="F199" t="str">
        <f xml:space="preserve">    CONCATENATE("'",'trim()'!D199,"',")</f>
        <v>'02-332-2280',</v>
      </c>
      <c r="G199" t="str">
        <f>'trim()'!E199&amp;","</f>
        <v>126.881505457533,</v>
      </c>
      <c r="H199" t="str">
        <f>'trim()'!F199&amp;","</f>
        <v>37.5023937975028,</v>
      </c>
      <c r="I199" t="str">
        <f t="shared" si="20"/>
        <v>'봉구스밥버거 구로역점,\n한식,햄버거,\n서울 구로구 구로동 589-14,\n02-332-2280,\n126.881505457533,\n37.5023937975028,',</v>
      </c>
      <c r="J199" t="str">
        <f t="shared" si="21"/>
        <v>'shop198',</v>
      </c>
      <c r="K199" t="str">
        <f t="shared" si="22"/>
        <v>'12345'</v>
      </c>
      <c r="N199" t="str">
        <f t="shared" ca="1" si="23"/>
        <v>insert into shop (shopName, shopCategory, shopAddr, shopAddr2, shopTel, shopX, shopY, shopEx, shopID, shopPW) values('봉구스밥버거 구로역점','한식,햄버거','서울 구로구 구로동 589-14','39호','02-332-2280',126.881505457533,37.5023937975028,'봉구스밥버거 구로역점,\n한식,햄버거,\n서울 구로구 구로동 589-14,\n02-332-2280,\n126.881505457533,\n37.5023937975028,','shop198','12345');</v>
      </c>
    </row>
    <row r="200" spans="1:14" x14ac:dyDescent="0.4">
      <c r="A200">
        <f t="shared" si="18"/>
        <v>199</v>
      </c>
      <c r="B200" t="str">
        <f>CONCATENATE("'",'trim()'!A200,"',")</f>
        <v>'부연부',</v>
      </c>
      <c r="C200" t="str">
        <f>CONCATENATE("'",category!Q200,"',")</f>
        <v>'중식',</v>
      </c>
      <c r="D200" t="str">
        <f xml:space="preserve">   CONCATENATE("'",'trim()'!C200,"',")</f>
        <v>'서울 마포구 합정동 426-8',</v>
      </c>
      <c r="E200" t="str">
        <f t="shared" ca="1" si="19"/>
        <v>'167호',</v>
      </c>
      <c r="F200" t="str">
        <f xml:space="preserve">    CONCATENATE("'",'trim()'!D200,"',")</f>
        <v>'02-332-2281',</v>
      </c>
      <c r="G200" t="str">
        <f>'trim()'!E200&amp;","</f>
        <v>126.912099982125,</v>
      </c>
      <c r="H200" t="str">
        <f>'trim()'!F200&amp;","</f>
        <v>37.5520549053579,</v>
      </c>
      <c r="I200" t="str">
        <f t="shared" si="20"/>
        <v>'부연부,\n중식,\n서울 마포구 합정동 426-8,\n02-332-2281,\n126.912099982125,\n37.5520549053579,',</v>
      </c>
      <c r="J200" t="str">
        <f t="shared" si="21"/>
        <v>'shop199',</v>
      </c>
      <c r="K200" t="str">
        <f t="shared" si="22"/>
        <v>'12345'</v>
      </c>
      <c r="N200" t="str">
        <f t="shared" ca="1" si="23"/>
        <v>insert into shop (shopName, shopCategory, shopAddr, shopAddr2, shopTel, shopX, shopY, shopEx, shopID, shopPW) values('부연부','중식','서울 마포구 합정동 426-8','167호','02-332-2281',126.912099982125,37.5520549053579,'부연부,\n중식,\n서울 마포구 합정동 426-8,\n02-332-2281,\n126.912099982125,\n37.5520549053579,','shop199','12345');</v>
      </c>
    </row>
    <row r="201" spans="1:14" x14ac:dyDescent="0.4">
      <c r="A201">
        <f t="shared" si="18"/>
        <v>200</v>
      </c>
      <c r="B201" t="str">
        <f>CONCATENATE("'",'trim()'!A201,"',")</f>
        <v>'북경장',</v>
      </c>
      <c r="C201" t="str">
        <f>CONCATENATE("'",category!Q201,"',")</f>
        <v>'중식',</v>
      </c>
      <c r="D201" t="str">
        <f xml:space="preserve">   CONCATENATE("'",'trim()'!C201,"',")</f>
        <v>'서울 구로구 신도림동 639',</v>
      </c>
      <c r="E201" t="str">
        <f t="shared" ca="1" si="19"/>
        <v>'104호',</v>
      </c>
      <c r="F201" t="str">
        <f xml:space="preserve">    CONCATENATE("'",'trim()'!D201,"',")</f>
        <v>'070-8245-4562',</v>
      </c>
      <c r="G201" t="str">
        <f>'trim()'!E201&amp;","</f>
        <v>126.884997292892,</v>
      </c>
      <c r="H201" t="str">
        <f>'trim()'!F201&amp;","</f>
        <v>37.5115550591064,</v>
      </c>
      <c r="I201" t="str">
        <f t="shared" si="20"/>
        <v>'북경장,\n중식,\n서울 구로구 신도림동 639,\n070-8245-4562,\n126.884997292892,\n37.5115550591064,',</v>
      </c>
      <c r="J201" t="str">
        <f t="shared" si="21"/>
        <v>'shop200',</v>
      </c>
      <c r="K201" t="str">
        <f t="shared" si="22"/>
        <v>'12345'</v>
      </c>
      <c r="N201" t="str">
        <f t="shared" ca="1" si="23"/>
        <v>insert into shop (shopName, shopCategory, shopAddr, shopAddr2, shopTel, shopX, shopY, shopEx, shopID, shopPW) values('북경장','중식','서울 구로구 신도림동 639','104호','070-8245-4562',126.884997292892,37.5115550591064,'북경장,\n중식,\n서울 구로구 신도림동 639,\n070-8245-4562,\n126.884997292892,\n37.5115550591064,','shop200','12345');</v>
      </c>
    </row>
    <row r="202" spans="1:14" x14ac:dyDescent="0.4">
      <c r="A202">
        <f t="shared" si="18"/>
        <v>201</v>
      </c>
      <c r="B202" t="str">
        <f>CONCATENATE("'",'trim()'!A202,"',")</f>
        <v>'불이아 본점',</v>
      </c>
      <c r="C202" t="str">
        <f>CONCATENATE("'",category!Q202,"',")</f>
        <v>'중식',</v>
      </c>
      <c r="D202" t="str">
        <f xml:space="preserve">   CONCATENATE("'",'trim()'!C202,"',")</f>
        <v>'서울 마포구 동교동 161-14',</v>
      </c>
      <c r="E202" t="str">
        <f t="shared" ca="1" si="19"/>
        <v>'292호',</v>
      </c>
      <c r="F202" t="str">
        <f xml:space="preserve">    CONCATENATE("'",'trim()'!D202,"',")</f>
        <v>'02-851-3160',</v>
      </c>
      <c r="G202" t="str">
        <f>'trim()'!E202&amp;","</f>
        <v>126.922008773091,</v>
      </c>
      <c r="H202" t="str">
        <f>'trim()'!F202&amp;","</f>
        <v>37.5566064979332,</v>
      </c>
      <c r="I202" t="str">
        <f t="shared" si="20"/>
        <v>'불이아 본점,\n중식,\n서울 마포구 동교동 161-14,\n02-851-3160,\n126.922008773091,\n37.5566064979332,',</v>
      </c>
      <c r="J202" t="str">
        <f t="shared" si="21"/>
        <v>'shop201',</v>
      </c>
      <c r="K202" t="str">
        <f t="shared" si="22"/>
        <v>'12345'</v>
      </c>
      <c r="N202" t="str">
        <f t="shared" ca="1" si="23"/>
        <v>insert into shop (shopName, shopCategory, shopAddr, shopAddr2, shopTel, shopX, shopY, shopEx, shopID, shopPW) values('불이아 본점','중식','서울 마포구 동교동 161-14','292호','02-851-3160',126.922008773091,37.5566064979332,'불이아 본점,\n중식,\n서울 마포구 동교동 161-14,\n02-851-3160,\n126.922008773091,\n37.5566064979332,','shop201','12345');</v>
      </c>
    </row>
    <row r="203" spans="1:14" x14ac:dyDescent="0.4">
      <c r="A203">
        <f t="shared" si="18"/>
        <v>202</v>
      </c>
      <c r="B203" t="str">
        <f>CONCATENATE("'",'trim()'!A203,"',")</f>
        <v>'붐바타 홍대제2기숙사점',</v>
      </c>
      <c r="C203" t="str">
        <f>CONCATENATE("'",category!Q203,"',")</f>
        <v>'햄버거',</v>
      </c>
      <c r="D203" t="str">
        <f xml:space="preserve">   CONCATENATE("'",'trim()'!C203,"',")</f>
        <v>'서울 마포구 상수동 72-1',</v>
      </c>
      <c r="E203" t="str">
        <f t="shared" ca="1" si="19"/>
        <v>'284호',</v>
      </c>
      <c r="F203" t="str">
        <f xml:space="preserve">    CONCATENATE("'",'trim()'!D203,"',")</f>
        <v>'02-325-0711',</v>
      </c>
      <c r="G203" t="str">
        <f>'trim()'!E203&amp;","</f>
        <v>126.925360140702,</v>
      </c>
      <c r="H203" t="str">
        <f>'trim()'!F203&amp;","</f>
        <v>37.5495439402713,</v>
      </c>
      <c r="I203" t="str">
        <f t="shared" si="20"/>
        <v>'붐바타 홍대제2기숙사점,\n햄버거,\n서울 마포구 상수동 72-1,\n02-325-0711,\n126.925360140702,\n37.5495439402713,',</v>
      </c>
      <c r="J203" t="str">
        <f t="shared" si="21"/>
        <v>'shop202',</v>
      </c>
      <c r="K203" t="str">
        <f t="shared" si="22"/>
        <v>'12345'</v>
      </c>
      <c r="N203" t="str">
        <f t="shared" ca="1" si="23"/>
        <v>insert into shop (shopName, shopCategory, shopAddr, shopAddr2, shopTel, shopX, shopY, shopEx, shopID, shopPW) values('붐바타 홍대제2기숙사점','햄버거','서울 마포구 상수동 72-1','284호','02-325-0711',126.925360140702,37.5495439402713,'붐바타 홍대제2기숙사점,\n햄버거,\n서울 마포구 상수동 72-1,\n02-325-0711,\n126.925360140702,\n37.5495439402713,','shop202','12345');</v>
      </c>
    </row>
    <row r="204" spans="1:14" x14ac:dyDescent="0.4">
      <c r="A204">
        <f t="shared" si="18"/>
        <v>203</v>
      </c>
      <c r="B204" t="str">
        <f>CONCATENATE("'",'trim()'!A204,"',")</f>
        <v>'브렛피자',</v>
      </c>
      <c r="C204" t="str">
        <f>CONCATENATE("'",category!Q204,"',")</f>
        <v>'피자,양식',</v>
      </c>
      <c r="D204" t="str">
        <f xml:space="preserve">   CONCATENATE("'",'trim()'!C204,"',")</f>
        <v>'서울 마포구 상수동 328-4',</v>
      </c>
      <c r="E204" t="str">
        <f t="shared" ca="1" si="19"/>
        <v>'283호',</v>
      </c>
      <c r="F204" t="str">
        <f xml:space="preserve">    CONCATENATE("'",'trim()'!D204,"',")</f>
        <v>'02-324-3284',</v>
      </c>
      <c r="G204" t="str">
        <f>'trim()'!E204&amp;","</f>
        <v>126.922484643714,</v>
      </c>
      <c r="H204" t="str">
        <f>'trim()'!F204&amp;","</f>
        <v>37.5473481562501,</v>
      </c>
      <c r="I204" t="str">
        <f t="shared" si="20"/>
        <v>'브렛피자,\n피자,양식,\n서울 마포구 상수동 328-4,\n02-324-3284,\n126.922484643714,\n37.5473481562501,',</v>
      </c>
      <c r="J204" t="str">
        <f t="shared" si="21"/>
        <v>'shop203',</v>
      </c>
      <c r="K204" t="str">
        <f t="shared" si="22"/>
        <v>'12345'</v>
      </c>
      <c r="N204" t="str">
        <f t="shared" ca="1" si="23"/>
        <v>insert into shop (shopName, shopCategory, shopAddr, shopAddr2, shopTel, shopX, shopY, shopEx, shopID, shopPW) values('브렛피자','피자,양식','서울 마포구 상수동 328-4','283호','02-324-3284',126.922484643714,37.5473481562501,'브렛피자,\n피자,양식,\n서울 마포구 상수동 328-4,\n02-324-3284,\n126.922484643714,\n37.5473481562501,','shop203','12345');</v>
      </c>
    </row>
    <row r="205" spans="1:14" x14ac:dyDescent="0.4">
      <c r="A205">
        <f t="shared" si="18"/>
        <v>204</v>
      </c>
      <c r="B205" t="str">
        <f>CONCATENATE("'",'trim()'!A205,"',")</f>
        <v>'브뤼서리서교',</v>
      </c>
      <c r="C205" t="str">
        <f>CONCATENATE("'",category!Q205,"',")</f>
        <v>'양식',</v>
      </c>
      <c r="D205" t="str">
        <f xml:space="preserve">   CONCATENATE("'",'trim()'!C205,"',")</f>
        <v>'서울 마포구 서교동 476-44',</v>
      </c>
      <c r="E205" t="str">
        <f t="shared" ca="1" si="19"/>
        <v>'5호',</v>
      </c>
      <c r="F205" t="str">
        <f xml:space="preserve">    CONCATENATE("'",'trim()'!D205,"',")</f>
        <v>'02-324-3284',</v>
      </c>
      <c r="G205" t="str">
        <f>'trim()'!E205&amp;","</f>
        <v>126.91169802036,</v>
      </c>
      <c r="H205" t="str">
        <f>'trim()'!F205&amp;","</f>
        <v>37.555114393467,</v>
      </c>
      <c r="I205" t="str">
        <f t="shared" si="20"/>
        <v>'브뤼서리서교,\n양식,\n서울 마포구 서교동 476-44,\n02-324-3284,\n126.91169802036,\n37.555114393467,',</v>
      </c>
      <c r="J205" t="str">
        <f t="shared" si="21"/>
        <v>'shop204',</v>
      </c>
      <c r="K205" t="str">
        <f t="shared" si="22"/>
        <v>'12345'</v>
      </c>
      <c r="N205" t="str">
        <f t="shared" ca="1" si="23"/>
        <v>insert into shop (shopName, shopCategory, shopAddr, shopAddr2, shopTel, shopX, shopY, shopEx, shopID, shopPW) values('브뤼서리서교','양식','서울 마포구 서교동 476-44','5호','02-324-3284',126.91169802036,37.555114393467,'브뤼서리서교,\n양식,\n서울 마포구 서교동 476-44,\n02-324-3284,\n126.91169802036,\n37.555114393467,','shop204','12345');</v>
      </c>
    </row>
    <row r="206" spans="1:14" x14ac:dyDescent="0.4">
      <c r="A206">
        <f t="shared" si="18"/>
        <v>205</v>
      </c>
      <c r="B206" t="str">
        <f>CONCATENATE("'",'trim()'!A206,"',")</f>
        <v>'블루쿠치나',</v>
      </c>
      <c r="C206" t="str">
        <f>CONCATENATE("'",category!Q206,"',")</f>
        <v>'양식',</v>
      </c>
      <c r="D206" t="str">
        <f xml:space="preserve">   CONCATENATE("'",'trim()'!C206,"',")</f>
        <v>'서울 마포구 망원동 57-41',</v>
      </c>
      <c r="E206" t="str">
        <f t="shared" ca="1" si="19"/>
        <v>'99호',</v>
      </c>
      <c r="F206" t="str">
        <f xml:space="preserve">    CONCATENATE("'",'trim()'!D206,"',")</f>
        <v>'02-6015-5741',</v>
      </c>
      <c r="G206" t="str">
        <f>'trim()'!E206&amp;","</f>
        <v>126.908106292207,</v>
      </c>
      <c r="H206" t="str">
        <f>'trim()'!F206&amp;","</f>
        <v>37.556650556077,</v>
      </c>
      <c r="I206" t="str">
        <f t="shared" si="20"/>
        <v>'블루쿠치나,\n양식,\n서울 마포구 망원동 57-41,\n02-6015-5741,\n126.908106292207,\n37.556650556077,',</v>
      </c>
      <c r="J206" t="str">
        <f t="shared" si="21"/>
        <v>'shop205',</v>
      </c>
      <c r="K206" t="str">
        <f t="shared" si="22"/>
        <v>'12345'</v>
      </c>
      <c r="N206" t="str">
        <f t="shared" ca="1" si="23"/>
        <v>insert into shop (shopName, shopCategory, shopAddr, shopAddr2, shopTel, shopX, shopY, shopEx, shopID, shopPW) values('블루쿠치나','양식','서울 마포구 망원동 57-41','99호','02-6015-5741',126.908106292207,37.556650556077,'블루쿠치나,\n양식,\n서울 마포구 망원동 57-41,\n02-6015-5741,\n126.908106292207,\n37.556650556077,','shop205','12345');</v>
      </c>
    </row>
    <row r="207" spans="1:14" x14ac:dyDescent="0.4">
      <c r="A207">
        <f t="shared" si="18"/>
        <v>206</v>
      </c>
      <c r="B207" t="str">
        <f>CONCATENATE("'",'trim()'!A207,"',")</f>
        <v>'블루홀',</v>
      </c>
      <c r="C207" t="str">
        <f>CONCATENATE("'",category!Q207,"',")</f>
        <v>'햄버거',</v>
      </c>
      <c r="D207" t="str">
        <f xml:space="preserve">   CONCATENATE("'",'trim()'!C207,"',")</f>
        <v>'서울 마포구 망원동 312-6',</v>
      </c>
      <c r="E207" t="str">
        <f t="shared" ca="1" si="19"/>
        <v>'149호',</v>
      </c>
      <c r="F207" t="str">
        <f xml:space="preserve">    CONCATENATE("'",'trim()'!D207,"',")</f>
        <v>'02-6015-5741',</v>
      </c>
      <c r="G207" t="str">
        <f>'trim()'!E207&amp;","</f>
        <v>126.892542337257,</v>
      </c>
      <c r="H207" t="str">
        <f>'trim()'!F207&amp;","</f>
        <v>37.5567275166843,</v>
      </c>
      <c r="I207" t="str">
        <f t="shared" si="20"/>
        <v>'블루홀,\n햄버거,\n서울 마포구 망원동 312-6,\n02-6015-5741,\n126.892542337257,\n37.5567275166843,',</v>
      </c>
      <c r="J207" t="str">
        <f t="shared" si="21"/>
        <v>'shop206',</v>
      </c>
      <c r="K207" t="str">
        <f t="shared" si="22"/>
        <v>'12345'</v>
      </c>
      <c r="N207" t="str">
        <f t="shared" ca="1" si="23"/>
        <v>insert into shop (shopName, shopCategory, shopAddr, shopAddr2, shopTel, shopX, shopY, shopEx, shopID, shopPW) values('블루홀','햄버거','서울 마포구 망원동 312-6','149호','02-6015-5741',126.892542337257,37.5567275166843,'블루홀,\n햄버거,\n서울 마포구 망원동 312-6,\n02-6015-5741,\n126.892542337257,\n37.5567275166843,','shop206','12345');</v>
      </c>
    </row>
    <row r="208" spans="1:14" x14ac:dyDescent="0.4">
      <c r="A208">
        <f t="shared" si="18"/>
        <v>207</v>
      </c>
      <c r="B208" t="str">
        <f>CONCATENATE("'",'trim()'!A208,"',")</f>
        <v>'비라티오 홍대점',</v>
      </c>
      <c r="C208" t="str">
        <f>CONCATENATE("'",category!Q208,"',")</f>
        <v>'카페',</v>
      </c>
      <c r="D208" t="str">
        <f xml:space="preserve">   CONCATENATE("'",'trim()'!C208,"',")</f>
        <v>'서울 마포구 서교동 367-13',</v>
      </c>
      <c r="E208" t="str">
        <f t="shared" ca="1" si="19"/>
        <v>'123호',</v>
      </c>
      <c r="F208" t="str">
        <f xml:space="preserve">    CONCATENATE("'",'trim()'!D208,"',")</f>
        <v>'02-332-8077',</v>
      </c>
      <c r="G208" t="str">
        <f>'trim()'!E208&amp;","</f>
        <v>126.92023093955,</v>
      </c>
      <c r="H208" t="str">
        <f>'trim()'!F208&amp;","</f>
        <v>37.5511596803662,</v>
      </c>
      <c r="I208" t="str">
        <f t="shared" si="20"/>
        <v>'비라티오 홍대점,\n카페,\n서울 마포구 서교동 367-13,\n02-332-8077,\n126.92023093955,\n37.5511596803662,',</v>
      </c>
      <c r="J208" t="str">
        <f t="shared" si="21"/>
        <v>'shop207',</v>
      </c>
      <c r="K208" t="str">
        <f t="shared" si="22"/>
        <v>'12345'</v>
      </c>
      <c r="N208" t="str">
        <f t="shared" ca="1" si="23"/>
        <v>insert into shop (shopName, shopCategory, shopAddr, shopAddr2, shopTel, shopX, shopY, shopEx, shopID, shopPW) values('비라티오 홍대점','카페','서울 마포구 서교동 367-13','123호','02-332-8077',126.92023093955,37.5511596803662,'비라티오 홍대점,\n카페,\n서울 마포구 서교동 367-13,\n02-332-8077,\n126.92023093955,\n37.5511596803662,','shop207','12345');</v>
      </c>
    </row>
    <row r="209" spans="1:14" x14ac:dyDescent="0.4">
      <c r="A209">
        <f t="shared" si="18"/>
        <v>208</v>
      </c>
      <c r="B209" t="str">
        <f>CONCATENATE("'",'trim()'!A209,"',")</f>
        <v>'비밀시그니쳐 디큐브시티점',</v>
      </c>
      <c r="C209" t="str">
        <f>CONCATENATE("'",category!Q209,"',")</f>
        <v>'양식',</v>
      </c>
      <c r="D209" t="str">
        <f xml:space="preserve">   CONCATENATE("'",'trim()'!C209,"',")</f>
        <v>'서울 구로구 신도림동 692',</v>
      </c>
      <c r="E209" t="str">
        <f t="shared" ca="1" si="19"/>
        <v>'249호',</v>
      </c>
      <c r="F209" t="str">
        <f xml:space="preserve">    CONCATENATE("'",'trim()'!D209,"',")</f>
        <v>'02-6015-5741',</v>
      </c>
      <c r="G209" t="str">
        <f>'trim()'!E209&amp;","</f>
        <v>126.889597548459,</v>
      </c>
      <c r="H209" t="str">
        <f>'trim()'!F209&amp;","</f>
        <v>37.509119529251,</v>
      </c>
      <c r="I209" t="str">
        <f t="shared" si="20"/>
        <v>'비밀시그니쳐 디큐브시티점,\n양식,\n서울 구로구 신도림동 692,\n02-6015-5741,\n126.889597548459,\n37.509119529251,',</v>
      </c>
      <c r="J209" t="str">
        <f t="shared" si="21"/>
        <v>'shop208',</v>
      </c>
      <c r="K209" t="str">
        <f t="shared" si="22"/>
        <v>'12345'</v>
      </c>
      <c r="N209" t="str">
        <f t="shared" ca="1" si="23"/>
        <v>insert into shop (shopName, shopCategory, shopAddr, shopAddr2, shopTel, shopX, shopY, shopEx, shopID, shopPW) values('비밀시그니쳐 디큐브시티점','양식','서울 구로구 신도림동 692','249호','02-6015-5741',126.889597548459,37.509119529251,'비밀시그니쳐 디큐브시티점,\n양식,\n서울 구로구 신도림동 692,\n02-6015-5741,\n126.889597548459,\n37.509119529251,','shop208','12345');</v>
      </c>
    </row>
    <row r="210" spans="1:14" x14ac:dyDescent="0.4">
      <c r="A210">
        <f t="shared" si="18"/>
        <v>209</v>
      </c>
      <c r="B210" t="str">
        <f>CONCATENATE("'",'trim()'!A210,"',")</f>
        <v>'비비리',</v>
      </c>
      <c r="C210" t="str">
        <f>CONCATENATE("'",category!Q210,"',")</f>
        <v>'한식',</v>
      </c>
      <c r="D210" t="str">
        <f xml:space="preserve">   CONCATENATE("'",'trim()'!C210,"',")</f>
        <v>'서울 마포구 상수동 93-23',</v>
      </c>
      <c r="E210" t="str">
        <f t="shared" ca="1" si="19"/>
        <v>'103호',</v>
      </c>
      <c r="F210" t="str">
        <f xml:space="preserve">    CONCATENATE("'",'trim()'!D210,"',")</f>
        <v>'02-6015-5741',</v>
      </c>
      <c r="G210" t="str">
        <f>'trim()'!E210&amp;","</f>
        <v>126.92443869815,</v>
      </c>
      <c r="H210" t="str">
        <f>'trim()'!F210&amp;","</f>
        <v>37.548704524696,</v>
      </c>
      <c r="I210" t="str">
        <f t="shared" si="20"/>
        <v>'비비리,\n한식,\n서울 마포구 상수동 93-23,\n02-6015-5741,\n126.92443869815,\n37.548704524696,',</v>
      </c>
      <c r="J210" t="str">
        <f t="shared" si="21"/>
        <v>'shop209',</v>
      </c>
      <c r="K210" t="str">
        <f t="shared" si="22"/>
        <v>'12345'</v>
      </c>
      <c r="N210" t="str">
        <f t="shared" ca="1" si="23"/>
        <v>insert into shop (shopName, shopCategory, shopAddr, shopAddr2, shopTel, shopX, shopY, shopEx, shopID, shopPW) values('비비리','한식','서울 마포구 상수동 93-23','103호','02-6015-5741',126.92443869815,37.548704524696,'비비리,\n한식,\n서울 마포구 상수동 93-23,\n02-6015-5741,\n126.92443869815,\n37.548704524696,','shop209','12345');</v>
      </c>
    </row>
    <row r="211" spans="1:14" x14ac:dyDescent="0.4">
      <c r="A211">
        <f t="shared" si="18"/>
        <v>210</v>
      </c>
      <c r="B211" t="str">
        <f>CONCATENATE("'",'trim()'!A211,"',")</f>
        <v>'빅스타피자 구로점',</v>
      </c>
      <c r="C211" t="str">
        <f>CONCATENATE("'",category!Q211,"',")</f>
        <v>'피자,양식',</v>
      </c>
      <c r="D211" t="str">
        <f xml:space="preserve">   CONCATENATE("'",'trim()'!C211,"',")</f>
        <v>'서울 구로구 구로동 779-34',</v>
      </c>
      <c r="E211" t="str">
        <f t="shared" ca="1" si="19"/>
        <v>'190호',</v>
      </c>
      <c r="F211" t="str">
        <f xml:space="preserve">    CONCATENATE("'",'trim()'!D211,"',")</f>
        <v>'02-852-7440',</v>
      </c>
      <c r="G211" t="str">
        <f>'trim()'!E211&amp;","</f>
        <v>126.889156404879,</v>
      </c>
      <c r="H211" t="str">
        <f>'trim()'!F211&amp;","</f>
        <v>37.4877247303997,</v>
      </c>
      <c r="I211" t="str">
        <f t="shared" si="20"/>
        <v>'빅스타피자 구로점,\n피자,양식,\n서울 구로구 구로동 779-34,\n02-852-7440,\n126.889156404879,\n37.4877247303997,',</v>
      </c>
      <c r="J211" t="str">
        <f t="shared" si="21"/>
        <v>'shop210',</v>
      </c>
      <c r="K211" t="str">
        <f t="shared" si="22"/>
        <v>'12345'</v>
      </c>
      <c r="N211" t="str">
        <f t="shared" ca="1" si="23"/>
        <v>insert into shop (shopName, shopCategory, shopAddr, shopAddr2, shopTel, shopX, shopY, shopEx, shopID, shopPW) values('빅스타피자 구로점','피자,양식','서울 구로구 구로동 779-34','190호','02-852-7440',126.889156404879,37.4877247303997,'빅스타피자 구로점,\n피자,양식,\n서울 구로구 구로동 779-34,\n02-852-7440,\n126.889156404879,\n37.4877247303997,','shop210','12345');</v>
      </c>
    </row>
    <row r="212" spans="1:14" x14ac:dyDescent="0.4">
      <c r="A212">
        <f t="shared" si="18"/>
        <v>211</v>
      </c>
      <c r="B212" t="str">
        <f>CONCATENATE("'",'trim()'!A212,"',")</f>
        <v>'빈브라더스 합정점',</v>
      </c>
      <c r="C212" t="str">
        <f>CONCATENATE("'",category!Q212,"',")</f>
        <v>'카페',</v>
      </c>
      <c r="D212" t="str">
        <f xml:space="preserve">   CONCATENATE("'",'trim()'!C212,"',")</f>
        <v>'서울 마포구 합정동 368-3',</v>
      </c>
      <c r="E212" t="str">
        <f t="shared" ca="1" si="19"/>
        <v>'57호',</v>
      </c>
      <c r="F212" t="str">
        <f xml:space="preserve">    CONCATENATE("'",'trim()'!D212,"',")</f>
        <v>'02-6012-2001',</v>
      </c>
      <c r="G212" t="str">
        <f>'trim()'!E212&amp;","</f>
        <v>126.914986199324,</v>
      </c>
      <c r="H212" t="str">
        <f>'trim()'!F212&amp;","</f>
        <v>37.5456995740266,</v>
      </c>
      <c r="I212" t="str">
        <f t="shared" si="20"/>
        <v>'빈브라더스 합정점,\n카페,\n서울 마포구 합정동 368-3,\n02-6012-2001,\n126.914986199324,\n37.5456995740266,',</v>
      </c>
      <c r="J212" t="str">
        <f t="shared" si="21"/>
        <v>'shop211',</v>
      </c>
      <c r="K212" t="str">
        <f t="shared" si="22"/>
        <v>'12345'</v>
      </c>
      <c r="N212" t="str">
        <f t="shared" ca="1" si="23"/>
        <v>insert into shop (shopName, shopCategory, shopAddr, shopAddr2, shopTel, shopX, shopY, shopEx, shopID, shopPW) values('빈브라더스 합정점','카페','서울 마포구 합정동 368-3','57호','02-6012-2001',126.914986199324,37.5456995740266,'빈브라더스 합정점,\n카페,\n서울 마포구 합정동 368-3,\n02-6012-2001,\n126.914986199324,\n37.5456995740266,','shop211','12345');</v>
      </c>
    </row>
    <row r="213" spans="1:14" x14ac:dyDescent="0.4">
      <c r="A213">
        <f t="shared" si="18"/>
        <v>212</v>
      </c>
      <c r="B213" t="str">
        <f>CONCATENATE("'",'trim()'!A213,"',")</f>
        <v>'빈브라더스 현대백화점디큐브시티점',</v>
      </c>
      <c r="C213" t="str">
        <f>CONCATENATE("'",category!Q213,"',")</f>
        <v>'카페',</v>
      </c>
      <c r="D213" t="str">
        <f xml:space="preserve">   CONCATENATE("'",'trim()'!C213,"',")</f>
        <v>'서울 구로구 신도림동 692',</v>
      </c>
      <c r="E213" t="str">
        <f t="shared" ca="1" si="19"/>
        <v>'63호',</v>
      </c>
      <c r="F213" t="str">
        <f xml:space="preserve">    CONCATENATE("'",'trim()'!D213,"',")</f>
        <v>'02-2210-9351',</v>
      </c>
      <c r="G213" t="str">
        <f>'trim()'!E213&amp;","</f>
        <v>126.889213104222,</v>
      </c>
      <c r="H213" t="str">
        <f>'trim()'!F213&amp;","</f>
        <v>37.5090470889639,</v>
      </c>
      <c r="I213" t="str">
        <f t="shared" si="20"/>
        <v>'빈브라더스 현대백화점디큐브시티점,\n카페,\n서울 구로구 신도림동 692,\n02-2210-9351,\n126.889213104222,\n37.5090470889639,',</v>
      </c>
      <c r="J213" t="str">
        <f t="shared" si="21"/>
        <v>'shop212',</v>
      </c>
      <c r="K213" t="str">
        <f t="shared" si="22"/>
        <v>'12345'</v>
      </c>
      <c r="N213" t="str">
        <f t="shared" ca="1" si="23"/>
        <v>insert into shop (shopName, shopCategory, shopAddr, shopAddr2, shopTel, shopX, shopY, shopEx, shopID, shopPW) values('빈브라더스 현대백화점디큐브시티점','카페','서울 구로구 신도림동 692','63호','02-2210-9351',126.889213104222,37.5090470889639,'빈브라더스 현대백화점디큐브시티점,\n카페,\n서울 구로구 신도림동 692,\n02-2210-9351,\n126.889213104222,\n37.5090470889639,','shop212','12345');</v>
      </c>
    </row>
    <row r="214" spans="1:14" x14ac:dyDescent="0.4">
      <c r="A214">
        <f t="shared" si="18"/>
        <v>213</v>
      </c>
      <c r="B214" t="str">
        <f>CONCATENATE("'",'trim()'!A214,"',")</f>
        <v>'빚짜 합정점',</v>
      </c>
      <c r="C214" t="str">
        <f>CONCATENATE("'",category!Q214,"',")</f>
        <v>'피자,양식',</v>
      </c>
      <c r="D214" t="str">
        <f xml:space="preserve">   CONCATENATE("'",'trim()'!C214,"',")</f>
        <v>'서울 마포구 합정동 473',</v>
      </c>
      <c r="E214" t="str">
        <f t="shared" ca="1" si="19"/>
        <v>'203호',</v>
      </c>
      <c r="F214" t="str">
        <f xml:space="preserve">    CONCATENATE("'",'trim()'!D214,"',")</f>
        <v>'02-332-1832',</v>
      </c>
      <c r="G214" t="str">
        <f>'trim()'!E214&amp;","</f>
        <v>126.912345642902,</v>
      </c>
      <c r="H214" t="str">
        <f>'trim()'!F214&amp;","</f>
        <v>37.5510153363235,</v>
      </c>
      <c r="I214" t="str">
        <f t="shared" si="20"/>
        <v>'빚짜 합정점,\n피자,양식,\n서울 마포구 합정동 473,\n02-332-1832,\n126.912345642902,\n37.5510153363235,',</v>
      </c>
      <c r="J214" t="str">
        <f t="shared" si="21"/>
        <v>'shop213',</v>
      </c>
      <c r="K214" t="str">
        <f t="shared" si="22"/>
        <v>'12345'</v>
      </c>
      <c r="N214" t="str">
        <f t="shared" ca="1" si="23"/>
        <v>insert into shop (shopName, shopCategory, shopAddr, shopAddr2, shopTel, shopX, shopY, shopEx, shopID, shopPW) values('빚짜 합정점','피자,양식','서울 마포구 합정동 473','203호','02-332-1832',126.912345642902,37.5510153363235,'빚짜 합정점,\n피자,양식,\n서울 마포구 합정동 473,\n02-332-1832,\n126.912345642902,\n37.5510153363235,','shop213','12345');</v>
      </c>
    </row>
    <row r="215" spans="1:14" x14ac:dyDescent="0.4">
      <c r="A215">
        <f t="shared" si="18"/>
        <v>214</v>
      </c>
      <c r="B215" t="str">
        <f>CONCATENATE("'",'trim()'!A215,"',")</f>
        <v>'빤닭빤닭',</v>
      </c>
      <c r="C215" t="str">
        <f>CONCATENATE("'",category!Q215,"',")</f>
        <v>'한식',</v>
      </c>
      <c r="D215" t="str">
        <f xml:space="preserve">   CONCATENATE("'",'trim()'!C215,"',")</f>
        <v>'서울 마포구 상수동 93-103',</v>
      </c>
      <c r="E215" t="str">
        <f t="shared" ca="1" si="19"/>
        <v>'205호',</v>
      </c>
      <c r="F215" t="str">
        <f xml:space="preserve">    CONCATENATE("'",'trim()'!D215,"',")</f>
        <v>'02-323-6902',</v>
      </c>
      <c r="G215" t="str">
        <f>'trim()'!E215&amp;","</f>
        <v>126.922148225325,</v>
      </c>
      <c r="H215" t="str">
        <f>'trim()'!F215&amp;","</f>
        <v>37.5487534926811,</v>
      </c>
      <c r="I215" t="str">
        <f t="shared" si="20"/>
        <v>'빤닭빤닭,\n한식,\n서울 마포구 상수동 93-103,\n02-323-6902,\n126.922148225325,\n37.5487534926811,',</v>
      </c>
      <c r="J215" t="str">
        <f t="shared" si="21"/>
        <v>'shop214',</v>
      </c>
      <c r="K215" t="str">
        <f t="shared" si="22"/>
        <v>'12345'</v>
      </c>
      <c r="N215" t="str">
        <f t="shared" ca="1" si="23"/>
        <v>insert into shop (shopName, shopCategory, shopAddr, shopAddr2, shopTel, shopX, shopY, shopEx, shopID, shopPW) values('빤닭빤닭','한식','서울 마포구 상수동 93-103','205호','02-323-6902',126.922148225325,37.5487534926811,'빤닭빤닭,\n한식,\n서울 마포구 상수동 93-103,\n02-323-6902,\n126.922148225325,\n37.5487534926811,','shop214','12345');</v>
      </c>
    </row>
    <row r="216" spans="1:14" x14ac:dyDescent="0.4">
      <c r="A216">
        <f t="shared" si="18"/>
        <v>215</v>
      </c>
      <c r="B216" t="str">
        <f>CONCATENATE("'",'trim()'!A216,"',")</f>
        <v>'빨간모자피자 구로점',</v>
      </c>
      <c r="C216" t="str">
        <f>CONCATENATE("'",category!Q216,"',")</f>
        <v>'피자,양식',</v>
      </c>
      <c r="D216" t="str">
        <f xml:space="preserve">   CONCATENATE("'",'trim()'!C216,"',")</f>
        <v>'서울 구로구 구로동 500-10',</v>
      </c>
      <c r="E216" t="str">
        <f t="shared" ca="1" si="19"/>
        <v>'108호',</v>
      </c>
      <c r="F216" t="str">
        <f xml:space="preserve">    CONCATENATE("'",'trim()'!D216,"',")</f>
        <v>'02-855-1620',</v>
      </c>
      <c r="G216" t="str">
        <f>'trim()'!E216&amp;","</f>
        <v>126.88361829374,</v>
      </c>
      <c r="H216" t="str">
        <f>'trim()'!F216&amp;","</f>
        <v>37.4993144591228,</v>
      </c>
      <c r="I216" t="str">
        <f t="shared" si="20"/>
        <v>'빨간모자피자 구로점,\n피자,양식,\n서울 구로구 구로동 500-10,\n02-855-1620,\n126.88361829374,\n37.4993144591228,',</v>
      </c>
      <c r="J216" t="str">
        <f t="shared" si="21"/>
        <v>'shop215',</v>
      </c>
      <c r="K216" t="str">
        <f t="shared" si="22"/>
        <v>'12345'</v>
      </c>
      <c r="N216" t="str">
        <f t="shared" ca="1" si="23"/>
        <v>insert into shop (shopName, shopCategory, shopAddr, shopAddr2, shopTel, shopX, shopY, shopEx, shopID, shopPW) values('빨간모자피자 구로점','피자,양식','서울 구로구 구로동 500-10','108호','02-855-1620',126.88361829374,37.4993144591228,'빨간모자피자 구로점,\n피자,양식,\n서울 구로구 구로동 500-10,\n02-855-1620,\n126.88361829374,\n37.4993144591228,','shop215','12345');</v>
      </c>
    </row>
    <row r="217" spans="1:14" x14ac:dyDescent="0.4">
      <c r="A217">
        <f t="shared" si="18"/>
        <v>216</v>
      </c>
      <c r="B217" t="str">
        <f>CONCATENATE("'",'trim()'!A217,"',")</f>
        <v>'사모님돈가스',</v>
      </c>
      <c r="C217" t="str">
        <f>CONCATENATE("'",category!Q217,"',")</f>
        <v>'일식',</v>
      </c>
      <c r="D217" t="str">
        <f xml:space="preserve">   CONCATENATE("'",'trim()'!C217,"',")</f>
        <v>'서울 마포구 상수동 310-8',</v>
      </c>
      <c r="E217" t="str">
        <f t="shared" ca="1" si="19"/>
        <v>'268호',</v>
      </c>
      <c r="F217" t="str">
        <f xml:space="preserve">    CONCATENATE("'",'trim()'!D217,"',")</f>
        <v>'02-851-3157',</v>
      </c>
      <c r="G217" t="str">
        <f>'trim()'!E217&amp;","</f>
        <v>126.922271160049,</v>
      </c>
      <c r="H217" t="str">
        <f>'trim()'!F217&amp;","</f>
        <v>37.5480616068166,</v>
      </c>
      <c r="I217" t="str">
        <f t="shared" si="20"/>
        <v>'사모님돈가스,\n일식,\n서울 마포구 상수동 310-8,\n02-851-3157,\n126.922271160049,\n37.5480616068166,',</v>
      </c>
      <c r="J217" t="str">
        <f t="shared" si="21"/>
        <v>'shop216',</v>
      </c>
      <c r="K217" t="str">
        <f t="shared" si="22"/>
        <v>'12345'</v>
      </c>
      <c r="N217" t="str">
        <f t="shared" ca="1" si="23"/>
        <v>insert into shop (shopName, shopCategory, shopAddr, shopAddr2, shopTel, shopX, shopY, shopEx, shopID, shopPW) values('사모님돈가스','일식','서울 마포구 상수동 310-8','268호','02-851-3157',126.922271160049,37.5480616068166,'사모님돈가스,\n일식,\n서울 마포구 상수동 310-8,\n02-851-3157,\n126.922271160049,\n37.5480616068166,','shop216','12345');</v>
      </c>
    </row>
    <row r="218" spans="1:14" x14ac:dyDescent="0.4">
      <c r="A218">
        <f t="shared" si="18"/>
        <v>217</v>
      </c>
      <c r="B218" t="str">
        <f>CONCATENATE("'",'trim()'!A218,"',")</f>
        <v>'삿뽀로 디큐브점',</v>
      </c>
      <c r="C218" t="str">
        <f>CONCATENATE("'",category!Q218,"',")</f>
        <v>'일식',</v>
      </c>
      <c r="D218" t="str">
        <f xml:space="preserve">   CONCATENATE("'",'trim()'!C218,"',")</f>
        <v>'서울 구로구 신도림동 692',</v>
      </c>
      <c r="E218" t="str">
        <f t="shared" ca="1" si="19"/>
        <v>'149호',</v>
      </c>
      <c r="F218" t="str">
        <f xml:space="preserve">    CONCATENATE("'",'trim()'!D218,"',")</f>
        <v>'02-2210-9552',</v>
      </c>
      <c r="G218" t="str">
        <f>'trim()'!E218&amp;","</f>
        <v>126.889588489589,</v>
      </c>
      <c r="H218" t="str">
        <f>'trim()'!F218&amp;","</f>
        <v>37.5091267288182,</v>
      </c>
      <c r="I218" t="str">
        <f t="shared" si="20"/>
        <v>'삿뽀로 디큐브점,\n일식,\n서울 구로구 신도림동 692,\n02-2210-9552,\n126.889588489589,\n37.5091267288182,',</v>
      </c>
      <c r="J218" t="str">
        <f t="shared" si="21"/>
        <v>'shop217',</v>
      </c>
      <c r="K218" t="str">
        <f t="shared" si="22"/>
        <v>'12345'</v>
      </c>
      <c r="N218" t="str">
        <f t="shared" ca="1" si="23"/>
        <v>insert into shop (shopName, shopCategory, shopAddr, shopAddr2, shopTel, shopX, shopY, shopEx, shopID, shopPW) values('삿뽀로 디큐브점','일식','서울 구로구 신도림동 692','149호','02-2210-9552',126.889588489589,37.5091267288182,'삿뽀로 디큐브점,\n일식,\n서울 구로구 신도림동 692,\n02-2210-9552,\n126.889588489589,\n37.5091267288182,','shop217','12345');</v>
      </c>
    </row>
    <row r="219" spans="1:14" x14ac:dyDescent="0.4">
      <c r="A219">
        <f t="shared" si="18"/>
        <v>218</v>
      </c>
      <c r="B219" t="str">
        <f>CONCATENATE("'",'trim()'!A219,"',")</f>
        <v>'상하이몽',</v>
      </c>
      <c r="C219" t="str">
        <f>CONCATENATE("'",category!Q219,"',")</f>
        <v>'중식',</v>
      </c>
      <c r="D219" t="str">
        <f xml:space="preserve">   CONCATENATE("'",'trim()'!C219,"',")</f>
        <v>'서울 구로구 구로동 108',</v>
      </c>
      <c r="E219" t="str">
        <f t="shared" ca="1" si="19"/>
        <v>'80호',</v>
      </c>
      <c r="F219" t="str">
        <f xml:space="preserve">    CONCATENATE("'",'trim()'!D219,"',")</f>
        <v>'02-2210-9545',</v>
      </c>
      <c r="G219" t="str">
        <f>'trim()'!E219&amp;","</f>
        <v>126.889936132537,</v>
      </c>
      <c r="H219" t="str">
        <f>'trim()'!F219&amp;","</f>
        <v>37.5003692849918,</v>
      </c>
      <c r="I219" t="str">
        <f t="shared" si="20"/>
        <v>'상하이몽,\n중식,\n서울 구로구 구로동 108,\n02-2210-9545,\n126.889936132537,\n37.5003692849918,',</v>
      </c>
      <c r="J219" t="str">
        <f t="shared" si="21"/>
        <v>'shop218',</v>
      </c>
      <c r="K219" t="str">
        <f t="shared" si="22"/>
        <v>'12345'</v>
      </c>
      <c r="N219" t="str">
        <f t="shared" ca="1" si="23"/>
        <v>insert into shop (shopName, shopCategory, shopAddr, shopAddr2, shopTel, shopX, shopY, shopEx, shopID, shopPW) values('상하이몽','중식','서울 구로구 구로동 108','80호','02-2210-9545',126.889936132537,37.5003692849918,'상하이몽,\n중식,\n서울 구로구 구로동 108,\n02-2210-9545,\n126.889936132537,\n37.5003692849918,','shop218','12345');</v>
      </c>
    </row>
    <row r="220" spans="1:14" x14ac:dyDescent="0.4">
      <c r="A220">
        <f t="shared" si="18"/>
        <v>219</v>
      </c>
      <c r="B220" t="str">
        <f>CONCATENATE("'",'trim()'!A220,"',")</f>
        <v>'새벽집양곱창 신도림점',</v>
      </c>
      <c r="C220" t="str">
        <f>CONCATENATE("'",category!Q220,"',")</f>
        <v>'한식',</v>
      </c>
      <c r="D220" t="str">
        <f xml:space="preserve">   CONCATENATE("'",'trim()'!C220,"',")</f>
        <v>'서울 구로구 신도림동 694',</v>
      </c>
      <c r="E220" t="str">
        <f t="shared" ca="1" si="19"/>
        <v>'20호',</v>
      </c>
      <c r="F220" t="str">
        <f xml:space="preserve">    CONCATENATE("'",'trim()'!D220,"',")</f>
        <v>'02-2296-0325',</v>
      </c>
      <c r="G220" t="str">
        <f>'trim()'!E220&amp;","</f>
        <v>126.884088053343,</v>
      </c>
      <c r="H220" t="str">
        <f>'trim()'!F220&amp;","</f>
        <v>37.5078068940451,</v>
      </c>
      <c r="I220" t="str">
        <f t="shared" si="20"/>
        <v>'새벽집양곱창 신도림점,\n한식,\n서울 구로구 신도림동 694,\n02-2296-0325,\n126.884088053343,\n37.5078068940451,',</v>
      </c>
      <c r="J220" t="str">
        <f t="shared" si="21"/>
        <v>'shop219',</v>
      </c>
      <c r="K220" t="str">
        <f t="shared" si="22"/>
        <v>'12345'</v>
      </c>
      <c r="N220" t="str">
        <f t="shared" ca="1" si="23"/>
        <v>insert into shop (shopName, shopCategory, shopAddr, shopAddr2, shopTel, shopX, shopY, shopEx, shopID, shopPW) values('새벽집양곱창 신도림점','한식','서울 구로구 신도림동 694','20호','02-2296-0325',126.884088053343,37.5078068940451,'새벽집양곱창 신도림점,\n한식,\n서울 구로구 신도림동 694,\n02-2296-0325,\n126.884088053343,\n37.5078068940451,','shop219','12345');</v>
      </c>
    </row>
    <row r="221" spans="1:14" x14ac:dyDescent="0.4">
      <c r="A221">
        <f t="shared" si="18"/>
        <v>220</v>
      </c>
      <c r="B221" t="str">
        <f>CONCATENATE("'",'trim()'!A221,"',")</f>
        <v>'샌드데이 구로거리공원점',</v>
      </c>
      <c r="C221" t="str">
        <f>CONCATENATE("'",category!Q221,"',")</f>
        <v>'카페',</v>
      </c>
      <c r="D221" t="str">
        <f xml:space="preserve">   CONCATENATE("'",'trim()'!C221,"',")</f>
        <v>'서울 구로구 구로동 110-5',</v>
      </c>
      <c r="E221" t="str">
        <f t="shared" ca="1" si="19"/>
        <v>'169호',</v>
      </c>
      <c r="F221" t="str">
        <f xml:space="preserve">    CONCATENATE("'",'trim()'!D221,"',")</f>
        <v>'070-4222-4198',</v>
      </c>
      <c r="G221" t="str">
        <f>'trim()'!E221&amp;","</f>
        <v>126.889456152893,</v>
      </c>
      <c r="H221" t="str">
        <f>'trim()'!F221&amp;","</f>
        <v>37.5006931988377,</v>
      </c>
      <c r="I221" t="str">
        <f t="shared" si="20"/>
        <v>'샌드데이 구로거리공원점,\n카페,\n서울 구로구 구로동 110-5,\n070-4222-4198,\n126.889456152893,\n37.5006931988377,',</v>
      </c>
      <c r="J221" t="str">
        <f t="shared" si="21"/>
        <v>'shop220',</v>
      </c>
      <c r="K221" t="str">
        <f t="shared" si="22"/>
        <v>'12345'</v>
      </c>
      <c r="N221" t="str">
        <f t="shared" ca="1" si="23"/>
        <v>insert into shop (shopName, shopCategory, shopAddr, shopAddr2, shopTel, shopX, shopY, shopEx, shopID, shopPW) values('샌드데이 구로거리공원점','카페','서울 구로구 구로동 110-5','169호','070-4222-4198',126.889456152893,37.5006931988377,'샌드데이 구로거리공원점,\n카페,\n서울 구로구 구로동 110-5,\n070-4222-4198,\n126.889456152893,\n37.5006931988377,','shop220','12345');</v>
      </c>
    </row>
    <row r="222" spans="1:14" x14ac:dyDescent="0.4">
      <c r="A222">
        <f t="shared" si="18"/>
        <v>221</v>
      </c>
      <c r="B222" t="str">
        <f>CONCATENATE("'",'trim()'!A222,"',")</f>
        <v>'샐러디 합정역점',</v>
      </c>
      <c r="C222" t="str">
        <f>CONCATENATE("'",category!Q222,"',")</f>
        <v>'햄버거',</v>
      </c>
      <c r="D222" t="str">
        <f xml:space="preserve">   CONCATENATE("'",'trim()'!C222,"',")</f>
        <v>'서울 마포구 서교동 393-1',</v>
      </c>
      <c r="E222" t="str">
        <f t="shared" ca="1" si="19"/>
        <v>'226호',</v>
      </c>
      <c r="F222" t="str">
        <f xml:space="preserve">    CONCATENATE("'",'trim()'!D222,"',")</f>
        <v>'02-332-1546',</v>
      </c>
      <c r="G222" t="str">
        <f>'trim()'!E222&amp;","</f>
        <v>126.91519295568,</v>
      </c>
      <c r="H222" t="str">
        <f>'trim()'!F222&amp;","</f>
        <v>37.5509795737704,</v>
      </c>
      <c r="I222" t="str">
        <f t="shared" si="20"/>
        <v>'샐러디 합정역점,\n햄버거,\n서울 마포구 서교동 393-1,\n02-332-1546,\n126.91519295568,\n37.5509795737704,',</v>
      </c>
      <c r="J222" t="str">
        <f t="shared" si="21"/>
        <v>'shop221',</v>
      </c>
      <c r="K222" t="str">
        <f t="shared" si="22"/>
        <v>'12345'</v>
      </c>
      <c r="N222" t="str">
        <f t="shared" ca="1" si="23"/>
        <v>insert into shop (shopName, shopCategory, shopAddr, shopAddr2, shopTel, shopX, shopY, shopEx, shopID, shopPW) values('샐러디 합정역점','햄버거','서울 마포구 서교동 393-1','226호','02-332-1546',126.91519295568,37.5509795737704,'샐러디 합정역점,\n햄버거,\n서울 마포구 서교동 393-1,\n02-332-1546,\n126.91519295568,\n37.5509795737704,','shop221','12345');</v>
      </c>
    </row>
    <row r="223" spans="1:14" x14ac:dyDescent="0.4">
      <c r="A223">
        <f t="shared" si="18"/>
        <v>222</v>
      </c>
      <c r="B223" t="str">
        <f>CONCATENATE("'",'trim()'!A223,"',")</f>
        <v>'생고기제작소 구로점',</v>
      </c>
      <c r="C223" t="str">
        <f>CONCATENATE("'",category!Q223,"',")</f>
        <v>'한식',</v>
      </c>
      <c r="D223" t="str">
        <f xml:space="preserve">   CONCATENATE("'",'trim()'!C223,"',")</f>
        <v>'서울 구로구 구로동 46',</v>
      </c>
      <c r="E223" t="str">
        <f t="shared" ca="1" si="19"/>
        <v>'14호',</v>
      </c>
      <c r="F223" t="str">
        <f xml:space="preserve">    CONCATENATE("'",'trim()'!D223,"',")</f>
        <v>'02-859-9292',</v>
      </c>
      <c r="G223" t="str">
        <f>'trim()'!E223&amp;","</f>
        <v>126.891373571912,</v>
      </c>
      <c r="H223" t="str">
        <f>'trim()'!F223&amp;","</f>
        <v>37.5011058360703,</v>
      </c>
      <c r="I223" t="str">
        <f t="shared" si="20"/>
        <v>'생고기제작소 구로점,\n한식,\n서울 구로구 구로동 46,\n02-859-9292,\n126.891373571912,\n37.5011058360703,',</v>
      </c>
      <c r="J223" t="str">
        <f t="shared" si="21"/>
        <v>'shop222',</v>
      </c>
      <c r="K223" t="str">
        <f t="shared" si="22"/>
        <v>'12345'</v>
      </c>
      <c r="N223" t="str">
        <f t="shared" ca="1" si="23"/>
        <v>insert into shop (shopName, shopCategory, shopAddr, shopAddr2, shopTel, shopX, shopY, shopEx, shopID, shopPW) values('생고기제작소 구로점','한식','서울 구로구 구로동 46','14호','02-859-9292',126.891373571912,37.5011058360703,'생고기제작소 구로점,\n한식,\n서울 구로구 구로동 46,\n02-859-9292,\n126.891373571912,\n37.5011058360703,','shop222','12345');</v>
      </c>
    </row>
    <row r="224" spans="1:14" x14ac:dyDescent="0.4">
      <c r="A224">
        <f t="shared" si="18"/>
        <v>223</v>
      </c>
      <c r="B224" t="str">
        <f>CONCATENATE("'",'trim()'!A224,"',")</f>
        <v>'서강8경',</v>
      </c>
      <c r="C224" t="str">
        <f>CONCATENATE("'",category!Q224,"',")</f>
        <v>'양식',</v>
      </c>
      <c r="D224" t="str">
        <f xml:space="preserve">   CONCATENATE("'",'trim()'!C224,"',")</f>
        <v>'서울 마포구 상수동 356-6',</v>
      </c>
      <c r="E224" t="str">
        <f t="shared" ca="1" si="19"/>
        <v>'285호',</v>
      </c>
      <c r="F224" t="str">
        <f xml:space="preserve">    CONCATENATE("'",'trim()'!D224,"',")</f>
        <v>'02-334-1919',</v>
      </c>
      <c r="G224" t="str">
        <f>'trim()'!E224&amp;","</f>
        <v>126.925356803957,</v>
      </c>
      <c r="H224" t="str">
        <f>'trim()'!F224&amp;","</f>
        <v>37.5449461417886,</v>
      </c>
      <c r="I224" t="str">
        <f t="shared" si="20"/>
        <v>'서강8경,\n양식,\n서울 마포구 상수동 356-6,\n02-334-1919,\n126.925356803957,\n37.5449461417886,',</v>
      </c>
      <c r="J224" t="str">
        <f t="shared" si="21"/>
        <v>'shop223',</v>
      </c>
      <c r="K224" t="str">
        <f t="shared" si="22"/>
        <v>'12345'</v>
      </c>
      <c r="N224" t="str">
        <f t="shared" ca="1" si="23"/>
        <v>insert into shop (shopName, shopCategory, shopAddr, shopAddr2, shopTel, shopX, shopY, shopEx, shopID, shopPW) values('서강8경','양식','서울 마포구 상수동 356-6','285호','02-334-1919',126.925356803957,37.5449461417886,'서강8경,\n양식,\n서울 마포구 상수동 356-6,\n02-334-1919,\n126.925356803957,\n37.5449461417886,','shop223','12345');</v>
      </c>
    </row>
    <row r="225" spans="1:14" x14ac:dyDescent="0.4">
      <c r="A225">
        <f t="shared" si="18"/>
        <v>224</v>
      </c>
      <c r="B225" t="str">
        <f>CONCATENATE("'",'trim()'!A225,"',")</f>
        <v>'서교가든숯불갈비',</v>
      </c>
      <c r="C225" t="str">
        <f>CONCATENATE("'",category!Q225,"',")</f>
        <v>'한식',</v>
      </c>
      <c r="D225" t="str">
        <f xml:space="preserve">   CONCATENATE("'",'trim()'!C225,"',")</f>
        <v>'서울 마포구 서교동 466-1',</v>
      </c>
      <c r="E225" t="str">
        <f t="shared" ca="1" si="19"/>
        <v>'168호',</v>
      </c>
      <c r="F225" t="str">
        <f xml:space="preserve">    CONCATENATE("'",'trim()'!D225,"',")</f>
        <v>'02-324-8282',</v>
      </c>
      <c r="G225" t="str">
        <f>'trim()'!E225&amp;","</f>
        <v>126.915523885087,</v>
      </c>
      <c r="H225" t="str">
        <f>'trim()'!F225&amp;","</f>
        <v>37.5545621782458,</v>
      </c>
      <c r="I225" t="str">
        <f t="shared" si="20"/>
        <v>'서교가든숯불갈비,\n한식,\n서울 마포구 서교동 466-1,\n02-324-8282,\n126.915523885087,\n37.5545621782458,',</v>
      </c>
      <c r="J225" t="str">
        <f t="shared" si="21"/>
        <v>'shop224',</v>
      </c>
      <c r="K225" t="str">
        <f t="shared" si="22"/>
        <v>'12345'</v>
      </c>
      <c r="N225" t="str">
        <f t="shared" ca="1" si="23"/>
        <v>insert into shop (shopName, shopCategory, shopAddr, shopAddr2, shopTel, shopX, shopY, shopEx, shopID, shopPW) values('서교가든숯불갈비','한식','서울 마포구 서교동 466-1','168호','02-324-8282',126.915523885087,37.5545621782458,'서교가든숯불갈비,\n한식,\n서울 마포구 서교동 466-1,\n02-324-8282,\n126.915523885087,\n37.5545621782458,','shop224','12345');</v>
      </c>
    </row>
    <row r="226" spans="1:14" x14ac:dyDescent="0.4">
      <c r="A226">
        <f t="shared" si="18"/>
        <v>225</v>
      </c>
      <c r="B226" t="str">
        <f>CONCATENATE("'",'trim()'!A226,"',")</f>
        <v>'서울돼지구이',</v>
      </c>
      <c r="C226" t="str">
        <f>CONCATENATE("'",category!Q226,"',")</f>
        <v>'한식',</v>
      </c>
      <c r="D226" t="str">
        <f xml:space="preserve">   CONCATENATE("'",'trim()'!C226,"',")</f>
        <v>'서울 마포구 상수동 341-1',</v>
      </c>
      <c r="E226" t="str">
        <f t="shared" ca="1" si="19"/>
        <v>'163호',</v>
      </c>
      <c r="F226" t="str">
        <f xml:space="preserve">    CONCATENATE("'",'trim()'!D226,"',")</f>
        <v>'02-3141-1218',</v>
      </c>
      <c r="G226" t="str">
        <f>'trim()'!E226&amp;","</f>
        <v>126.922689785119,</v>
      </c>
      <c r="H226" t="str">
        <f>'trim()'!F226&amp;","</f>
        <v>37.5459427326439,</v>
      </c>
      <c r="I226" t="str">
        <f t="shared" si="20"/>
        <v>'서울돼지구이,\n한식,\n서울 마포구 상수동 341-1,\n02-3141-1218,\n126.922689785119,\n37.5459427326439,',</v>
      </c>
      <c r="J226" t="str">
        <f t="shared" si="21"/>
        <v>'shop225',</v>
      </c>
      <c r="K226" t="str">
        <f t="shared" si="22"/>
        <v>'12345'</v>
      </c>
      <c r="N226" t="str">
        <f t="shared" ca="1" si="23"/>
        <v>insert into shop (shopName, shopCategory, shopAddr, shopAddr2, shopTel, shopX, shopY, shopEx, shopID, shopPW) values('서울돼지구이','한식','서울 마포구 상수동 341-1','163호','02-3141-1218',126.922689785119,37.5459427326439,'서울돼지구이,\n한식,\n서울 마포구 상수동 341-1,\n02-3141-1218,\n126.922689785119,\n37.5459427326439,','shop225','12345');</v>
      </c>
    </row>
    <row r="227" spans="1:14" x14ac:dyDescent="0.4">
      <c r="A227">
        <f t="shared" si="18"/>
        <v>226</v>
      </c>
      <c r="B227" t="str">
        <f>CONCATENATE("'",'trim()'!A227,"',")</f>
        <v>'서울미트볼',</v>
      </c>
      <c r="C227" t="str">
        <f>CONCATENATE("'",category!Q227,"',")</f>
        <v>'양식',</v>
      </c>
      <c r="D227" t="str">
        <f xml:space="preserve">   CONCATENATE("'",'trim()'!C227,"',")</f>
        <v>'서울 마포구 서교동 474-27',</v>
      </c>
      <c r="E227" t="str">
        <f t="shared" ca="1" si="19"/>
        <v>'183호',</v>
      </c>
      <c r="F227" t="str">
        <f xml:space="preserve">    CONCATENATE("'",'trim()'!D227,"',")</f>
        <v>'02-337-4391',</v>
      </c>
      <c r="G227" t="str">
        <f>'trim()'!E227&amp;","</f>
        <v>126.913498009635,</v>
      </c>
      <c r="H227" t="str">
        <f>'trim()'!F227&amp;","</f>
        <v>37.5566041734531,</v>
      </c>
      <c r="I227" t="str">
        <f t="shared" si="20"/>
        <v>'서울미트볼,\n양식,\n서울 마포구 서교동 474-27,\n02-337-4391,\n126.913498009635,\n37.5566041734531,',</v>
      </c>
      <c r="J227" t="str">
        <f t="shared" si="21"/>
        <v>'shop226',</v>
      </c>
      <c r="K227" t="str">
        <f t="shared" si="22"/>
        <v>'12345'</v>
      </c>
      <c r="N227" t="str">
        <f t="shared" ca="1" si="23"/>
        <v>insert into shop (shopName, shopCategory, shopAddr, shopAddr2, shopTel, shopX, shopY, shopEx, shopID, shopPW) values('서울미트볼','양식','서울 마포구 서교동 474-27','183호','02-337-4391',126.913498009635,37.5566041734531,'서울미트볼,\n양식,\n서울 마포구 서교동 474-27,\n02-337-4391,\n126.913498009635,\n37.5566041734531,','shop226','12345');</v>
      </c>
    </row>
    <row r="228" spans="1:14" x14ac:dyDescent="0.4">
      <c r="A228">
        <f t="shared" si="18"/>
        <v>227</v>
      </c>
      <c r="B228" t="str">
        <f>CONCATENATE("'",'trim()'!A228,"',")</f>
        <v>'서울안심축산 구로본점',</v>
      </c>
      <c r="C228" t="str">
        <f>CONCATENATE("'",category!Q228,"',")</f>
        <v>'한식',</v>
      </c>
      <c r="D228" t="str">
        <f xml:space="preserve">   CONCATENATE("'",'trim()'!C228,"',")</f>
        <v>'서울 구로구 구로동 110-4',</v>
      </c>
      <c r="E228" t="str">
        <f t="shared" ca="1" si="19"/>
        <v>'22호',</v>
      </c>
      <c r="F228" t="str">
        <f xml:space="preserve">    CONCATENATE("'",'trim()'!D228,"',")</f>
        <v>'02-854-5445',</v>
      </c>
      <c r="G228" t="str">
        <f>'trim()'!E228&amp;","</f>
        <v>126.8896820899,</v>
      </c>
      <c r="H228" t="str">
        <f>'trim()'!F228&amp;","</f>
        <v>37.5008591950708,</v>
      </c>
      <c r="I228" t="str">
        <f t="shared" si="20"/>
        <v>'서울안심축산 구로본점,\n한식,\n서울 구로구 구로동 110-4,\n02-854-5445,\n126.8896820899,\n37.5008591950708,',</v>
      </c>
      <c r="J228" t="str">
        <f t="shared" si="21"/>
        <v>'shop227',</v>
      </c>
      <c r="K228" t="str">
        <f t="shared" si="22"/>
        <v>'12345'</v>
      </c>
      <c r="N228" t="str">
        <f t="shared" ca="1" si="23"/>
        <v>insert into shop (shopName, shopCategory, shopAddr, shopAddr2, shopTel, shopX, shopY, shopEx, shopID, shopPW) values('서울안심축산 구로본점','한식','서울 구로구 구로동 110-4','22호','02-854-5445',126.8896820899,37.5008591950708,'서울안심축산 구로본점,\n한식,\n서울 구로구 구로동 110-4,\n02-854-5445,\n126.8896820899,\n37.5008591950708,','shop227','12345');</v>
      </c>
    </row>
    <row r="229" spans="1:14" x14ac:dyDescent="0.4">
      <c r="A229">
        <f t="shared" si="18"/>
        <v>228</v>
      </c>
      <c r="B229" t="str">
        <f>CONCATENATE("'",'trim()'!A229,"',")</f>
        <v>'서울안심축산정육식당 신도림점',</v>
      </c>
      <c r="C229" t="str">
        <f>CONCATENATE("'",category!Q229,"',")</f>
        <v>'한식',</v>
      </c>
      <c r="D229" t="str">
        <f xml:space="preserve">   CONCATENATE("'",'trim()'!C229,"',")</f>
        <v>'서울 구로구 신도림동 337',</v>
      </c>
      <c r="E229" t="str">
        <f t="shared" ca="1" si="19"/>
        <v>'292호',</v>
      </c>
      <c r="F229" t="str">
        <f xml:space="preserve">    CONCATENATE("'",'trim()'!D229,"',")</f>
        <v>'02-3439-8077',</v>
      </c>
      <c r="G229" t="str">
        <f>'trim()'!E229&amp;","</f>
        <v>126.887701199768,</v>
      </c>
      <c r="H229" t="str">
        <f>'trim()'!F229&amp;","</f>
        <v>37.5096114919463,</v>
      </c>
      <c r="I229" t="str">
        <f t="shared" si="20"/>
        <v>'서울안심축산정육식당 신도림점,\n한식,\n서울 구로구 신도림동 337,\n02-3439-8077,\n126.887701199768,\n37.5096114919463,',</v>
      </c>
      <c r="J229" t="str">
        <f t="shared" si="21"/>
        <v>'shop228',</v>
      </c>
      <c r="K229" t="str">
        <f t="shared" si="22"/>
        <v>'12345'</v>
      </c>
      <c r="N229" t="str">
        <f t="shared" ca="1" si="23"/>
        <v>insert into shop (shopName, shopCategory, shopAddr, shopAddr2, shopTel, shopX, shopY, shopEx, shopID, shopPW) values('서울안심축산정육식당 신도림점','한식','서울 구로구 신도림동 337','292호','02-3439-8077',126.887701199768,37.5096114919463,'서울안심축산정육식당 신도림점,\n한식,\n서울 구로구 신도림동 337,\n02-3439-8077,\n126.887701199768,\n37.5096114919463,','shop228','12345');</v>
      </c>
    </row>
    <row r="230" spans="1:14" x14ac:dyDescent="0.4">
      <c r="A230">
        <f t="shared" si="18"/>
        <v>229</v>
      </c>
      <c r="B230" t="str">
        <f>CONCATENATE("'",'trim()'!A230,"',")</f>
        <v>'서울이스케이프룸 홍대2호점',</v>
      </c>
      <c r="C230" t="str">
        <f>CONCATENATE("'",category!Q230,"',")</f>
        <v>'카페',</v>
      </c>
      <c r="D230" t="str">
        <f xml:space="preserve">   CONCATENATE("'",'trim()'!C230,"',")</f>
        <v>'서울 마포구 서교동 410-9',</v>
      </c>
      <c r="E230" t="str">
        <f t="shared" ca="1" si="19"/>
        <v>'145호',</v>
      </c>
      <c r="F230" t="str">
        <f xml:space="preserve">    CONCATENATE("'",'trim()'!D230,"',")</f>
        <v>'02-333-6502',</v>
      </c>
      <c r="G230" t="str">
        <f>'trim()'!E230&amp;","</f>
        <v>126.922395768091,</v>
      </c>
      <c r="H230" t="str">
        <f>'trim()'!F230&amp;","</f>
        <v>37.5501195691292,</v>
      </c>
      <c r="I230" t="str">
        <f t="shared" si="20"/>
        <v>'서울이스케이프룸 홍대2호점,\n카페,\n서울 마포구 서교동 410-9,\n02-333-6502,\n126.922395768091,\n37.5501195691292,',</v>
      </c>
      <c r="J230" t="str">
        <f t="shared" si="21"/>
        <v>'shop229',</v>
      </c>
      <c r="K230" t="str">
        <f t="shared" si="22"/>
        <v>'12345'</v>
      </c>
      <c r="N230" t="str">
        <f t="shared" ca="1" si="23"/>
        <v>insert into shop (shopName, shopCategory, shopAddr, shopAddr2, shopTel, shopX, shopY, shopEx, shopID, shopPW) values('서울이스케이프룸 홍대2호점','카페','서울 마포구 서교동 410-9','145호','02-333-6502',126.922395768091,37.5501195691292,'서울이스케이프룸 홍대2호점,\n카페,\n서울 마포구 서교동 410-9,\n02-333-6502,\n126.922395768091,\n37.5501195691292,','shop229','12345');</v>
      </c>
    </row>
    <row r="231" spans="1:14" x14ac:dyDescent="0.4">
      <c r="A231">
        <f t="shared" si="18"/>
        <v>230</v>
      </c>
      <c r="B231" t="str">
        <f>CONCATENATE("'",'trim()'!A231,"',")</f>
        <v>'서울편백찜 망원점',</v>
      </c>
      <c r="C231" t="str">
        <f>CONCATENATE("'",category!Q231,"',")</f>
        <v>'한식',</v>
      </c>
      <c r="D231" t="str">
        <f xml:space="preserve">   CONCATENATE("'",'trim()'!C231,"',")</f>
        <v>'서울 마포구 서교동 442-4',</v>
      </c>
      <c r="E231" t="str">
        <f t="shared" ca="1" si="19"/>
        <v>'58호',</v>
      </c>
      <c r="F231" t="str">
        <f xml:space="preserve">    CONCATENATE("'",'trim()'!D231,"',")</f>
        <v>'070-8869-8100',</v>
      </c>
      <c r="G231" t="str">
        <f>'trim()'!E231&amp;","</f>
        <v>126.910618842623,</v>
      </c>
      <c r="H231" t="str">
        <f>'trim()'!F231&amp;","</f>
        <v>37.5565984250082,</v>
      </c>
      <c r="I231" t="str">
        <f t="shared" si="20"/>
        <v>'서울편백찜 망원점,\n한식,\n서울 마포구 서교동 442-4,\n070-8869-8100,\n126.910618842623,\n37.5565984250082,',</v>
      </c>
      <c r="J231" t="str">
        <f t="shared" si="21"/>
        <v>'shop230',</v>
      </c>
      <c r="K231" t="str">
        <f t="shared" si="22"/>
        <v>'12345'</v>
      </c>
      <c r="N231" t="str">
        <f t="shared" ca="1" si="23"/>
        <v>insert into shop (shopName, shopCategory, shopAddr, shopAddr2, shopTel, shopX, shopY, shopEx, shopID, shopPW) values('서울편백찜 망원점','한식','서울 마포구 서교동 442-4','58호','070-8869-8100',126.910618842623,37.5565984250082,'서울편백찜 망원점,\n한식,\n서울 마포구 서교동 442-4,\n070-8869-8100,\n126.910618842623,\n37.5565984250082,','shop230','12345');</v>
      </c>
    </row>
    <row r="232" spans="1:14" x14ac:dyDescent="0.4">
      <c r="A232">
        <f t="shared" si="18"/>
        <v>231</v>
      </c>
      <c r="B232" t="str">
        <f>CONCATENATE("'",'trim()'!A232,"',")</f>
        <v>'서일순대국전문 구로점',</v>
      </c>
      <c r="C232" t="str">
        <f>CONCATENATE("'",category!Q232,"',")</f>
        <v>'한식',</v>
      </c>
      <c r="D232" t="str">
        <f xml:space="preserve">   CONCATENATE("'",'trim()'!C232,"',")</f>
        <v>'서울 구로구 구로동 142-77',</v>
      </c>
      <c r="E232" t="str">
        <f t="shared" ca="1" si="19"/>
        <v>'89호',</v>
      </c>
      <c r="F232" t="str">
        <f xml:space="preserve">    CONCATENATE("'",'trim()'!D232,"',")</f>
        <v>'02-855-9833',</v>
      </c>
      <c r="G232" t="str">
        <f>'trim()'!E232&amp;","</f>
        <v>126.892799302059,</v>
      </c>
      <c r="H232" t="str">
        <f>'trim()'!F232&amp;","</f>
        <v>37.491066324144,</v>
      </c>
      <c r="I232" t="str">
        <f t="shared" si="20"/>
        <v>'서일순대국전문 구로점,\n한식,\n서울 구로구 구로동 142-77,\n02-855-9833,\n126.892799302059,\n37.491066324144,',</v>
      </c>
      <c r="J232" t="str">
        <f t="shared" si="21"/>
        <v>'shop231',</v>
      </c>
      <c r="K232" t="str">
        <f t="shared" si="22"/>
        <v>'12345'</v>
      </c>
      <c r="N232" t="str">
        <f t="shared" ca="1" si="23"/>
        <v>insert into shop (shopName, shopCategory, shopAddr, shopAddr2, shopTel, shopX, shopY, shopEx, shopID, shopPW) values('서일순대국전문 구로점','한식','서울 구로구 구로동 142-77','89호','02-855-9833',126.892799302059,37.491066324144,'서일순대국전문 구로점,\n한식,\n서울 구로구 구로동 142-77,\n02-855-9833,\n126.892799302059,\n37.491066324144,','shop231','12345');</v>
      </c>
    </row>
    <row r="233" spans="1:14" x14ac:dyDescent="0.4">
      <c r="A233">
        <f t="shared" si="18"/>
        <v>232</v>
      </c>
      <c r="B233" t="str">
        <f>CONCATENATE("'",'trim()'!A233,"',")</f>
        <v>'석구네마포주먹고기',</v>
      </c>
      <c r="C233" t="str">
        <f>CONCATENATE("'",category!Q233,"',")</f>
        <v>'한식',</v>
      </c>
      <c r="D233" t="str">
        <f xml:space="preserve">   CONCATENATE("'",'trim()'!C233,"',")</f>
        <v>'서울 구로구 신도림동 432-12',</v>
      </c>
      <c r="E233" t="str">
        <f t="shared" ca="1" si="19"/>
        <v>'66호',</v>
      </c>
      <c r="F233" t="str">
        <f xml:space="preserve">    CONCATENATE("'",'trim()'!D233,"',")</f>
        <v>'02-2632-9092',</v>
      </c>
      <c r="G233" t="str">
        <f>'trim()'!E233&amp;","</f>
        <v>126.884493308561,</v>
      </c>
      <c r="H233" t="str">
        <f>'trim()'!F233&amp;","</f>
        <v>37.5068441171759,</v>
      </c>
      <c r="I233" t="str">
        <f t="shared" si="20"/>
        <v>'석구네마포주먹고기,\n한식,\n서울 구로구 신도림동 432-12,\n02-2632-9092,\n126.884493308561,\n37.5068441171759,',</v>
      </c>
      <c r="J233" t="str">
        <f t="shared" si="21"/>
        <v>'shop232',</v>
      </c>
      <c r="K233" t="str">
        <f t="shared" si="22"/>
        <v>'12345'</v>
      </c>
      <c r="N233" t="str">
        <f t="shared" ca="1" si="23"/>
        <v>insert into shop (shopName, shopCategory, shopAddr, shopAddr2, shopTel, shopX, shopY, shopEx, shopID, shopPW) values('석구네마포주먹고기','한식','서울 구로구 신도림동 432-12','66호','02-2632-9092',126.884493308561,37.5068441171759,'석구네마포주먹고기,\n한식,\n서울 구로구 신도림동 432-12,\n02-2632-9092,\n126.884493308561,\n37.5068441171759,','shop232','12345');</v>
      </c>
    </row>
    <row r="234" spans="1:14" x14ac:dyDescent="0.4">
      <c r="A234">
        <f t="shared" si="18"/>
        <v>233</v>
      </c>
      <c r="B234" t="str">
        <f>CONCATENATE("'",'trim()'!A234,"',")</f>
        <v>'석봉토스트',</v>
      </c>
      <c r="C234" t="str">
        <f>CONCATENATE("'",category!Q234,"',")</f>
        <v>'햄버거',</v>
      </c>
      <c r="D234" t="str">
        <f xml:space="preserve">   CONCATENATE("'",'trim()'!C234,"',")</f>
        <v>'서울 구로구 신도림동 431-8',</v>
      </c>
      <c r="E234" t="str">
        <f t="shared" ca="1" si="19"/>
        <v>'243호',</v>
      </c>
      <c r="F234" t="str">
        <f xml:space="preserve">    CONCATENATE("'",'trim()'!D234,"',")</f>
        <v>'070-8245-4562',</v>
      </c>
      <c r="G234" t="str">
        <f>'trim()'!E234&amp;","</f>
        <v>126.884846151994,</v>
      </c>
      <c r="H234" t="str">
        <f>'trim()'!F234&amp;","</f>
        <v>37.506862481763,</v>
      </c>
      <c r="I234" t="str">
        <f t="shared" si="20"/>
        <v>'석봉토스트,\n햄버거,\n서울 구로구 신도림동 431-8,\n070-8245-4562,\n126.884846151994,\n37.506862481763,',</v>
      </c>
      <c r="J234" t="str">
        <f t="shared" si="21"/>
        <v>'shop233',</v>
      </c>
      <c r="K234" t="str">
        <f t="shared" si="22"/>
        <v>'12345'</v>
      </c>
      <c r="N234" t="str">
        <f t="shared" ca="1" si="23"/>
        <v>insert into shop (shopName, shopCategory, shopAddr, shopAddr2, shopTel, shopX, shopY, shopEx, shopID, shopPW) values('석봉토스트','햄버거','서울 구로구 신도림동 431-8','243호','070-8245-4562',126.884846151994,37.506862481763,'석봉토스트,\n햄버거,\n서울 구로구 신도림동 431-8,\n070-8245-4562,\n126.884846151994,\n37.506862481763,','shop233','12345');</v>
      </c>
    </row>
    <row r="235" spans="1:14" x14ac:dyDescent="0.4">
      <c r="A235">
        <f t="shared" si="18"/>
        <v>234</v>
      </c>
      <c r="B235" t="str">
        <f>CONCATENATE("'",'trim()'!A235,"',")</f>
        <v>'선경중화요리',</v>
      </c>
      <c r="C235" t="str">
        <f>CONCATENATE("'",category!Q235,"',")</f>
        <v>'중식',</v>
      </c>
      <c r="D235" t="str">
        <f xml:space="preserve">   CONCATENATE("'",'trim()'!C235,"',")</f>
        <v>'서울 마포구 합정동 433-5',</v>
      </c>
      <c r="E235" t="str">
        <f t="shared" ca="1" si="19"/>
        <v>'119호',</v>
      </c>
      <c r="F235" t="str">
        <f xml:space="preserve">    CONCATENATE("'",'trim()'!D235,"',")</f>
        <v>'02-332-2285',</v>
      </c>
      <c r="G235" t="str">
        <f>'trim()'!E235&amp;","</f>
        <v>126.90700669289,</v>
      </c>
      <c r="H235" t="str">
        <f>'trim()'!F235&amp;","</f>
        <v>37.5526348504648,</v>
      </c>
      <c r="I235" t="str">
        <f t="shared" si="20"/>
        <v>'선경중화요리,\n중식,\n서울 마포구 합정동 433-5,\n02-332-2285,\n126.90700669289,\n37.5526348504648,',</v>
      </c>
      <c r="J235" t="str">
        <f t="shared" si="21"/>
        <v>'shop234',</v>
      </c>
      <c r="K235" t="str">
        <f t="shared" si="22"/>
        <v>'12345'</v>
      </c>
      <c r="N235" t="str">
        <f t="shared" ca="1" si="23"/>
        <v>insert into shop (shopName, shopCategory, shopAddr, shopAddr2, shopTel, shopX, shopY, shopEx, shopID, shopPW) values('선경중화요리','중식','서울 마포구 합정동 433-5','119호','02-332-2285',126.90700669289,37.5526348504648,'선경중화요리,\n중식,\n서울 마포구 합정동 433-5,\n02-332-2285,\n126.90700669289,\n37.5526348504648,','shop234','12345');</v>
      </c>
    </row>
    <row r="236" spans="1:14" x14ac:dyDescent="0.4">
      <c r="A236">
        <f t="shared" si="18"/>
        <v>235</v>
      </c>
      <c r="B236" t="str">
        <f>CONCATENATE("'",'trim()'!A236,"',")</f>
        <v>'성미골고기마을',</v>
      </c>
      <c r="C236" t="str">
        <f>CONCATENATE("'",category!Q236,"',")</f>
        <v>'한식',</v>
      </c>
      <c r="D236" t="str">
        <f xml:space="preserve">   CONCATENATE("'",'trim()'!C236,"',")</f>
        <v>'서울 마포구 망원동 481-8',</v>
      </c>
      <c r="E236" t="str">
        <f t="shared" ca="1" si="19"/>
        <v>'261호',</v>
      </c>
      <c r="F236" t="str">
        <f xml:space="preserve">    CONCATENATE("'",'trim()'!D236,"',")</f>
        <v>'02-2632-9092',</v>
      </c>
      <c r="G236" t="str">
        <f>'trim()'!E236&amp;","</f>
        <v>126.906963784413,</v>
      </c>
      <c r="H236" t="str">
        <f>'trim()'!F236&amp;","</f>
        <v>37.5589300846987,</v>
      </c>
      <c r="I236" t="str">
        <f t="shared" si="20"/>
        <v>'성미골고기마을,\n한식,\n서울 마포구 망원동 481-8,\n02-2632-9092,\n126.906963784413,\n37.5589300846987,',</v>
      </c>
      <c r="J236" t="str">
        <f t="shared" si="21"/>
        <v>'shop235',</v>
      </c>
      <c r="K236" t="str">
        <f t="shared" si="22"/>
        <v>'12345'</v>
      </c>
      <c r="N236" t="str">
        <f t="shared" ca="1" si="23"/>
        <v>insert into shop (shopName, shopCategory, shopAddr, shopAddr2, shopTel, shopX, shopY, shopEx, shopID, shopPW) values('성미골고기마을','한식','서울 마포구 망원동 481-8','261호','02-2632-9092',126.906963784413,37.5589300846987,'성미골고기마을,\n한식,\n서울 마포구 망원동 481-8,\n02-2632-9092,\n126.906963784413,\n37.5589300846987,','shop235','12345');</v>
      </c>
    </row>
    <row r="237" spans="1:14" x14ac:dyDescent="0.4">
      <c r="A237">
        <f t="shared" si="18"/>
        <v>236</v>
      </c>
      <c r="B237" t="str">
        <f>CONCATENATE("'",'trim()'!A237,"',")</f>
        <v>'소금집델리 망원',</v>
      </c>
      <c r="C237" t="str">
        <f>CONCATENATE("'",category!Q237,"',")</f>
        <v>'양식',</v>
      </c>
      <c r="D237" t="str">
        <f xml:space="preserve">   CONCATENATE("'",'trim()'!C237,"',")</f>
        <v>'서울 마포구 망원동 57-38',</v>
      </c>
      <c r="E237" t="str">
        <f t="shared" ca="1" si="19"/>
        <v>'100호',</v>
      </c>
      <c r="F237" t="str">
        <f xml:space="preserve">    CONCATENATE("'",'trim()'!D237,"',")</f>
        <v>'02-336-2617',</v>
      </c>
      <c r="G237" t="str">
        <f>'trim()'!E237&amp;","</f>
        <v>126.908232862621,</v>
      </c>
      <c r="H237" t="str">
        <f>'trim()'!F237&amp;","</f>
        <v>37.5568020220389,</v>
      </c>
      <c r="I237" t="str">
        <f t="shared" si="20"/>
        <v>'소금집델리 망원,\n양식,\n서울 마포구 망원동 57-38,\n02-336-2617,\n126.908232862621,\n37.5568020220389,',</v>
      </c>
      <c r="J237" t="str">
        <f t="shared" si="21"/>
        <v>'shop236',</v>
      </c>
      <c r="K237" t="str">
        <f t="shared" si="22"/>
        <v>'12345'</v>
      </c>
      <c r="N237" t="str">
        <f t="shared" ca="1" si="23"/>
        <v>insert into shop (shopName, shopCategory, shopAddr, shopAddr2, shopTel, shopX, shopY, shopEx, shopID, shopPW) values('소금집델리 망원','양식','서울 마포구 망원동 57-38','100호','02-336-2617',126.908232862621,37.5568020220389,'소금집델리 망원,\n양식,\n서울 마포구 망원동 57-38,\n02-336-2617,\n126.908232862621,\n37.5568020220389,','shop236','12345');</v>
      </c>
    </row>
    <row r="238" spans="1:14" x14ac:dyDescent="0.4">
      <c r="A238">
        <f t="shared" si="18"/>
        <v>237</v>
      </c>
      <c r="B238" t="str">
        <f>CONCATENATE("'",'trim()'!A238,"',")</f>
        <v>'소용반점',</v>
      </c>
      <c r="C238" t="str">
        <f>CONCATENATE("'",category!Q238,"',")</f>
        <v>'중식',</v>
      </c>
      <c r="D238" t="str">
        <f xml:space="preserve">   CONCATENATE("'",'trim()'!C238,"',")</f>
        <v>'서울 구로구 신도림동 292-45',</v>
      </c>
      <c r="E238" t="str">
        <f t="shared" ca="1" si="19"/>
        <v>'290호',</v>
      </c>
      <c r="F238" t="str">
        <f xml:space="preserve">    CONCATENATE("'",'trim()'!D238,"',")</f>
        <v>'070-8245-4562',</v>
      </c>
      <c r="G238" t="str">
        <f>'trim()'!E238&amp;","</f>
        <v>126.87822838602,</v>
      </c>
      <c r="H238" t="str">
        <f>'trim()'!F238&amp;","</f>
        <v>37.5091299801197,</v>
      </c>
      <c r="I238" t="str">
        <f t="shared" si="20"/>
        <v>'소용반점,\n중식,\n서울 구로구 신도림동 292-45,\n070-8245-4562,\n126.87822838602,\n37.5091299801197,',</v>
      </c>
      <c r="J238" t="str">
        <f t="shared" si="21"/>
        <v>'shop237',</v>
      </c>
      <c r="K238" t="str">
        <f t="shared" si="22"/>
        <v>'12345'</v>
      </c>
      <c r="N238" t="str">
        <f t="shared" ca="1" si="23"/>
        <v>insert into shop (shopName, shopCategory, shopAddr, shopAddr2, shopTel, shopX, shopY, shopEx, shopID, shopPW) values('소용반점','중식','서울 구로구 신도림동 292-45','290호','070-8245-4562',126.87822838602,37.5091299801197,'소용반점,\n중식,\n서울 구로구 신도림동 292-45,\n070-8245-4562,\n126.87822838602,\n37.5091299801197,','shop237','12345');</v>
      </c>
    </row>
    <row r="239" spans="1:14" x14ac:dyDescent="0.4">
      <c r="A239">
        <f t="shared" si="18"/>
        <v>238</v>
      </c>
      <c r="B239" t="str">
        <f>CONCATENATE("'",'trim()'!A239,"',")</f>
        <v>'속초붉은대게',</v>
      </c>
      <c r="C239" t="str">
        <f>CONCATENATE("'",category!Q239,"',")</f>
        <v>'한식',</v>
      </c>
      <c r="D239" t="str">
        <f xml:space="preserve">   CONCATENATE("'",'trim()'!C239,"',")</f>
        <v>'서울 구로구 신도림동 412-3',</v>
      </c>
      <c r="E239" t="str">
        <f t="shared" ca="1" si="19"/>
        <v>'176호',</v>
      </c>
      <c r="F239" t="str">
        <f xml:space="preserve">    CONCATENATE("'",'trim()'!D239,"',")</f>
        <v>'02-2633-8919',</v>
      </c>
      <c r="G239" t="str">
        <f>'trim()'!E239&amp;","</f>
        <v>126.881846630684,</v>
      </c>
      <c r="H239" t="str">
        <f>'trim()'!F239&amp;","</f>
        <v>37.5040628007395,</v>
      </c>
      <c r="I239" t="str">
        <f t="shared" si="20"/>
        <v>'속초붉은대게,\n한식,\n서울 구로구 신도림동 412-3,\n02-2633-8919,\n126.881846630684,\n37.5040628007395,',</v>
      </c>
      <c r="J239" t="str">
        <f t="shared" si="21"/>
        <v>'shop238',</v>
      </c>
      <c r="K239" t="str">
        <f t="shared" si="22"/>
        <v>'12345'</v>
      </c>
      <c r="N239" t="str">
        <f t="shared" ca="1" si="23"/>
        <v>insert into shop (shopName, shopCategory, shopAddr, shopAddr2, shopTel, shopX, shopY, shopEx, shopID, shopPW) values('속초붉은대게','한식','서울 구로구 신도림동 412-3','176호','02-2633-8919',126.881846630684,37.5040628007395,'속초붉은대게,\n한식,\n서울 구로구 신도림동 412-3,\n02-2633-8919,\n126.881846630684,\n37.5040628007395,','shop238','12345');</v>
      </c>
    </row>
    <row r="240" spans="1:14" x14ac:dyDescent="0.4">
      <c r="A240">
        <f t="shared" si="18"/>
        <v>239</v>
      </c>
      <c r="B240" t="str">
        <f>CONCATENATE("'",'trim()'!A240,"',")</f>
        <v>'송이족발 구로역점',</v>
      </c>
      <c r="C240" t="str">
        <f>CONCATENATE("'",category!Q240,"',")</f>
        <v>'한식',</v>
      </c>
      <c r="D240" t="str">
        <f xml:space="preserve">   CONCATENATE("'",'trim()'!C240,"',")</f>
        <v>'서울 구로구 구로동 569-9',</v>
      </c>
      <c r="E240" t="str">
        <f t="shared" ca="1" si="19"/>
        <v>'197호',</v>
      </c>
      <c r="F240" t="str">
        <f xml:space="preserve">    CONCATENATE("'",'trim()'!D240,"',")</f>
        <v>'02-2633-8919',</v>
      </c>
      <c r="G240" t="str">
        <f>'trim()'!E240&amp;","</f>
        <v>126.882758815298,</v>
      </c>
      <c r="H240" t="str">
        <f>'trim()'!F240&amp;","</f>
        <v>37.5022112430018,</v>
      </c>
      <c r="I240" t="str">
        <f t="shared" si="20"/>
        <v>'송이족발 구로역점,\n한식,\n서울 구로구 구로동 569-9,\n02-2633-8919,\n126.882758815298,\n37.5022112430018,',</v>
      </c>
      <c r="J240" t="str">
        <f t="shared" si="21"/>
        <v>'shop239',</v>
      </c>
      <c r="K240" t="str">
        <f t="shared" si="22"/>
        <v>'12345'</v>
      </c>
      <c r="N240" t="str">
        <f t="shared" ca="1" si="23"/>
        <v>insert into shop (shopName, shopCategory, shopAddr, shopAddr2, shopTel, shopX, shopY, shopEx, shopID, shopPW) values('송이족발 구로역점','한식','서울 구로구 구로동 569-9','197호','02-2633-8919',126.882758815298,37.5022112430018,'송이족발 구로역점,\n한식,\n서울 구로구 구로동 569-9,\n02-2633-8919,\n126.882758815298,\n37.5022112430018,','shop239','12345');</v>
      </c>
    </row>
    <row r="241" spans="1:14" x14ac:dyDescent="0.4">
      <c r="A241">
        <f t="shared" si="18"/>
        <v>240</v>
      </c>
      <c r="B241" t="str">
        <f>CONCATENATE("'",'trim()'!A241,"',")</f>
        <v>'수비드치킨',</v>
      </c>
      <c r="C241" t="str">
        <f>CONCATENATE("'",category!Q241,"',")</f>
        <v>'치킨',</v>
      </c>
      <c r="D241" t="str">
        <f xml:space="preserve">   CONCATENATE("'",'trim()'!C241,"',")</f>
        <v>'서울 마포구 합정동 411-2',</v>
      </c>
      <c r="E241" t="str">
        <f t="shared" ca="1" si="19"/>
        <v>'22호',</v>
      </c>
      <c r="F241" t="str">
        <f xml:space="preserve">    CONCATENATE("'",'trim()'!D241,"',")</f>
        <v>'02-2633-8919',</v>
      </c>
      <c r="G241" t="str">
        <f>'trim()'!E241&amp;","</f>
        <v>126.918387146695,</v>
      </c>
      <c r="H241" t="str">
        <f>'trim()'!F241&amp;","</f>
        <v>37.5483256817695,</v>
      </c>
      <c r="I241" t="str">
        <f t="shared" si="20"/>
        <v>'수비드치킨,\n치킨,\n서울 마포구 합정동 411-2,\n02-2633-8919,\n126.918387146695,\n37.5483256817695,',</v>
      </c>
      <c r="J241" t="str">
        <f t="shared" si="21"/>
        <v>'shop240',</v>
      </c>
      <c r="K241" t="str">
        <f t="shared" si="22"/>
        <v>'12345'</v>
      </c>
      <c r="N241" t="str">
        <f t="shared" ca="1" si="23"/>
        <v>insert into shop (shopName, shopCategory, shopAddr, shopAddr2, shopTel, shopX, shopY, shopEx, shopID, shopPW) values('수비드치킨','치킨','서울 마포구 합정동 411-2','22호','02-2633-8919',126.918387146695,37.5483256817695,'수비드치킨,\n치킨,\n서울 마포구 합정동 411-2,\n02-2633-8919,\n126.918387146695,\n37.5483256817695,','shop240','12345');</v>
      </c>
    </row>
    <row r="242" spans="1:14" x14ac:dyDescent="0.4">
      <c r="A242">
        <f t="shared" si="18"/>
        <v>241</v>
      </c>
      <c r="B242" t="str">
        <f>CONCATENATE("'",'trim()'!A242,"',")</f>
        <v>'수유리우동집 구로점',</v>
      </c>
      <c r="C242" t="str">
        <f>CONCATENATE("'",category!Q242,"',")</f>
        <v>'일식',</v>
      </c>
      <c r="D242" t="str">
        <f xml:space="preserve">   CONCATENATE("'",'trim()'!C242,"',")</f>
        <v>'서울 구로구 신도림동 400-1',</v>
      </c>
      <c r="E242" t="str">
        <f t="shared" ca="1" si="19"/>
        <v>'230호',</v>
      </c>
      <c r="F242" t="str">
        <f xml:space="preserve">    CONCATENATE("'",'trim()'!D242,"',")</f>
        <v>'02-332-2283',</v>
      </c>
      <c r="G242" t="str">
        <f>'trim()'!E242&amp;","</f>
        <v>126.877183624811,</v>
      </c>
      <c r="H242" t="str">
        <f>'trim()'!F242&amp;","</f>
        <v>37.5061772080012,</v>
      </c>
      <c r="I242" t="str">
        <f t="shared" si="20"/>
        <v>'수유리우동집 구로점,\n일식,\n서울 구로구 신도림동 400-1,\n02-332-2283,\n126.877183624811,\n37.5061772080012,',</v>
      </c>
      <c r="J242" t="str">
        <f t="shared" si="21"/>
        <v>'shop241',</v>
      </c>
      <c r="K242" t="str">
        <f t="shared" si="22"/>
        <v>'12345'</v>
      </c>
      <c r="N242" t="str">
        <f t="shared" ca="1" si="23"/>
        <v>insert into shop (shopName, shopCategory, shopAddr, shopAddr2, shopTel, shopX, shopY, shopEx, shopID, shopPW) values('수유리우동집 구로점','일식','서울 구로구 신도림동 400-1','230호','02-332-2283',126.877183624811,37.5061772080012,'수유리우동집 구로점,\n일식,\n서울 구로구 신도림동 400-1,\n02-332-2283,\n126.877183624811,\n37.5061772080012,','shop241','12345');</v>
      </c>
    </row>
    <row r="243" spans="1:14" x14ac:dyDescent="0.4">
      <c r="A243">
        <f t="shared" si="18"/>
        <v>242</v>
      </c>
      <c r="B243" t="str">
        <f>CONCATENATE("'",'trim()'!A243,"',")</f>
        <v>'수지앤파스타',</v>
      </c>
      <c r="C243" t="str">
        <f>CONCATENATE("'",category!Q243,"',")</f>
        <v>'양식',</v>
      </c>
      <c r="D243" t="str">
        <f xml:space="preserve">   CONCATENATE("'",'trim()'!C243,"',")</f>
        <v>'서울 마포구 상수동 313-1',</v>
      </c>
      <c r="E243" t="str">
        <f t="shared" ca="1" si="19"/>
        <v>'28호',</v>
      </c>
      <c r="F243" t="str">
        <f xml:space="preserve">    CONCATENATE("'",'trim()'!D243,"',")</f>
        <v>'02-6397-8780',</v>
      </c>
      <c r="G243" t="str">
        <f>'trim()'!E243&amp;","</f>
        <v>126.921288265113,</v>
      </c>
      <c r="H243" t="str">
        <f>'trim()'!F243&amp;","</f>
        <v>37.5486772386944,</v>
      </c>
      <c r="I243" t="str">
        <f t="shared" si="20"/>
        <v>'수지앤파스타,\n양식,\n서울 마포구 상수동 313-1,\n02-6397-8780,\n126.921288265113,\n37.5486772386944,',</v>
      </c>
      <c r="J243" t="str">
        <f t="shared" si="21"/>
        <v>'shop242',</v>
      </c>
      <c r="K243" t="str">
        <f t="shared" si="22"/>
        <v>'12345'</v>
      </c>
      <c r="N243" t="str">
        <f t="shared" ca="1" si="23"/>
        <v>insert into shop (shopName, shopCategory, shopAddr, shopAddr2, shopTel, shopX, shopY, shopEx, shopID, shopPW) values('수지앤파스타','양식','서울 마포구 상수동 313-1','28호','02-6397-8780',126.921288265113,37.5486772386944,'수지앤파스타,\n양식,\n서울 마포구 상수동 313-1,\n02-6397-8780,\n126.921288265113,\n37.5486772386944,','shop242','12345');</v>
      </c>
    </row>
    <row r="244" spans="1:14" x14ac:dyDescent="0.4">
      <c r="A244">
        <f t="shared" si="18"/>
        <v>243</v>
      </c>
      <c r="B244" t="str">
        <f>CONCATENATE("'",'trim()'!A244,"',")</f>
        <v>'숙달돼지 합정역점',</v>
      </c>
      <c r="C244" t="str">
        <f>CONCATENATE("'",category!Q244,"',")</f>
        <v>'한식',</v>
      </c>
      <c r="D244" t="str">
        <f xml:space="preserve">   CONCATENATE("'",'trim()'!C244,"',")</f>
        <v>'서울 마포구 합정동 472',</v>
      </c>
      <c r="E244" t="str">
        <f t="shared" ca="1" si="19"/>
        <v>'301호',</v>
      </c>
      <c r="F244" t="str">
        <f xml:space="preserve">    CONCATENATE("'",'trim()'!D244,"',")</f>
        <v>'02-332-9400',</v>
      </c>
      <c r="G244" t="str">
        <f>'trim()'!E244&amp;","</f>
        <v>126.912102678165,</v>
      </c>
      <c r="H244" t="str">
        <f>'trim()'!F244&amp;","</f>
        <v>37.5497591642964,</v>
      </c>
      <c r="I244" t="str">
        <f t="shared" si="20"/>
        <v>'숙달돼지 합정역점,\n한식,\n서울 마포구 합정동 472,\n02-332-9400,\n126.912102678165,\n37.5497591642964,',</v>
      </c>
      <c r="J244" t="str">
        <f t="shared" si="21"/>
        <v>'shop243',</v>
      </c>
      <c r="K244" t="str">
        <f t="shared" si="22"/>
        <v>'12345'</v>
      </c>
      <c r="N244" t="str">
        <f t="shared" ca="1" si="23"/>
        <v>insert into shop (shopName, shopCategory, shopAddr, shopAddr2, shopTel, shopX, shopY, shopEx, shopID, shopPW) values('숙달돼지 합정역점','한식','서울 마포구 합정동 472','301호','02-332-9400',126.912102678165,37.5497591642964,'숙달돼지 합정역점,\n한식,\n서울 마포구 합정동 472,\n02-332-9400,\n126.912102678165,\n37.5497591642964,','shop243','12345');</v>
      </c>
    </row>
    <row r="245" spans="1:14" x14ac:dyDescent="0.4">
      <c r="A245">
        <f t="shared" si="18"/>
        <v>244</v>
      </c>
      <c r="B245" t="str">
        <f>CONCATENATE("'",'trim()'!A245,"',")</f>
        <v>'스노브',</v>
      </c>
      <c r="C245" t="str">
        <f>CONCATENATE("'",category!Q245,"',")</f>
        <v>'카페',</v>
      </c>
      <c r="D245" t="str">
        <f xml:space="preserve">   CONCATENATE("'",'trim()'!C245,"',")</f>
        <v>'서울 마포구 상수동 86-53',</v>
      </c>
      <c r="E245" t="str">
        <f t="shared" ca="1" si="19"/>
        <v>'101호',</v>
      </c>
      <c r="F245" t="str">
        <f xml:space="preserve">    CONCATENATE("'",'trim()'!D245,"',")</f>
        <v>'02-325-5770',</v>
      </c>
      <c r="G245" t="str">
        <f>'trim()'!E245&amp;","</f>
        <v>126.922866943851,</v>
      </c>
      <c r="H245" t="str">
        <f>'trim()'!F245&amp;","</f>
        <v>37.5497234386161,</v>
      </c>
      <c r="I245" t="str">
        <f t="shared" si="20"/>
        <v>'스노브,\n카페,\n서울 마포구 상수동 86-53,\n02-325-5770,\n126.922866943851,\n37.5497234386161,',</v>
      </c>
      <c r="J245" t="str">
        <f t="shared" si="21"/>
        <v>'shop244',</v>
      </c>
      <c r="K245" t="str">
        <f t="shared" si="22"/>
        <v>'12345'</v>
      </c>
      <c r="N245" t="str">
        <f t="shared" ca="1" si="23"/>
        <v>insert into shop (shopName, shopCategory, shopAddr, shopAddr2, shopTel, shopX, shopY, shopEx, shopID, shopPW) values('스노브','카페','서울 마포구 상수동 86-53','101호','02-325-5770',126.922866943851,37.5497234386161,'스노브,\n카페,\n서울 마포구 상수동 86-53,\n02-325-5770,\n126.922866943851,\n37.5497234386161,','shop244','12345');</v>
      </c>
    </row>
    <row r="246" spans="1:14" x14ac:dyDescent="0.4">
      <c r="A246">
        <f t="shared" si="18"/>
        <v>245</v>
      </c>
      <c r="B246" t="str">
        <f>CONCATENATE("'",'trim()'!A246,"',")</f>
        <v>'스미비부타동',</v>
      </c>
      <c r="C246" t="str">
        <f>CONCATENATE("'",category!Q246,"',")</f>
        <v>'일식',</v>
      </c>
      <c r="D246" t="str">
        <f xml:space="preserve">   CONCATENATE("'",'trim()'!C246,"',")</f>
        <v>'서울 마포구 상수동 92-6',</v>
      </c>
      <c r="E246" t="str">
        <f t="shared" ca="1" si="19"/>
        <v>'3호',</v>
      </c>
      <c r="F246" t="str">
        <f xml:space="preserve">    CONCATENATE("'",'trim()'!D246,"',")</f>
        <v>'02-2210-9553',</v>
      </c>
      <c r="G246" t="str">
        <f>'trim()'!E246&amp;","</f>
        <v>126.922229088687,</v>
      </c>
      <c r="H246" t="str">
        <f>'trim()'!F246&amp;","</f>
        <v>37.5493446009239,</v>
      </c>
      <c r="I246" t="str">
        <f t="shared" si="20"/>
        <v>'스미비부타동,\n일식,\n서울 마포구 상수동 92-6,\n02-2210-9553,\n126.922229088687,\n37.5493446009239,',</v>
      </c>
      <c r="J246" t="str">
        <f t="shared" si="21"/>
        <v>'shop245',</v>
      </c>
      <c r="K246" t="str">
        <f t="shared" si="22"/>
        <v>'12345'</v>
      </c>
      <c r="N246" t="str">
        <f t="shared" ca="1" si="23"/>
        <v>insert into shop (shopName, shopCategory, shopAddr, shopAddr2, shopTel, shopX, shopY, shopEx, shopID, shopPW) values('스미비부타동','일식','서울 마포구 상수동 92-6','3호','02-2210-9553',126.922229088687,37.5493446009239,'스미비부타동,\n일식,\n서울 마포구 상수동 92-6,\n02-2210-9553,\n126.922229088687,\n37.5493446009239,','shop245','12345');</v>
      </c>
    </row>
    <row r="247" spans="1:14" x14ac:dyDescent="0.4">
      <c r="A247">
        <f t="shared" si="18"/>
        <v>246</v>
      </c>
      <c r="B247" t="str">
        <f>CONCATENATE("'",'trim()'!A247,"',")</f>
        <v>'스시노칸도',</v>
      </c>
      <c r="C247" t="str">
        <f>CONCATENATE("'",category!Q247,"',")</f>
        <v>'일식',</v>
      </c>
      <c r="D247" t="str">
        <f xml:space="preserve">   CONCATENATE("'",'trim()'!C247,"',")</f>
        <v>'서울 구로구 신도림동 439-5',</v>
      </c>
      <c r="E247" t="str">
        <f t="shared" ca="1" si="19"/>
        <v>'182호',</v>
      </c>
      <c r="F247" t="str">
        <f xml:space="preserve">    CONCATENATE("'",'trim()'!D247,"',")</f>
        <v>'02-2210-9553',</v>
      </c>
      <c r="G247" t="str">
        <f>'trim()'!E247&amp;","</f>
        <v>126.884711368968,</v>
      </c>
      <c r="H247" t="str">
        <f>'trim()'!F247&amp;","</f>
        <v>37.5062532711523,</v>
      </c>
      <c r="I247" t="str">
        <f t="shared" si="20"/>
        <v>'스시노칸도,\n일식,\n서울 구로구 신도림동 439-5,\n02-2210-9553,\n126.884711368968,\n37.5062532711523,',</v>
      </c>
      <c r="J247" t="str">
        <f t="shared" si="21"/>
        <v>'shop246',</v>
      </c>
      <c r="K247" t="str">
        <f t="shared" si="22"/>
        <v>'12345'</v>
      </c>
      <c r="N247" t="str">
        <f t="shared" ca="1" si="23"/>
        <v>insert into shop (shopName, shopCategory, shopAddr, shopAddr2, shopTel, shopX, shopY, shopEx, shopID, shopPW) values('스시노칸도','일식','서울 구로구 신도림동 439-5','182호','02-2210-9553',126.884711368968,37.5062532711523,'스시노칸도,\n일식,\n서울 구로구 신도림동 439-5,\n02-2210-9553,\n126.884711368968,\n37.5062532711523,','shop246','12345');</v>
      </c>
    </row>
    <row r="248" spans="1:14" x14ac:dyDescent="0.4">
      <c r="A248">
        <f t="shared" si="18"/>
        <v>247</v>
      </c>
      <c r="B248" t="str">
        <f>CONCATENATE("'",'trim()'!A248,"',")</f>
        <v>'스시메이진 구로점',</v>
      </c>
      <c r="C248" t="str">
        <f>CONCATENATE("'",category!Q248,"',")</f>
        <v>'일식',</v>
      </c>
      <c r="D248" t="str">
        <f xml:space="preserve">   CONCATENATE("'",'trim()'!C248,"',")</f>
        <v>'서울 구로구 구로동 188-25',</v>
      </c>
      <c r="E248" t="str">
        <f t="shared" ca="1" si="19"/>
        <v>'121호',</v>
      </c>
      <c r="F248" t="str">
        <f xml:space="preserve">    CONCATENATE("'",'trim()'!D248,"',")</f>
        <v>'02-6344-3782',</v>
      </c>
      <c r="G248" t="str">
        <f>'trim()'!E248&amp;","</f>
        <v>126.896828283525,</v>
      </c>
      <c r="H248" t="str">
        <f>'trim()'!F248&amp;","</f>
        <v>37.4852530065181,</v>
      </c>
      <c r="I248" t="str">
        <f t="shared" si="20"/>
        <v>'스시메이진 구로점,\n일식,\n서울 구로구 구로동 188-25,\n02-6344-3782,\n126.896828283525,\n37.4852530065181,',</v>
      </c>
      <c r="J248" t="str">
        <f t="shared" si="21"/>
        <v>'shop247',</v>
      </c>
      <c r="K248" t="str">
        <f t="shared" si="22"/>
        <v>'12345'</v>
      </c>
      <c r="N248" t="str">
        <f t="shared" ca="1" si="23"/>
        <v>insert into shop (shopName, shopCategory, shopAddr, shopAddr2, shopTel, shopX, shopY, shopEx, shopID, shopPW) values('스시메이진 구로점','일식','서울 구로구 구로동 188-25','121호','02-6344-3782',126.896828283525,37.4852530065181,'스시메이진 구로점,\n일식,\n서울 구로구 구로동 188-25,\n02-6344-3782,\n126.896828283525,\n37.4852530065181,','shop247','12345');</v>
      </c>
    </row>
    <row r="249" spans="1:14" x14ac:dyDescent="0.4">
      <c r="A249">
        <f t="shared" si="18"/>
        <v>248</v>
      </c>
      <c r="B249" t="str">
        <f>CONCATENATE("'",'trim()'!A249,"',")</f>
        <v>'스시비쇼쿠',</v>
      </c>
      <c r="C249" t="str">
        <f>CONCATENATE("'",category!Q249,"',")</f>
        <v>'일식',</v>
      </c>
      <c r="D249" t="str">
        <f xml:space="preserve">   CONCATENATE("'",'trim()'!C249,"',")</f>
        <v>'서울 구로구 구로동 811',</v>
      </c>
      <c r="E249" t="str">
        <f t="shared" ca="1" si="19"/>
        <v>'155호',</v>
      </c>
      <c r="F249" t="str">
        <f xml:space="preserve">    CONCATENATE("'",'trim()'!D249,"',")</f>
        <v>'02-851-3156',</v>
      </c>
      <c r="G249" t="str">
        <f>'trim()'!E249&amp;","</f>
        <v>126.899280882135,</v>
      </c>
      <c r="H249" t="str">
        <f>'trim()'!F249&amp;","</f>
        <v>37.4842856380535,</v>
      </c>
      <c r="I249" t="str">
        <f t="shared" si="20"/>
        <v>'스시비쇼쿠,\n일식,\n서울 구로구 구로동 811,\n02-851-3156,\n126.899280882135,\n37.4842856380535,',</v>
      </c>
      <c r="J249" t="str">
        <f t="shared" si="21"/>
        <v>'shop248',</v>
      </c>
      <c r="K249" t="str">
        <f t="shared" si="22"/>
        <v>'12345'</v>
      </c>
      <c r="N249" t="str">
        <f t="shared" ca="1" si="23"/>
        <v>insert into shop (shopName, shopCategory, shopAddr, shopAddr2, shopTel, shopX, shopY, shopEx, shopID, shopPW) values('스시비쇼쿠','일식','서울 구로구 구로동 811','155호','02-851-3156',126.899280882135,37.4842856380535,'스시비쇼쿠,\n일식,\n서울 구로구 구로동 811,\n02-851-3156,\n126.899280882135,\n37.4842856380535,','shop248','12345');</v>
      </c>
    </row>
    <row r="250" spans="1:14" x14ac:dyDescent="0.4">
      <c r="A250">
        <f t="shared" si="18"/>
        <v>249</v>
      </c>
      <c r="B250" t="str">
        <f>CONCATENATE("'",'trim()'!A250,"',")</f>
        <v>'스시웨이 신도림점',</v>
      </c>
      <c r="C250" t="str">
        <f>CONCATENATE("'",category!Q250,"',")</f>
        <v>'일식',</v>
      </c>
      <c r="D250" t="str">
        <f xml:space="preserve">   CONCATENATE("'",'trim()'!C250,"',")</f>
        <v>'서울 구로구 신도림동 338',</v>
      </c>
      <c r="E250" t="str">
        <f t="shared" ca="1" si="19"/>
        <v>'19호',</v>
      </c>
      <c r="F250" t="str">
        <f xml:space="preserve">    CONCATENATE("'",'trim()'!D250,"',")</f>
        <v>'02-851-3161',</v>
      </c>
      <c r="G250" t="str">
        <f>'trim()'!E250&amp;","</f>
        <v>126.889455270242,</v>
      </c>
      <c r="H250" t="str">
        <f>'trim()'!F250&amp;","</f>
        <v>37.5104961305856,</v>
      </c>
      <c r="I250" t="str">
        <f t="shared" si="20"/>
        <v>'스시웨이 신도림점,\n일식,\n서울 구로구 신도림동 338,\n02-851-3161,\n126.889455270242,\n37.5104961305856,',</v>
      </c>
      <c r="J250" t="str">
        <f t="shared" si="21"/>
        <v>'shop249',</v>
      </c>
      <c r="K250" t="str">
        <f t="shared" si="22"/>
        <v>'12345'</v>
      </c>
      <c r="N250" t="str">
        <f t="shared" ca="1" si="23"/>
        <v>insert into shop (shopName, shopCategory, shopAddr, shopAddr2, shopTel, shopX, shopY, shopEx, shopID, shopPW) values('스시웨이 신도림점','일식','서울 구로구 신도림동 338','19호','02-851-3161',126.889455270242,37.5104961305856,'스시웨이 신도림점,\n일식,\n서울 구로구 신도림동 338,\n02-851-3161,\n126.889455270242,\n37.5104961305856,','shop249','12345');</v>
      </c>
    </row>
    <row r="251" spans="1:14" x14ac:dyDescent="0.4">
      <c r="A251">
        <f t="shared" si="18"/>
        <v>250</v>
      </c>
      <c r="B251" t="str">
        <f>CONCATENATE("'",'trim()'!A251,"',")</f>
        <v>'스시정',</v>
      </c>
      <c r="C251" t="str">
        <f>CONCATENATE("'",category!Q251,"',")</f>
        <v>'일식',</v>
      </c>
      <c r="D251" t="str">
        <f xml:space="preserve">   CONCATENATE("'",'trim()'!C251,"',")</f>
        <v>'서울 구로구 구로동 600-14',</v>
      </c>
      <c r="E251" t="str">
        <f t="shared" ca="1" si="19"/>
        <v>'88호',</v>
      </c>
      <c r="F251" t="str">
        <f xml:space="preserve">    CONCATENATE("'",'trim()'!D251,"',")</f>
        <v>'02-332-2284',</v>
      </c>
      <c r="G251" t="str">
        <f>'trim()'!E251&amp;","</f>
        <v>126.879419959164,</v>
      </c>
      <c r="H251" t="str">
        <f>'trim()'!F251&amp;","</f>
        <v>37.5024313313905,</v>
      </c>
      <c r="I251" t="str">
        <f t="shared" si="20"/>
        <v>'스시정,\n일식,\n서울 구로구 구로동 600-14,\n02-332-2284,\n126.879419959164,\n37.5024313313905,',</v>
      </c>
      <c r="J251" t="str">
        <f t="shared" si="21"/>
        <v>'shop250',</v>
      </c>
      <c r="K251" t="str">
        <f t="shared" si="22"/>
        <v>'12345'</v>
      </c>
      <c r="N251" t="str">
        <f t="shared" ca="1" si="23"/>
        <v>insert into shop (shopName, shopCategory, shopAddr, shopAddr2, shopTel, shopX, shopY, shopEx, shopID, shopPW) values('스시정','일식','서울 구로구 구로동 600-14','88호','02-332-2284',126.879419959164,37.5024313313905,'스시정,\n일식,\n서울 구로구 구로동 600-14,\n02-332-2284,\n126.879419959164,\n37.5024313313905,','shop250','12345');</v>
      </c>
    </row>
    <row r="252" spans="1:14" x14ac:dyDescent="0.4">
      <c r="A252">
        <f t="shared" si="18"/>
        <v>251</v>
      </c>
      <c r="B252" t="str">
        <f>CONCATENATE("'",'trim()'!A252,"',")</f>
        <v>'스시히라',</v>
      </c>
      <c r="C252" t="str">
        <f>CONCATENATE("'",category!Q252,"',")</f>
        <v>'일식',</v>
      </c>
      <c r="D252" t="str">
        <f xml:space="preserve">   CONCATENATE("'",'trim()'!C252,"',")</f>
        <v>'서울 구로구 신도림동 435-10',</v>
      </c>
      <c r="E252" t="str">
        <f t="shared" ca="1" si="19"/>
        <v>'163호',</v>
      </c>
      <c r="F252" t="str">
        <f xml:space="preserve">    CONCATENATE("'",'trim()'!D252,"',")</f>
        <v>'02-851-3157',</v>
      </c>
      <c r="G252" t="str">
        <f>'trim()'!E252&amp;","</f>
        <v>126.884075960865,</v>
      </c>
      <c r="H252" t="str">
        <f>'trim()'!F252&amp;","</f>
        <v>37.5068500153745,</v>
      </c>
      <c r="I252" t="str">
        <f t="shared" si="20"/>
        <v>'스시히라,\n일식,\n서울 구로구 신도림동 435-10,\n02-851-3157,\n126.884075960865,\n37.5068500153745,',</v>
      </c>
      <c r="J252" t="str">
        <f t="shared" si="21"/>
        <v>'shop251',</v>
      </c>
      <c r="K252" t="str">
        <f t="shared" si="22"/>
        <v>'12345'</v>
      </c>
      <c r="N252" t="str">
        <f t="shared" ca="1" si="23"/>
        <v>insert into shop (shopName, shopCategory, shopAddr, shopAddr2, shopTel, shopX, shopY, shopEx, shopID, shopPW) values('스시히라','일식','서울 구로구 신도림동 435-10','163호','02-851-3157',126.884075960865,37.5068500153745,'스시히라,\n일식,\n서울 구로구 신도림동 435-10,\n02-851-3157,\n126.884075960865,\n37.5068500153745,','shop251','12345');</v>
      </c>
    </row>
    <row r="253" spans="1:14" x14ac:dyDescent="0.4">
      <c r="A253">
        <f t="shared" si="18"/>
        <v>252</v>
      </c>
      <c r="B253" t="str">
        <f>CONCATENATE("'",'trim()'!A253,"',")</f>
        <v>'스타벅스 신도림점',</v>
      </c>
      <c r="C253" t="str">
        <f>CONCATENATE("'",category!Q253,"',")</f>
        <v>'카페',</v>
      </c>
      <c r="D253" t="str">
        <f xml:space="preserve">   CONCATENATE("'",'trim()'!C253,"',")</f>
        <v>'서울 구로구 신도림동 413-9',</v>
      </c>
      <c r="E253" t="str">
        <f t="shared" ca="1" si="19"/>
        <v>'45호',</v>
      </c>
      <c r="F253" t="str">
        <f xml:space="preserve">    CONCATENATE("'",'trim()'!D253,"',")</f>
        <v>'02-2638-0077',</v>
      </c>
      <c r="G253" t="str">
        <f>'trim()'!E253&amp;","</f>
        <v>126.883975398101,</v>
      </c>
      <c r="H253" t="str">
        <f>'trim()'!F253&amp;","</f>
        <v>37.5053263176745,</v>
      </c>
      <c r="I253" t="str">
        <f t="shared" si="20"/>
        <v>'스타벅스 신도림점,\n카페,\n서울 구로구 신도림동 413-9,\n02-2638-0077,\n126.883975398101,\n37.5053263176745,',</v>
      </c>
      <c r="J253" t="str">
        <f t="shared" si="21"/>
        <v>'shop252',</v>
      </c>
      <c r="K253" t="str">
        <f t="shared" si="22"/>
        <v>'12345'</v>
      </c>
      <c r="N253" t="str">
        <f t="shared" ca="1" si="23"/>
        <v>insert into shop (shopName, shopCategory, shopAddr, shopAddr2, shopTel, shopX, shopY, shopEx, shopID, shopPW) values('스타벅스 신도림점','카페','서울 구로구 신도림동 413-9','45호','02-2638-0077',126.883975398101,37.5053263176745,'스타벅스 신도림점,\n카페,\n서울 구로구 신도림동 413-9,\n02-2638-0077,\n126.883975398101,\n37.5053263176745,','shop252','12345');</v>
      </c>
    </row>
    <row r="254" spans="1:14" x14ac:dyDescent="0.4">
      <c r="A254">
        <f t="shared" si="18"/>
        <v>253</v>
      </c>
      <c r="B254" t="str">
        <f>CONCATENATE("'",'trim()'!A254,"',")</f>
        <v>'스타벅스 현대디큐브B2점',</v>
      </c>
      <c r="C254" t="str">
        <f>CONCATENATE("'",category!Q254,"',")</f>
        <v>'카페',</v>
      </c>
      <c r="D254" t="str">
        <f xml:space="preserve">   CONCATENATE("'",'trim()'!C254,"',")</f>
        <v>'서울 구로구 신도림동 692',</v>
      </c>
      <c r="E254" t="str">
        <f t="shared" ca="1" si="19"/>
        <v>'22호',</v>
      </c>
      <c r="F254" t="str">
        <f xml:space="preserve">    CONCATENATE("'",'trim()'!D254,"',")</f>
        <v>'1522-3232',</v>
      </c>
      <c r="G254" t="str">
        <f>'trim()'!E254&amp;","</f>
        <v>126.889221777207,</v>
      </c>
      <c r="H254" t="str">
        <f>'trim()'!F254&amp;","</f>
        <v>37.5090714242141,</v>
      </c>
      <c r="I254" t="str">
        <f t="shared" si="20"/>
        <v>'스타벅스 현대디큐브B2점,\n카페,\n서울 구로구 신도림동 692,\n1522-3232,\n126.889221777207,\n37.5090714242141,',</v>
      </c>
      <c r="J254" t="str">
        <f t="shared" si="21"/>
        <v>'shop253',</v>
      </c>
      <c r="K254" t="str">
        <f t="shared" si="22"/>
        <v>'12345'</v>
      </c>
      <c r="N254" t="str">
        <f t="shared" ca="1" si="23"/>
        <v>insert into shop (shopName, shopCategory, shopAddr, shopAddr2, shopTel, shopX, shopY, shopEx, shopID, shopPW) values('스타벅스 현대디큐브B2점','카페','서울 구로구 신도림동 692','22호','1522-3232',126.889221777207,37.5090714242141,'스타벅스 현대디큐브B2점,\n카페,\n서울 구로구 신도림동 692,\n1522-3232,\n126.889221777207,\n37.5090714242141,','shop253','12345');</v>
      </c>
    </row>
    <row r="255" spans="1:14" x14ac:dyDescent="0.4">
      <c r="A255">
        <f t="shared" si="18"/>
        <v>254</v>
      </c>
      <c r="B255" t="str">
        <f>CONCATENATE("'",'trim()'!A255,"',")</f>
        <v>'스테프핫도그 서교메세나폴리스점',</v>
      </c>
      <c r="C255" t="str">
        <f>CONCATENATE("'",category!Q255,"',")</f>
        <v>'햄버거',</v>
      </c>
      <c r="D255" t="str">
        <f xml:space="preserve">   CONCATENATE("'",'trim()'!C255,"',")</f>
        <v>'서울 마포구 서교동 490',</v>
      </c>
      <c r="E255" t="str">
        <f t="shared" ca="1" si="19"/>
        <v>'58호',</v>
      </c>
      <c r="F255" t="str">
        <f xml:space="preserve">    CONCATENATE("'",'trim()'!D255,"',")</f>
        <v>'02-322-8462',</v>
      </c>
      <c r="G255" t="str">
        <f>'trim()'!E255&amp;","</f>
        <v>126.914228628618,</v>
      </c>
      <c r="H255" t="str">
        <f>'trim()'!F255&amp;","</f>
        <v>37.5511086209409,</v>
      </c>
      <c r="I255" t="str">
        <f t="shared" si="20"/>
        <v>'스테프핫도그 서교메세나폴리스점,\n햄버거,\n서울 마포구 서교동 490,\n02-322-8462,\n126.914228628618,\n37.5511086209409,',</v>
      </c>
      <c r="J255" t="str">
        <f t="shared" si="21"/>
        <v>'shop254',</v>
      </c>
      <c r="K255" t="str">
        <f t="shared" si="22"/>
        <v>'12345'</v>
      </c>
      <c r="N255" t="str">
        <f t="shared" ca="1" si="23"/>
        <v>insert into shop (shopName, shopCategory, shopAddr, shopAddr2, shopTel, shopX, shopY, shopEx, shopID, shopPW) values('스테프핫도그 서교메세나폴리스점','햄버거','서울 마포구 서교동 490','58호','02-322-8462',126.914228628618,37.5511086209409,'스테프핫도그 서교메세나폴리스점,\n햄버거,\n서울 마포구 서교동 490,\n02-322-8462,\n126.914228628618,\n37.5511086209409,','shop254','12345');</v>
      </c>
    </row>
    <row r="256" spans="1:14" x14ac:dyDescent="0.4">
      <c r="A256">
        <f t="shared" si="18"/>
        <v>255</v>
      </c>
      <c r="B256" t="str">
        <f>CONCATENATE("'",'trim()'!A256,"',")</f>
        <v>'스파카나폴리 합정',</v>
      </c>
      <c r="C256" t="str">
        <f>CONCATENATE("'",category!Q256,"',")</f>
        <v>'피자,양식',</v>
      </c>
      <c r="D256" t="str">
        <f xml:space="preserve">   CONCATENATE("'",'trim()'!C256,"',")</f>
        <v>'서울 마포구 합정동 413-2',</v>
      </c>
      <c r="E256" t="str">
        <f t="shared" ca="1" si="19"/>
        <v>'142호',</v>
      </c>
      <c r="F256" t="str">
        <f xml:space="preserve">    CONCATENATE("'",'trim()'!D256,"',")</f>
        <v>'02-326-2323',</v>
      </c>
      <c r="G256" t="str">
        <f>'trim()'!E256&amp;","</f>
        <v>126.915602703838,</v>
      </c>
      <c r="H256" t="str">
        <f>'trim()'!F256&amp;","</f>
        <v>37.5488967594368,</v>
      </c>
      <c r="I256" t="str">
        <f t="shared" si="20"/>
        <v>'스파카나폴리 합정,\n피자,양식,\n서울 마포구 합정동 413-2,\n02-326-2323,\n126.915602703838,\n37.5488967594368,',</v>
      </c>
      <c r="J256" t="str">
        <f t="shared" si="21"/>
        <v>'shop255',</v>
      </c>
      <c r="K256" t="str">
        <f t="shared" si="22"/>
        <v>'12345'</v>
      </c>
      <c r="N256" t="str">
        <f t="shared" ca="1" si="23"/>
        <v>insert into shop (shopName, shopCategory, shopAddr, shopAddr2, shopTel, shopX, shopY, shopEx, shopID, shopPW) values('스파카나폴리 합정','피자,양식','서울 마포구 합정동 413-2','142호','02-326-2323',126.915602703838,37.5488967594368,'스파카나폴리 합정,\n피자,양식,\n서울 마포구 합정동 413-2,\n02-326-2323,\n126.915602703838,\n37.5488967594368,','shop255','12345');</v>
      </c>
    </row>
    <row r="257" spans="1:14" x14ac:dyDescent="0.4">
      <c r="A257">
        <f t="shared" si="18"/>
        <v>256</v>
      </c>
      <c r="B257" t="str">
        <f>CONCATENATE("'",'trim()'!A257,"',")</f>
        <v>'시루케이크',</v>
      </c>
      <c r="C257" t="str">
        <f>CONCATENATE("'",category!Q257,"',")</f>
        <v>'카페',</v>
      </c>
      <c r="D257" t="str">
        <f xml:space="preserve">   CONCATENATE("'",'trim()'!C257,"',")</f>
        <v>'서울 마포구 상수동 341-1',</v>
      </c>
      <c r="E257" t="str">
        <f t="shared" ca="1" si="19"/>
        <v>'17호',</v>
      </c>
      <c r="F257" t="str">
        <f xml:space="preserve">    CONCATENATE("'",'trim()'!D257,"',")</f>
        <v>'010-6214-7700',</v>
      </c>
      <c r="G257" t="str">
        <f>'trim()'!E257&amp;","</f>
        <v>126.922667238971,</v>
      </c>
      <c r="H257" t="str">
        <f>'trim()'!F257&amp;","</f>
        <v>37.5458598259824,</v>
      </c>
      <c r="I257" t="str">
        <f t="shared" si="20"/>
        <v>'시루케이크,\n카페,\n서울 마포구 상수동 341-1,\n010-6214-7700,\n126.922667238971,\n37.5458598259824,',</v>
      </c>
      <c r="J257" t="str">
        <f t="shared" si="21"/>
        <v>'shop256',</v>
      </c>
      <c r="K257" t="str">
        <f t="shared" si="22"/>
        <v>'12345'</v>
      </c>
      <c r="N257" t="str">
        <f t="shared" ca="1" si="23"/>
        <v>insert into shop (shopName, shopCategory, shopAddr, shopAddr2, shopTel, shopX, shopY, shopEx, shopID, shopPW) values('시루케이크','카페','서울 마포구 상수동 341-1','17호','010-6214-7700',126.922667238971,37.5458598259824,'시루케이크,\n카페,\n서울 마포구 상수동 341-1,\n010-6214-7700,\n126.922667238971,\n37.5458598259824,','shop256','12345');</v>
      </c>
    </row>
    <row r="258" spans="1:14" x14ac:dyDescent="0.4">
      <c r="A258">
        <f t="shared" si="18"/>
        <v>257</v>
      </c>
      <c r="B258" t="str">
        <f>CONCATENATE("'",'trim()'!A258,"',")</f>
        <v>'시오',</v>
      </c>
      <c r="C258" t="str">
        <f>CONCATENATE("'",category!Q258,"',")</f>
        <v>'일식',</v>
      </c>
      <c r="D258" t="str">
        <f xml:space="preserve">   CONCATENATE("'",'trim()'!C258,"',")</f>
        <v>'서울 마포구 합정동 372-17',</v>
      </c>
      <c r="E258" t="str">
        <f t="shared" ca="1" si="19"/>
        <v>'20호',</v>
      </c>
      <c r="F258" t="str">
        <f xml:space="preserve">    CONCATENATE("'",'trim()'!D258,"',")</f>
        <v>'02-2210-9552',</v>
      </c>
      <c r="G258" t="str">
        <f>'trim()'!E258&amp;","</f>
        <v>126.914278286871,</v>
      </c>
      <c r="H258" t="str">
        <f>'trim()'!F258&amp;","</f>
        <v>37.5472740080655,</v>
      </c>
      <c r="I258" t="str">
        <f t="shared" si="20"/>
        <v>'시오,\n일식,\n서울 마포구 합정동 372-17,\n02-2210-9552,\n126.914278286871,\n37.5472740080655,',</v>
      </c>
      <c r="J258" t="str">
        <f t="shared" si="21"/>
        <v>'shop257',</v>
      </c>
      <c r="K258" t="str">
        <f t="shared" si="22"/>
        <v>'12345'</v>
      </c>
      <c r="N258" t="str">
        <f t="shared" ca="1" si="23"/>
        <v>insert into shop (shopName, shopCategory, shopAddr, shopAddr2, shopTel, shopX, shopY, shopEx, shopID, shopPW) values('시오','일식','서울 마포구 합정동 372-17','20호','02-2210-9552',126.914278286871,37.5472740080655,'시오,\n일식,\n서울 마포구 합정동 372-17,\n02-2210-9552,\n126.914278286871,\n37.5472740080655,','shop257','12345');</v>
      </c>
    </row>
    <row r="259" spans="1:14" x14ac:dyDescent="0.4">
      <c r="A259">
        <f t="shared" ref="A259:A322" si="24">A258+1</f>
        <v>258</v>
      </c>
      <c r="B259" t="str">
        <f>CONCATENATE("'",'trim()'!A259,"',")</f>
        <v>'시즌샌드위치',</v>
      </c>
      <c r="C259" t="str">
        <f>CONCATENATE("'",category!Q259,"',")</f>
        <v>'햄버거',</v>
      </c>
      <c r="D259" t="str">
        <f xml:space="preserve">   CONCATENATE("'",'trim()'!C259,"',")</f>
        <v>'서울 마포구 상수동 93-22',</v>
      </c>
      <c r="E259" t="str">
        <f t="shared" ref="E259:E322" ca="1" si="25">"'"&amp;MOD(MID(RAND(),4,3),300)+2&amp;"호',"</f>
        <v>'141호',</v>
      </c>
      <c r="F259" t="str">
        <f xml:space="preserve">    CONCATENATE("'",'trim()'!D259,"',")</f>
        <v>'02-6397-2727',</v>
      </c>
      <c r="G259" t="str">
        <f>'trim()'!E259&amp;","</f>
        <v>126.924576776155,</v>
      </c>
      <c r="H259" t="str">
        <f>'trim()'!F259&amp;","</f>
        <v>37.5486856920058,</v>
      </c>
      <c r="I259" t="str">
        <f t="shared" ref="I259:I322" si="26">"'"&amp;SUBSTITUTE(  SUBSTITUTE(  SUBSTITUTE(  SUBSTITUTE(  SUBSTITUTE(  SUBSTITUTE(   SUBSTITUTE(  SUBSTITUTE(  SUBSTITUTE(  SUBSTITUTE(  SUBSTITUTE(  SUBSTITUTE(      CONCATENATE(B259,"\n",C259,"\n",D259,"\n",F259,"\n",G259,"\n",H259),"'","",1),"'","",1),"'","",1),"'","",1),"'","",1),"'","",1),"'","",1),"'","",1),"'","",1),"'","",1),"'","",1),"'","",1)&amp;"',"</f>
        <v>'시즌샌드위치,\n햄버거,\n서울 마포구 상수동 93-22,\n02-6397-2727,\n126.924576776155,\n37.5486856920058,',</v>
      </c>
      <c r="J259" t="str">
        <f t="shared" ref="J259:J322" si="27">CONCATENATE("'shop",  MID(A259+1000,2,3),"',")</f>
        <v>'shop258',</v>
      </c>
      <c r="K259" t="str">
        <f t="shared" ref="K259:K322" si="28">"'"&amp;12345&amp;"'"</f>
        <v>'12345'</v>
      </c>
      <c r="N259" t="str">
        <f t="shared" ref="N259:N322" ca="1" si="29">CONCATENATE("insert into shop (shopName, shopCategory, shopAddr, shopAddr2, shopTel, shopX, shopY, shopEx, shopID, shopPW) values(",B259,C259,D259,E259,F259,G259,H259,I259,J259,K259,");")</f>
        <v>insert into shop (shopName, shopCategory, shopAddr, shopAddr2, shopTel, shopX, shopY, shopEx, shopID, shopPW) values('시즌샌드위치','햄버거','서울 마포구 상수동 93-22','141호','02-6397-2727',126.924576776155,37.5486856920058,'시즌샌드위치,\n햄버거,\n서울 마포구 상수동 93-22,\n02-6397-2727,\n126.924576776155,\n37.5486856920058,','shop258','12345');</v>
      </c>
    </row>
    <row r="260" spans="1:14" x14ac:dyDescent="0.4">
      <c r="A260">
        <f t="shared" si="24"/>
        <v>259</v>
      </c>
      <c r="B260" t="str">
        <f>CONCATENATE("'",'trim()'!A260,"',")</f>
        <v>'신도림참족발',</v>
      </c>
      <c r="C260" t="str">
        <f>CONCATENATE("'",category!Q260,"',")</f>
        <v>'한식',</v>
      </c>
      <c r="D260" t="str">
        <f xml:space="preserve">   CONCATENATE("'",'trim()'!C260,"',")</f>
        <v>'서울 구로구 신도림동 337',</v>
      </c>
      <c r="E260" t="str">
        <f t="shared" ca="1" si="25"/>
        <v>'12호',</v>
      </c>
      <c r="F260" t="str">
        <f xml:space="preserve">    CONCATENATE("'",'trim()'!D260,"',")</f>
        <v>'02-3439-7182',</v>
      </c>
      <c r="G260" t="str">
        <f>'trim()'!E260&amp;","</f>
        <v>126.887746727372,</v>
      </c>
      <c r="H260" t="str">
        <f>'trim()'!F260&amp;","</f>
        <v>37.5094205223262,</v>
      </c>
      <c r="I260" t="str">
        <f t="shared" si="26"/>
        <v>'신도림참족발,\n한식,\n서울 구로구 신도림동 337,\n02-3439-7182,\n126.887746727372,\n37.5094205223262,',</v>
      </c>
      <c r="J260" t="str">
        <f t="shared" si="27"/>
        <v>'shop259',</v>
      </c>
      <c r="K260" t="str">
        <f t="shared" si="28"/>
        <v>'12345'</v>
      </c>
      <c r="N260" t="str">
        <f t="shared" ca="1" si="29"/>
        <v>insert into shop (shopName, shopCategory, shopAddr, shopAddr2, shopTel, shopX, shopY, shopEx, shopID, shopPW) values('신도림참족발','한식','서울 구로구 신도림동 337','12호','02-3439-7182',126.887746727372,37.5094205223262,'신도림참족발,\n한식,\n서울 구로구 신도림동 337,\n02-3439-7182,\n126.887746727372,\n37.5094205223262,','shop259','12345');</v>
      </c>
    </row>
    <row r="261" spans="1:14" x14ac:dyDescent="0.4">
      <c r="A261">
        <f t="shared" si="24"/>
        <v>260</v>
      </c>
      <c r="B261" t="str">
        <f>CONCATENATE("'",'trim()'!A261,"',")</f>
        <v>'신림춘천집',</v>
      </c>
      <c r="C261" t="str">
        <f>CONCATENATE("'",category!Q261,"',")</f>
        <v>'한식',</v>
      </c>
      <c r="D261" t="str">
        <f xml:space="preserve">   CONCATENATE("'",'trim()'!C261,"',")</f>
        <v>'서울 구로구 구로동 1124-69',</v>
      </c>
      <c r="E261" t="str">
        <f t="shared" ca="1" si="25"/>
        <v>'233호',</v>
      </c>
      <c r="F261" t="str">
        <f xml:space="preserve">    CONCATENATE("'",'trim()'!D261,"',")</f>
        <v>'070-8624-1998',</v>
      </c>
      <c r="G261" t="str">
        <f>'trim()'!E261&amp;","</f>
        <v>126.899823896113,</v>
      </c>
      <c r="H261" t="str">
        <f>'trim()'!F261&amp;","</f>
        <v>37.4840626496785,</v>
      </c>
      <c r="I261" t="str">
        <f t="shared" si="26"/>
        <v>'신림춘천집,\n한식,\n서울 구로구 구로동 1124-69,\n070-8624-1998,\n126.899823896113,\n37.4840626496785,',</v>
      </c>
      <c r="J261" t="str">
        <f t="shared" si="27"/>
        <v>'shop260',</v>
      </c>
      <c r="K261" t="str">
        <f t="shared" si="28"/>
        <v>'12345'</v>
      </c>
      <c r="N261" t="str">
        <f t="shared" ca="1" si="29"/>
        <v>insert into shop (shopName, shopCategory, shopAddr, shopAddr2, shopTel, shopX, shopY, shopEx, shopID, shopPW) values('신림춘천집','한식','서울 구로구 구로동 1124-69','233호','070-8624-1998',126.899823896113,37.4840626496785,'신림춘천집,\n한식,\n서울 구로구 구로동 1124-69,\n070-8624-1998,\n126.899823896113,\n37.4840626496785,','shop260','12345');</v>
      </c>
    </row>
    <row r="262" spans="1:14" x14ac:dyDescent="0.4">
      <c r="A262">
        <f t="shared" si="24"/>
        <v>261</v>
      </c>
      <c r="B262" t="str">
        <f>CONCATENATE("'",'trim()'!A262,"',")</f>
        <v>'신미경홍대닭갈비',</v>
      </c>
      <c r="C262" t="str">
        <f>CONCATENATE("'",category!Q262,"',")</f>
        <v>'한식',</v>
      </c>
      <c r="D262" t="str">
        <f xml:space="preserve">   CONCATENATE("'",'trim()'!C262,"',")</f>
        <v>'서울 마포구 서교동 357-2',</v>
      </c>
      <c r="E262" t="str">
        <f t="shared" ca="1" si="25"/>
        <v>'57호',</v>
      </c>
      <c r="F262" t="str">
        <f xml:space="preserve">    CONCATENATE("'",'trim()'!D262,"',")</f>
        <v>'02-2245-5222',</v>
      </c>
      <c r="G262" t="str">
        <f>'trim()'!E262&amp;","</f>
        <v>126.921605027874,</v>
      </c>
      <c r="H262" t="str">
        <f>'trim()'!F262&amp;","</f>
        <v>37.5530887362405,</v>
      </c>
      <c r="I262" t="str">
        <f t="shared" si="26"/>
        <v>'신미경홍대닭갈비,\n한식,\n서울 마포구 서교동 357-2,\n02-2245-5222,\n126.921605027874,\n37.5530887362405,',</v>
      </c>
      <c r="J262" t="str">
        <f t="shared" si="27"/>
        <v>'shop261',</v>
      </c>
      <c r="K262" t="str">
        <f t="shared" si="28"/>
        <v>'12345'</v>
      </c>
      <c r="N262" t="str">
        <f t="shared" ca="1" si="29"/>
        <v>insert into shop (shopName, shopCategory, shopAddr, shopAddr2, shopTel, shopX, shopY, shopEx, shopID, shopPW) values('신미경홍대닭갈비','한식','서울 마포구 서교동 357-2','57호','02-2245-5222',126.921605027874,37.5530887362405,'신미경홍대닭갈비,\n한식,\n서울 마포구 서교동 357-2,\n02-2245-5222,\n126.921605027874,\n37.5530887362405,','shop261','12345');</v>
      </c>
    </row>
    <row r="263" spans="1:14" x14ac:dyDescent="0.4">
      <c r="A263">
        <f t="shared" si="24"/>
        <v>262</v>
      </c>
      <c r="B263" t="str">
        <f>CONCATENATE("'",'trim()'!A263,"',")</f>
        <v>'신사부짬뽕 구로역점',</v>
      </c>
      <c r="C263" t="str">
        <f>CONCATENATE("'",category!Q263,"',")</f>
        <v>'중식',</v>
      </c>
      <c r="D263" t="str">
        <f xml:space="preserve">   CONCATENATE("'",'trim()'!C263,"',")</f>
        <v>'서울 구로구 구로동 600-14',</v>
      </c>
      <c r="E263" t="str">
        <f t="shared" ca="1" si="25"/>
        <v>'187호',</v>
      </c>
      <c r="F263" t="str">
        <f xml:space="preserve">    CONCATENATE("'",'trim()'!D263,"',")</f>
        <v>'02-2245-5222',</v>
      </c>
      <c r="G263" t="str">
        <f>'trim()'!E263&amp;","</f>
        <v>126.879448170132,</v>
      </c>
      <c r="H263" t="str">
        <f>'trim()'!F263&amp;","</f>
        <v>37.502470103408,</v>
      </c>
      <c r="I263" t="str">
        <f t="shared" si="26"/>
        <v>'신사부짬뽕 구로역점,\n중식,\n서울 구로구 구로동 600-14,\n02-2245-5222,\n126.879448170132,\n37.502470103408,',</v>
      </c>
      <c r="J263" t="str">
        <f t="shared" si="27"/>
        <v>'shop262',</v>
      </c>
      <c r="K263" t="str">
        <f t="shared" si="28"/>
        <v>'12345'</v>
      </c>
      <c r="N263" t="str">
        <f t="shared" ca="1" si="29"/>
        <v>insert into shop (shopName, shopCategory, shopAddr, shopAddr2, shopTel, shopX, shopY, shopEx, shopID, shopPW) values('신사부짬뽕 구로역점','중식','서울 구로구 구로동 600-14','187호','02-2245-5222',126.879448170132,37.502470103408,'신사부짬뽕 구로역점,\n중식,\n서울 구로구 구로동 600-14,\n02-2245-5222,\n126.879448170132,\n37.502470103408,','shop262','12345');</v>
      </c>
    </row>
    <row r="264" spans="1:14" x14ac:dyDescent="0.4">
      <c r="A264">
        <f t="shared" si="24"/>
        <v>263</v>
      </c>
      <c r="B264" t="str">
        <f>CONCATENATE("'",'trim()'!A264,"',")</f>
        <v>'신사소곱창 신도림점',</v>
      </c>
      <c r="C264" t="str">
        <f>CONCATENATE("'",category!Q264,"',")</f>
        <v>'한식',</v>
      </c>
      <c r="D264" t="str">
        <f xml:space="preserve">   CONCATENATE("'",'trim()'!C264,"',")</f>
        <v>'서울 구로구 신도림동 400-1',</v>
      </c>
      <c r="E264" t="str">
        <f t="shared" ca="1" si="25"/>
        <v>'137호',</v>
      </c>
      <c r="F264" t="str">
        <f xml:space="preserve">    CONCATENATE("'",'trim()'!D264,"',")</f>
        <v>'02-3667-1209',</v>
      </c>
      <c r="G264" t="str">
        <f>'trim()'!E264&amp;","</f>
        <v>126.877142909287,</v>
      </c>
      <c r="H264" t="str">
        <f>'trim()'!F264&amp;","</f>
        <v>37.5061771656619,</v>
      </c>
      <c r="I264" t="str">
        <f t="shared" si="26"/>
        <v>'신사소곱창 신도림점,\n한식,\n서울 구로구 신도림동 400-1,\n02-3667-1209,\n126.877142909287,\n37.5061771656619,',</v>
      </c>
      <c r="J264" t="str">
        <f t="shared" si="27"/>
        <v>'shop263',</v>
      </c>
      <c r="K264" t="str">
        <f t="shared" si="28"/>
        <v>'12345'</v>
      </c>
      <c r="N264" t="str">
        <f t="shared" ca="1" si="29"/>
        <v>insert into shop (shopName, shopCategory, shopAddr, shopAddr2, shopTel, shopX, shopY, shopEx, shopID, shopPW) values('신사소곱창 신도림점','한식','서울 구로구 신도림동 400-1','137호','02-3667-1209',126.877142909287,37.5061771656619,'신사소곱창 신도림점,\n한식,\n서울 구로구 신도림동 400-1,\n02-3667-1209,\n126.877142909287,\n37.5061771656619,','shop263','12345');</v>
      </c>
    </row>
    <row r="265" spans="1:14" x14ac:dyDescent="0.4">
      <c r="A265">
        <f t="shared" si="24"/>
        <v>264</v>
      </c>
      <c r="B265" t="str">
        <f>CONCATENATE("'",'trim()'!A265,"',")</f>
        <v>'신승반점 현대백화점 디큐브시티점',</v>
      </c>
      <c r="C265" t="str">
        <f>CONCATENATE("'",category!Q265,"',")</f>
        <v>'중식',</v>
      </c>
      <c r="D265" t="str">
        <f xml:space="preserve">   CONCATENATE("'",'trim()'!C265,"',")</f>
        <v>'서울 구로구 신도림동 692',</v>
      </c>
      <c r="E265" t="str">
        <f t="shared" ca="1" si="25"/>
        <v>'85호',</v>
      </c>
      <c r="F265" t="str">
        <f xml:space="preserve">    CONCATENATE("'",'trim()'!D265,"',")</f>
        <v>'070-8245-4562',</v>
      </c>
      <c r="G265" t="str">
        <f>'trim()'!E265&amp;","</f>
        <v>126.888214649067,</v>
      </c>
      <c r="H265" t="str">
        <f>'trim()'!F265&amp;","</f>
        <v>37.5081235198269,</v>
      </c>
      <c r="I265" t="str">
        <f t="shared" si="26"/>
        <v>'신승반점 현대백화점 디큐브시티점,\n중식,\n서울 구로구 신도림동 692,\n070-8245-4562,\n126.888214649067,\n37.5081235198269,',</v>
      </c>
      <c r="J265" t="str">
        <f t="shared" si="27"/>
        <v>'shop264',</v>
      </c>
      <c r="K265" t="str">
        <f t="shared" si="28"/>
        <v>'12345'</v>
      </c>
      <c r="N265" t="str">
        <f t="shared" ca="1" si="29"/>
        <v>insert into shop (shopName, shopCategory, shopAddr, shopAddr2, shopTel, shopX, shopY, shopEx, shopID, shopPW) values('신승반점 현대백화점 디큐브시티점','중식','서울 구로구 신도림동 692','85호','070-8245-4562',126.888214649067,37.5081235198269,'신승반점 현대백화점 디큐브시티점,\n중식,\n서울 구로구 신도림동 692,\n070-8245-4562,\n126.888214649067,\n37.5081235198269,','shop264','12345');</v>
      </c>
    </row>
    <row r="266" spans="1:14" x14ac:dyDescent="0.4">
      <c r="A266">
        <f t="shared" si="24"/>
        <v>265</v>
      </c>
      <c r="B266" t="str">
        <f>CONCATENATE("'",'trim()'!A266,"',")</f>
        <v>'아라돈',</v>
      </c>
      <c r="C266" t="str">
        <f>CONCATENATE("'",category!Q266,"',")</f>
        <v>'일식',</v>
      </c>
      <c r="D266" t="str">
        <f xml:space="preserve">   CONCATENATE("'",'trim()'!C266,"',")</f>
        <v>'서울 구로구 구로동 611-26',</v>
      </c>
      <c r="E266" t="str">
        <f t="shared" ca="1" si="25"/>
        <v>'273호',</v>
      </c>
      <c r="F266" t="str">
        <f xml:space="preserve">    CONCATENATE("'",'trim()'!D266,"',")</f>
        <v>'070-8245-4562',</v>
      </c>
      <c r="G266" t="str">
        <f>'trim()'!E266&amp;","</f>
        <v>126.876970241173,</v>
      </c>
      <c r="H266" t="str">
        <f>'trim()'!F266&amp;","</f>
        <v>37.5045713954672,</v>
      </c>
      <c r="I266" t="str">
        <f t="shared" si="26"/>
        <v>'아라돈,\n일식,\n서울 구로구 구로동 611-26,\n070-8245-4562,\n126.876970241173,\n37.5045713954672,',</v>
      </c>
      <c r="J266" t="str">
        <f t="shared" si="27"/>
        <v>'shop265',</v>
      </c>
      <c r="K266" t="str">
        <f t="shared" si="28"/>
        <v>'12345'</v>
      </c>
      <c r="N266" t="str">
        <f t="shared" ca="1" si="29"/>
        <v>insert into shop (shopName, shopCategory, shopAddr, shopAddr2, shopTel, shopX, shopY, shopEx, shopID, shopPW) values('아라돈','일식','서울 구로구 구로동 611-26','273호','070-8245-4562',126.876970241173,37.5045713954672,'아라돈,\n일식,\n서울 구로구 구로동 611-26,\n070-8245-4562,\n126.876970241173,\n37.5045713954672,','shop265','12345');</v>
      </c>
    </row>
    <row r="267" spans="1:14" x14ac:dyDescent="0.4">
      <c r="A267">
        <f t="shared" si="24"/>
        <v>266</v>
      </c>
      <c r="B267" t="str">
        <f>CONCATENATE("'",'trim()'!A267,"',")</f>
        <v>'아리산중국요리',</v>
      </c>
      <c r="C267" t="str">
        <f>CONCATENATE("'",category!Q267,"',")</f>
        <v>'중식',</v>
      </c>
      <c r="D267" t="str">
        <f xml:space="preserve">   CONCATENATE("'",'trim()'!C267,"',")</f>
        <v>'서울 구로구 신도림동 637',</v>
      </c>
      <c r="E267" t="str">
        <f t="shared" ca="1" si="25"/>
        <v>'63호',</v>
      </c>
      <c r="F267" t="str">
        <f xml:space="preserve">    CONCATENATE("'",'trim()'!D267,"',")</f>
        <v>'070-8245-4562',</v>
      </c>
      <c r="G267" t="str">
        <f>'trim()'!E267&amp;","</f>
        <v>126.883348163503,</v>
      </c>
      <c r="H267" t="str">
        <f>'trim()'!F267&amp;","</f>
        <v>37.513027484137,</v>
      </c>
      <c r="I267" t="str">
        <f t="shared" si="26"/>
        <v>'아리산중국요리,\n중식,\n서울 구로구 신도림동 637,\n070-8245-4562,\n126.883348163503,\n37.513027484137,',</v>
      </c>
      <c r="J267" t="str">
        <f t="shared" si="27"/>
        <v>'shop266',</v>
      </c>
      <c r="K267" t="str">
        <f t="shared" si="28"/>
        <v>'12345'</v>
      </c>
      <c r="N267" t="str">
        <f t="shared" ca="1" si="29"/>
        <v>insert into shop (shopName, shopCategory, shopAddr, shopAddr2, shopTel, shopX, shopY, shopEx, shopID, shopPW) values('아리산중국요리','중식','서울 구로구 신도림동 637','63호','070-8245-4562',126.883348163503,37.513027484137,'아리산중국요리,\n중식,\n서울 구로구 신도림동 637,\n070-8245-4562,\n126.883348163503,\n37.513027484137,','shop266','12345');</v>
      </c>
    </row>
    <row r="268" spans="1:14" x14ac:dyDescent="0.4">
      <c r="A268">
        <f t="shared" si="24"/>
        <v>267</v>
      </c>
      <c r="B268" t="str">
        <f>CONCATENATE("'",'trim()'!A268,"',")</f>
        <v>'아웃닭 홍대점',</v>
      </c>
      <c r="C268" t="str">
        <f>CONCATENATE("'",category!Q268,"',")</f>
        <v>'치킨',</v>
      </c>
      <c r="D268" t="str">
        <f xml:space="preserve">   CONCATENATE("'",'trim()'!C268,"',")</f>
        <v>'서울 마포구 서교동 409-17',</v>
      </c>
      <c r="E268" t="str">
        <f t="shared" ca="1" si="25"/>
        <v>'254호',</v>
      </c>
      <c r="F268" t="str">
        <f xml:space="preserve">    CONCATENATE("'",'trim()'!D268,"',")</f>
        <v>'02-333-6334',</v>
      </c>
      <c r="G268" t="str">
        <f>'trim()'!E268&amp;","</f>
        <v>126.92189334846,</v>
      </c>
      <c r="H268" t="str">
        <f>'trim()'!F268&amp;","</f>
        <v>37.5500868019196,</v>
      </c>
      <c r="I268" t="str">
        <f t="shared" si="26"/>
        <v>'아웃닭 홍대점,\n치킨,\n서울 마포구 서교동 409-17,\n02-333-6334,\n126.92189334846,\n37.5500868019196,',</v>
      </c>
      <c r="J268" t="str">
        <f t="shared" si="27"/>
        <v>'shop267',</v>
      </c>
      <c r="K268" t="str">
        <f t="shared" si="28"/>
        <v>'12345'</v>
      </c>
      <c r="N268" t="str">
        <f t="shared" ca="1" si="29"/>
        <v>insert into shop (shopName, shopCategory, shopAddr, shopAddr2, shopTel, shopX, shopY, shopEx, shopID, shopPW) values('아웃닭 홍대점','치킨','서울 마포구 서교동 409-17','254호','02-333-6334',126.92189334846,37.5500868019196,'아웃닭 홍대점,\n치킨,\n서울 마포구 서교동 409-17,\n02-333-6334,\n126.92189334846,\n37.5500868019196,','shop267','12345');</v>
      </c>
    </row>
    <row r="269" spans="1:14" x14ac:dyDescent="0.4">
      <c r="A269">
        <f t="shared" si="24"/>
        <v>268</v>
      </c>
      <c r="B269" t="str">
        <f>CONCATENATE("'",'trim()'!A269,"',")</f>
        <v>'아이리시포테이토 신도림점',</v>
      </c>
      <c r="C269" t="str">
        <f>CONCATENATE("'",category!Q269,"',")</f>
        <v>'햄버거',</v>
      </c>
      <c r="D269" t="str">
        <f xml:space="preserve">   CONCATENATE("'",'trim()'!C269,"',")</f>
        <v>'서울 구로구 구로동 3-25',</v>
      </c>
      <c r="E269" t="str">
        <f t="shared" ca="1" si="25"/>
        <v>'158호',</v>
      </c>
      <c r="F269" t="str">
        <f xml:space="preserve">    CONCATENATE("'",'trim()'!D269,"',")</f>
        <v>'02-332-2282',</v>
      </c>
      <c r="G269" t="str">
        <f>'trim()'!E269&amp;","</f>
        <v>126.890320027388,</v>
      </c>
      <c r="H269" t="str">
        <f>'trim()'!F269&amp;","</f>
        <v>37.5069722076579,</v>
      </c>
      <c r="I269" t="str">
        <f t="shared" si="26"/>
        <v>'아이리시포테이토 신도림점,\n햄버거,\n서울 구로구 구로동 3-25,\n02-332-2282,\n126.890320027388,\n37.5069722076579,',</v>
      </c>
      <c r="J269" t="str">
        <f t="shared" si="27"/>
        <v>'shop268',</v>
      </c>
      <c r="K269" t="str">
        <f t="shared" si="28"/>
        <v>'12345'</v>
      </c>
      <c r="N269" t="str">
        <f t="shared" ca="1" si="29"/>
        <v>insert into shop (shopName, shopCategory, shopAddr, shopAddr2, shopTel, shopX, shopY, shopEx, shopID, shopPW) values('아이리시포테이토 신도림점','햄버거','서울 구로구 구로동 3-25','158호','02-332-2282',126.890320027388,37.5069722076579,'아이리시포테이토 신도림점,\n햄버거,\n서울 구로구 구로동 3-25,\n02-332-2282,\n126.890320027388,\n37.5069722076579,','shop268','12345');</v>
      </c>
    </row>
    <row r="270" spans="1:14" x14ac:dyDescent="0.4">
      <c r="A270">
        <f t="shared" si="24"/>
        <v>269</v>
      </c>
      <c r="B270" t="str">
        <f>CONCATENATE("'",'trim()'!A270,"',")</f>
        <v>'안동축산정육식당',</v>
      </c>
      <c r="C270" t="str">
        <f>CONCATENATE("'",category!Q270,"',")</f>
        <v>'한식',</v>
      </c>
      <c r="D270" t="str">
        <f xml:space="preserve">   CONCATENATE("'",'trim()'!C270,"',")</f>
        <v>'서울 구로구 신도림동 330-43',</v>
      </c>
      <c r="E270" t="str">
        <f t="shared" ca="1" si="25"/>
        <v>'160호',</v>
      </c>
      <c r="F270" t="str">
        <f xml:space="preserve">    CONCATENATE("'",'trim()'!D270,"',")</f>
        <v>'02-2636-5565',</v>
      </c>
      <c r="G270" t="str">
        <f>'trim()'!E270&amp;","</f>
        <v>126.888096188748,</v>
      </c>
      <c r="H270" t="str">
        <f>'trim()'!F270&amp;","</f>
        <v>37.5117130082389,</v>
      </c>
      <c r="I270" t="str">
        <f t="shared" si="26"/>
        <v>'안동축산정육식당,\n한식,\n서울 구로구 신도림동 330-43,\n02-2636-5565,\n126.888096188748,\n37.5117130082389,',</v>
      </c>
      <c r="J270" t="str">
        <f t="shared" si="27"/>
        <v>'shop269',</v>
      </c>
      <c r="K270" t="str">
        <f t="shared" si="28"/>
        <v>'12345'</v>
      </c>
      <c r="N270" t="str">
        <f t="shared" ca="1" si="29"/>
        <v>insert into shop (shopName, shopCategory, shopAddr, shopAddr2, shopTel, shopX, shopY, shopEx, shopID, shopPW) values('안동축산정육식당','한식','서울 구로구 신도림동 330-43','160호','02-2636-5565',126.888096188748,37.5117130082389,'안동축산정육식당,\n한식,\n서울 구로구 신도림동 330-43,\n02-2636-5565,\n126.888096188748,\n37.5117130082389,','shop269','12345');</v>
      </c>
    </row>
    <row r="271" spans="1:14" x14ac:dyDescent="0.4">
      <c r="A271">
        <f t="shared" si="24"/>
        <v>270</v>
      </c>
      <c r="B271" t="str">
        <f>CONCATENATE("'",'trim()'!A271,"',")</f>
        <v>'알파고보드카페',</v>
      </c>
      <c r="C271" t="str">
        <f>CONCATENATE("'",category!Q271,"',")</f>
        <v>'카페',</v>
      </c>
      <c r="D271" t="str">
        <f xml:space="preserve">   CONCATENATE("'",'trim()'!C271,"',")</f>
        <v>'서울 구로구 구로동 40-3',</v>
      </c>
      <c r="E271" t="str">
        <f t="shared" ca="1" si="25"/>
        <v>'126호',</v>
      </c>
      <c r="F271" t="str">
        <f xml:space="preserve">    CONCATENATE("'",'trim()'!D271,"',")</f>
        <v>'02-6369-1239',</v>
      </c>
      <c r="G271" t="str">
        <f>'trim()'!E271&amp;","</f>
        <v>126.890781786759,</v>
      </c>
      <c r="H271" t="str">
        <f>'trim()'!F271&amp;","</f>
        <v>37.5036533335036,</v>
      </c>
      <c r="I271" t="str">
        <f t="shared" si="26"/>
        <v>'알파고보드카페,\n카페,\n서울 구로구 구로동 40-3,\n02-6369-1239,\n126.890781786759,\n37.5036533335036,',</v>
      </c>
      <c r="J271" t="str">
        <f t="shared" si="27"/>
        <v>'shop270',</v>
      </c>
      <c r="K271" t="str">
        <f t="shared" si="28"/>
        <v>'12345'</v>
      </c>
      <c r="N271" t="str">
        <f t="shared" ca="1" si="29"/>
        <v>insert into shop (shopName, shopCategory, shopAddr, shopAddr2, shopTel, shopX, shopY, shopEx, shopID, shopPW) values('알파고보드카페','카페','서울 구로구 구로동 40-3','126호','02-6369-1239',126.890781786759,37.5036533335036,'알파고보드카페,\n카페,\n서울 구로구 구로동 40-3,\n02-6369-1239,\n126.890781786759,\n37.5036533335036,','shop270','12345');</v>
      </c>
    </row>
    <row r="272" spans="1:14" x14ac:dyDescent="0.4">
      <c r="A272">
        <f t="shared" si="24"/>
        <v>271</v>
      </c>
      <c r="B272" t="str">
        <f>CONCATENATE("'",'trim()'!A272,"',")</f>
        <v>'앤트러사이트 합정점',</v>
      </c>
      <c r="C272" t="str">
        <f>CONCATENATE("'",category!Q272,"',")</f>
        <v>'카페',</v>
      </c>
      <c r="D272" t="str">
        <f xml:space="preserve">   CONCATENATE("'",'trim()'!C272,"',")</f>
        <v>'서울 마포구 합정동 357-6',</v>
      </c>
      <c r="E272" t="str">
        <f t="shared" ca="1" si="25"/>
        <v>'183호',</v>
      </c>
      <c r="F272" t="str">
        <f xml:space="preserve">    CONCATENATE("'",'trim()'!D272,"',")</f>
        <v>'02-336-7850',</v>
      </c>
      <c r="G272" t="str">
        <f>'trim()'!E272&amp;","</f>
        <v>126.918435148767,</v>
      </c>
      <c r="H272" t="str">
        <f>'trim()'!F272&amp;","</f>
        <v>37.5458137305902,</v>
      </c>
      <c r="I272" t="str">
        <f t="shared" si="26"/>
        <v>'앤트러사이트 합정점,\n카페,\n서울 마포구 합정동 357-6,\n02-336-7850,\n126.918435148767,\n37.5458137305902,',</v>
      </c>
      <c r="J272" t="str">
        <f t="shared" si="27"/>
        <v>'shop271',</v>
      </c>
      <c r="K272" t="str">
        <f t="shared" si="28"/>
        <v>'12345'</v>
      </c>
      <c r="N272" t="str">
        <f t="shared" ca="1" si="29"/>
        <v>insert into shop (shopName, shopCategory, shopAddr, shopAddr2, shopTel, shopX, shopY, shopEx, shopID, shopPW) values('앤트러사이트 합정점','카페','서울 마포구 합정동 357-6','183호','02-336-7850',126.918435148767,37.5458137305902,'앤트러사이트 합정점,\n카페,\n서울 마포구 합정동 357-6,\n02-336-7850,\n126.918435148767,\n37.5458137305902,','shop271','12345');</v>
      </c>
    </row>
    <row r="273" spans="1:14" x14ac:dyDescent="0.4">
      <c r="A273">
        <f t="shared" si="24"/>
        <v>272</v>
      </c>
      <c r="B273" t="str">
        <f>CONCATENATE("'",'trim()'!A273,"',")</f>
        <v>'양꽃이피는밤 신도림점',</v>
      </c>
      <c r="C273" t="str">
        <f>CONCATENATE("'",category!Q273,"',")</f>
        <v>'중식',</v>
      </c>
      <c r="D273" t="str">
        <f xml:space="preserve">   CONCATENATE("'",'trim()'!C273,"',")</f>
        <v>'서울 구로구 구로동 30-31',</v>
      </c>
      <c r="E273" t="str">
        <f t="shared" ca="1" si="25"/>
        <v>'52호',</v>
      </c>
      <c r="F273" t="str">
        <f xml:space="preserve">    CONCATENATE("'",'trim()'!D273,"',")</f>
        <v>'02-336-7850',</v>
      </c>
      <c r="G273" t="str">
        <f>'trim()'!E273&amp;","</f>
        <v>126.891265069933,</v>
      </c>
      <c r="H273" t="str">
        <f>'trim()'!F273&amp;","</f>
        <v>37.5041799663241,</v>
      </c>
      <c r="I273" t="str">
        <f t="shared" si="26"/>
        <v>'양꽃이피는밤 신도림점,\n중식,\n서울 구로구 구로동 30-31,\n02-336-7850,\n126.891265069933,\n37.5041799663241,',</v>
      </c>
      <c r="J273" t="str">
        <f t="shared" si="27"/>
        <v>'shop272',</v>
      </c>
      <c r="K273" t="str">
        <f t="shared" si="28"/>
        <v>'12345'</v>
      </c>
      <c r="N273" t="str">
        <f t="shared" ca="1" si="29"/>
        <v>insert into shop (shopName, shopCategory, shopAddr, shopAddr2, shopTel, shopX, shopY, shopEx, shopID, shopPW) values('양꽃이피는밤 신도림점','중식','서울 구로구 구로동 30-31','52호','02-336-7850',126.891265069933,37.5041799663241,'양꽃이피는밤 신도림점,\n중식,\n서울 구로구 구로동 30-31,\n02-336-7850,\n126.891265069933,\n37.5041799663241,','shop272','12345');</v>
      </c>
    </row>
    <row r="274" spans="1:14" x14ac:dyDescent="0.4">
      <c r="A274">
        <f t="shared" si="24"/>
        <v>273</v>
      </c>
      <c r="B274" t="str">
        <f>CONCATENATE("'",'trim()'!A274,"',")</f>
        <v>'양키스버거',</v>
      </c>
      <c r="C274" t="str">
        <f>CONCATENATE("'",category!Q274,"',")</f>
        <v>'양식,햄버거',</v>
      </c>
      <c r="D274" t="str">
        <f xml:space="preserve">   CONCATENATE("'",'trim()'!C274,"',")</f>
        <v>'서울 영등포구 문래동3가 58-75',</v>
      </c>
      <c r="E274" t="str">
        <f t="shared" ca="1" si="25"/>
        <v>'291호',</v>
      </c>
      <c r="F274" t="str">
        <f xml:space="preserve">    CONCATENATE("'",'trim()'!D274,"',")</f>
        <v>'070-8245-4562',</v>
      </c>
      <c r="G274" t="str">
        <f>'trim()'!E274&amp;","</f>
        <v>126.894833401818,</v>
      </c>
      <c r="H274" t="str">
        <f>'trim()'!F274&amp;","</f>
        <v>37.5145483504547,</v>
      </c>
      <c r="I274" t="str">
        <f t="shared" si="26"/>
        <v>'양키스버거,\n양식,햄버거,\n서울 영등포구 문래동3가 58-75,\n070-8245-4562,\n126.894833401818,\n37.5145483504547,',</v>
      </c>
      <c r="J274" t="str">
        <f t="shared" si="27"/>
        <v>'shop273',</v>
      </c>
      <c r="K274" t="str">
        <f t="shared" si="28"/>
        <v>'12345'</v>
      </c>
      <c r="N274" t="str">
        <f t="shared" ca="1" si="29"/>
        <v>insert into shop (shopName, shopCategory, shopAddr, shopAddr2, shopTel, shopX, shopY, shopEx, shopID, shopPW) values('양키스버거','양식,햄버거','서울 영등포구 문래동3가 58-75','291호','070-8245-4562',126.894833401818,37.5145483504547,'양키스버거,\n양식,햄버거,\n서울 영등포구 문래동3가 58-75,\n070-8245-4562,\n126.894833401818,\n37.5145483504547,','shop273','12345');</v>
      </c>
    </row>
    <row r="275" spans="1:14" x14ac:dyDescent="0.4">
      <c r="A275">
        <f t="shared" si="24"/>
        <v>274</v>
      </c>
      <c r="B275" t="str">
        <f>CONCATENATE("'",'trim()'!A275,"',")</f>
        <v>'어반플랜트',</v>
      </c>
      <c r="C275" t="str">
        <f>CONCATENATE("'",category!Q275,"',")</f>
        <v>'카페',</v>
      </c>
      <c r="D275" t="str">
        <f xml:space="preserve">   CONCATENATE("'",'trim()'!C275,"',")</f>
        <v>'서울 마포구 합정동 363-28',</v>
      </c>
      <c r="E275" t="str">
        <f t="shared" ca="1" si="25"/>
        <v>'24호',</v>
      </c>
      <c r="F275" t="str">
        <f xml:space="preserve">    CONCATENATE("'",'trim()'!D275,"',")</f>
        <v>'02-336-7850',</v>
      </c>
      <c r="G275" t="str">
        <f>'trim()'!E275&amp;","</f>
        <v>126.917188100934,</v>
      </c>
      <c r="H275" t="str">
        <f>'trim()'!F275&amp;","</f>
        <v>37.5478941696493,</v>
      </c>
      <c r="I275" t="str">
        <f t="shared" si="26"/>
        <v>'어반플랜트,\n카페,\n서울 마포구 합정동 363-28,\n02-336-7850,\n126.917188100934,\n37.5478941696493,',</v>
      </c>
      <c r="J275" t="str">
        <f t="shared" si="27"/>
        <v>'shop274',</v>
      </c>
      <c r="K275" t="str">
        <f t="shared" si="28"/>
        <v>'12345'</v>
      </c>
      <c r="N275" t="str">
        <f t="shared" ca="1" si="29"/>
        <v>insert into shop (shopName, shopCategory, shopAddr, shopAddr2, shopTel, shopX, shopY, shopEx, shopID, shopPW) values('어반플랜트','카페','서울 마포구 합정동 363-28','24호','02-336-7850',126.917188100934,37.5478941696493,'어반플랜트,\n카페,\n서울 마포구 합정동 363-28,\n02-336-7850,\n126.917188100934,\n37.5478941696493,','shop274','12345');</v>
      </c>
    </row>
    <row r="276" spans="1:14" x14ac:dyDescent="0.4">
      <c r="A276">
        <f t="shared" si="24"/>
        <v>275</v>
      </c>
      <c r="B276" t="str">
        <f>CONCATENATE("'",'trim()'!A276,"',")</f>
        <v>'에이스피자',</v>
      </c>
      <c r="C276" t="str">
        <f>CONCATENATE("'",category!Q276,"',")</f>
        <v>'피자,양식',</v>
      </c>
      <c r="D276" t="str">
        <f xml:space="preserve">   CONCATENATE("'",'trim()'!C276,"',")</f>
        <v>'서울 마포구 서교동 411-2',</v>
      </c>
      <c r="E276" t="str">
        <f t="shared" ca="1" si="25"/>
        <v>'221호',</v>
      </c>
      <c r="F276" t="str">
        <f xml:space="preserve">    CONCATENATE("'",'trim()'!D276,"',")</f>
        <v>'02-6012-9941',</v>
      </c>
      <c r="G276" t="str">
        <f>'trim()'!E276&amp;","</f>
        <v>126.922834990253,</v>
      </c>
      <c r="H276" t="str">
        <f>'trim()'!F276&amp;","</f>
        <v>37.5499829052458,</v>
      </c>
      <c r="I276" t="str">
        <f t="shared" si="26"/>
        <v>'에이스피자,\n피자,양식,\n서울 마포구 서교동 411-2,\n02-6012-9941,\n126.922834990253,\n37.5499829052458,',</v>
      </c>
      <c r="J276" t="str">
        <f t="shared" si="27"/>
        <v>'shop275',</v>
      </c>
      <c r="K276" t="str">
        <f t="shared" si="28"/>
        <v>'12345'</v>
      </c>
      <c r="N276" t="str">
        <f t="shared" ca="1" si="29"/>
        <v>insert into shop (shopName, shopCategory, shopAddr, shopAddr2, shopTel, shopX, shopY, shopEx, shopID, shopPW) values('에이스피자','피자,양식','서울 마포구 서교동 411-2','221호','02-6012-9941',126.922834990253,37.5499829052458,'에이스피자,\n피자,양식,\n서울 마포구 서교동 411-2,\n02-6012-9941,\n126.922834990253,\n37.5499829052458,','shop275','12345');</v>
      </c>
    </row>
    <row r="277" spans="1:14" x14ac:dyDescent="0.4">
      <c r="A277">
        <f t="shared" si="24"/>
        <v>276</v>
      </c>
      <c r="B277" t="str">
        <f>CONCATENATE("'",'trim()'!A277,"',")</f>
        <v>'여기가만세닭',</v>
      </c>
      <c r="C277" t="str">
        <f>CONCATENATE("'",category!Q277,"',")</f>
        <v>'치킨',</v>
      </c>
      <c r="D277" t="str">
        <f xml:space="preserve">   CONCATENATE("'",'trim()'!C277,"',")</f>
        <v>'서울 구로구 신도림동 694',</v>
      </c>
      <c r="E277" t="str">
        <f t="shared" ca="1" si="25"/>
        <v>'7호',</v>
      </c>
      <c r="F277" t="str">
        <f xml:space="preserve">    CONCATENATE("'",'trim()'!D277,"',")</f>
        <v>'02-2677-7766',</v>
      </c>
      <c r="G277" t="str">
        <f>'trim()'!E277&amp;","</f>
        <v>126.884050752256,</v>
      </c>
      <c r="H277" t="str">
        <f>'trim()'!F277&amp;","</f>
        <v>37.5077924413654,</v>
      </c>
      <c r="I277" t="str">
        <f t="shared" si="26"/>
        <v>'여기가만세닭,\n치킨,\n서울 구로구 신도림동 694,\n02-2677-7766,\n126.884050752256,\n37.5077924413654,',</v>
      </c>
      <c r="J277" t="str">
        <f t="shared" si="27"/>
        <v>'shop276',</v>
      </c>
      <c r="K277" t="str">
        <f t="shared" si="28"/>
        <v>'12345'</v>
      </c>
      <c r="N277" t="str">
        <f t="shared" ca="1" si="29"/>
        <v>insert into shop (shopName, shopCategory, shopAddr, shopAddr2, shopTel, shopX, shopY, shopEx, shopID, shopPW) values('여기가만세닭','치킨','서울 구로구 신도림동 694','7호','02-2677-7766',126.884050752256,37.5077924413654,'여기가만세닭,\n치킨,\n서울 구로구 신도림동 694,\n02-2677-7766,\n126.884050752256,\n37.5077924413654,','shop276','12345');</v>
      </c>
    </row>
    <row r="278" spans="1:14" x14ac:dyDescent="0.4">
      <c r="A278">
        <f t="shared" si="24"/>
        <v>277</v>
      </c>
      <c r="B278" t="str">
        <f>CONCATENATE("'",'trim()'!A278,"',")</f>
        <v>'여우골 홍대점',</v>
      </c>
      <c r="C278" t="str">
        <f>CONCATENATE("'",category!Q278,"',")</f>
        <v>'일식',</v>
      </c>
      <c r="D278" t="str">
        <f xml:space="preserve">   CONCATENATE("'",'trim()'!C278,"',")</f>
        <v>'서울 마포구 서교동 363-24',</v>
      </c>
      <c r="E278" t="str">
        <f t="shared" ca="1" si="25"/>
        <v>'43호',</v>
      </c>
      <c r="F278" t="str">
        <f xml:space="preserve">    CONCATENATE("'",'trim()'!D278,"',")</f>
        <v>'02-851-3161',</v>
      </c>
      <c r="G278" t="str">
        <f>'trim()'!E278&amp;","</f>
        <v>126.922634627821,</v>
      </c>
      <c r="H278" t="str">
        <f>'trim()'!F278&amp;","</f>
        <v>37.5511360518077,</v>
      </c>
      <c r="I278" t="str">
        <f t="shared" si="26"/>
        <v>'여우골 홍대점,\n일식,\n서울 마포구 서교동 363-24,\n02-851-3161,\n126.922634627821,\n37.5511360518077,',</v>
      </c>
      <c r="J278" t="str">
        <f t="shared" si="27"/>
        <v>'shop277',</v>
      </c>
      <c r="K278" t="str">
        <f t="shared" si="28"/>
        <v>'12345'</v>
      </c>
      <c r="N278" t="str">
        <f t="shared" ca="1" si="29"/>
        <v>insert into shop (shopName, shopCategory, shopAddr, shopAddr2, shopTel, shopX, shopY, shopEx, shopID, shopPW) values('여우골 홍대점','일식','서울 마포구 서교동 363-24','43호','02-851-3161',126.922634627821,37.5511360518077,'여우골 홍대점,\n일식,\n서울 마포구 서교동 363-24,\n02-851-3161,\n126.922634627821,\n37.5511360518077,','shop277','12345');</v>
      </c>
    </row>
    <row r="279" spans="1:14" x14ac:dyDescent="0.4">
      <c r="A279">
        <f t="shared" si="24"/>
        <v>278</v>
      </c>
      <c r="B279" t="str">
        <f>CONCATENATE("'",'trim()'!A279,"',")</f>
        <v>'역전우동0410 구로디지털역점',</v>
      </c>
      <c r="C279" t="str">
        <f>CONCATENATE("'",category!Q279,"',")</f>
        <v>'일식',</v>
      </c>
      <c r="D279" t="str">
        <f xml:space="preserve">   CONCATENATE("'",'trim()'!C279,"',")</f>
        <v>'서울 구로구 구로동 1124-72',</v>
      </c>
      <c r="E279" t="str">
        <f t="shared" ca="1" si="25"/>
        <v>'64호',</v>
      </c>
      <c r="F279" t="str">
        <f xml:space="preserve">    CONCATENATE("'",'trim()'!D279,"',")</f>
        <v>'02-861-2929',</v>
      </c>
      <c r="G279" t="str">
        <f>'trim()'!E279&amp;","</f>
        <v>126.899643767551,</v>
      </c>
      <c r="H279" t="str">
        <f>'trim()'!F279&amp;","</f>
        <v>37.4834822475057,</v>
      </c>
      <c r="I279" t="str">
        <f t="shared" si="26"/>
        <v>'역전우동0410 구로디지털역점,\n일식,\n서울 구로구 구로동 1124-72,\n02-861-2929,\n126.899643767551,\n37.4834822475057,',</v>
      </c>
      <c r="J279" t="str">
        <f t="shared" si="27"/>
        <v>'shop278',</v>
      </c>
      <c r="K279" t="str">
        <f t="shared" si="28"/>
        <v>'12345'</v>
      </c>
      <c r="N279" t="str">
        <f t="shared" ca="1" si="29"/>
        <v>insert into shop (shopName, shopCategory, shopAddr, shopAddr2, shopTel, shopX, shopY, shopEx, shopID, shopPW) values('역전우동0410 구로디지털역점','일식','서울 구로구 구로동 1124-72','64호','02-861-2929',126.899643767551,37.4834822475057,'역전우동0410 구로디지털역점,\n일식,\n서울 구로구 구로동 1124-72,\n02-861-2929,\n126.899643767551,\n37.4834822475057,','shop278','12345');</v>
      </c>
    </row>
    <row r="280" spans="1:14" x14ac:dyDescent="0.4">
      <c r="A280">
        <f t="shared" si="24"/>
        <v>279</v>
      </c>
      <c r="B280" t="str">
        <f>CONCATENATE("'",'trim()'!A280,"',")</f>
        <v>'연희중식',</v>
      </c>
      <c r="C280" t="str">
        <f>CONCATENATE("'",category!Q280,"',")</f>
        <v>'중식',</v>
      </c>
      <c r="D280" t="str">
        <f xml:space="preserve">   CONCATENATE("'",'trim()'!C280,"',")</f>
        <v>'서울 마포구 합정동 388-29',</v>
      </c>
      <c r="E280" t="str">
        <f t="shared" ca="1" si="25"/>
        <v>'28호',</v>
      </c>
      <c r="F280" t="str">
        <f xml:space="preserve">    CONCATENATE("'",'trim()'!D280,"',")</f>
        <v>'02-332-2286',</v>
      </c>
      <c r="G280" t="str">
        <f>'trim()'!E280&amp;","</f>
        <v>126.910585897687,</v>
      </c>
      <c r="H280" t="str">
        <f>'trim()'!F280&amp;","</f>
        <v>37.550071572844,</v>
      </c>
      <c r="I280" t="str">
        <f t="shared" si="26"/>
        <v>'연희중식,\n중식,\n서울 마포구 합정동 388-29,\n02-332-2286,\n126.910585897687,\n37.550071572844,',</v>
      </c>
      <c r="J280" t="str">
        <f t="shared" si="27"/>
        <v>'shop279',</v>
      </c>
      <c r="K280" t="str">
        <f t="shared" si="28"/>
        <v>'12345'</v>
      </c>
      <c r="N280" t="str">
        <f t="shared" ca="1" si="29"/>
        <v>insert into shop (shopName, shopCategory, shopAddr, shopAddr2, shopTel, shopX, shopY, shopEx, shopID, shopPW) values('연희중식','중식','서울 마포구 합정동 388-29','28호','02-332-2286',126.910585897687,37.550071572844,'연희중식,\n중식,\n서울 마포구 합정동 388-29,\n02-332-2286,\n126.910585897687,\n37.550071572844,','shop279','12345');</v>
      </c>
    </row>
    <row r="281" spans="1:14" x14ac:dyDescent="0.4">
      <c r="A281">
        <f t="shared" si="24"/>
        <v>280</v>
      </c>
      <c r="B281" t="str">
        <f>CONCATENATE("'",'trim()'!A281,"',")</f>
        <v>'영빈루 직영2호합정점',</v>
      </c>
      <c r="C281" t="str">
        <f>CONCATENATE("'",category!Q281,"',")</f>
        <v>'중식',</v>
      </c>
      <c r="D281" t="str">
        <f xml:space="preserve">   CONCATENATE("'",'trim()'!C281,"',")</f>
        <v>'서울 마포구 서교동 396-29',</v>
      </c>
      <c r="E281" t="str">
        <f t="shared" ca="1" si="25"/>
        <v>'41호',</v>
      </c>
      <c r="F281" t="str">
        <f xml:space="preserve">    CONCATENATE("'",'trim()'!D281,"',")</f>
        <v>'02-332-2283',</v>
      </c>
      <c r="G281" t="str">
        <f>'trim()'!E281&amp;","</f>
        <v>126.917073427908,</v>
      </c>
      <c r="H281" t="str">
        <f>'trim()'!F281&amp;","</f>
        <v>37.5492582008267,</v>
      </c>
      <c r="I281" t="str">
        <f t="shared" si="26"/>
        <v>'영빈루 직영2호합정점,\n중식,\n서울 마포구 서교동 396-29,\n02-332-2283,\n126.917073427908,\n37.5492582008267,',</v>
      </c>
      <c r="J281" t="str">
        <f t="shared" si="27"/>
        <v>'shop280',</v>
      </c>
      <c r="K281" t="str">
        <f t="shared" si="28"/>
        <v>'12345'</v>
      </c>
      <c r="N281" t="str">
        <f t="shared" ca="1" si="29"/>
        <v>insert into shop (shopName, shopCategory, shopAddr, shopAddr2, shopTel, shopX, shopY, shopEx, shopID, shopPW) values('영빈루 직영2호합정점','중식','서울 마포구 서교동 396-29','41호','02-332-2283',126.917073427908,37.5492582008267,'영빈루 직영2호합정점,\n중식,\n서울 마포구 서교동 396-29,\n02-332-2283,\n126.917073427908,\n37.5492582008267,','shop280','12345');</v>
      </c>
    </row>
    <row r="282" spans="1:14" x14ac:dyDescent="0.4">
      <c r="A282">
        <f t="shared" si="24"/>
        <v>281</v>
      </c>
      <c r="B282" t="str">
        <f>CONCATENATE("'",'trim()'!A282,"',")</f>
        <v>'영호돈까스',</v>
      </c>
      <c r="C282" t="str">
        <f>CONCATENATE("'",category!Q282,"',")</f>
        <v>'일식',</v>
      </c>
      <c r="D282" t="str">
        <f xml:space="preserve">   CONCATENATE("'",'trim()'!C282,"',")</f>
        <v>'서울 구로구 구로동 1130-15',</v>
      </c>
      <c r="E282" t="str">
        <f t="shared" ca="1" si="25"/>
        <v>'218호',</v>
      </c>
      <c r="F282" t="str">
        <f xml:space="preserve">    CONCATENATE("'",'trim()'!D282,"',")</f>
        <v>'02-866-5858',</v>
      </c>
      <c r="G282" t="str">
        <f>'trim()'!E282&amp;","</f>
        <v>126.898583357537,</v>
      </c>
      <c r="H282" t="str">
        <f>'trim()'!F282&amp;","</f>
        <v>37.4817081574789,</v>
      </c>
      <c r="I282" t="str">
        <f t="shared" si="26"/>
        <v>'영호돈까스,\n일식,\n서울 구로구 구로동 1130-15,\n02-866-5858,\n126.898583357537,\n37.4817081574789,',</v>
      </c>
      <c r="J282" t="str">
        <f t="shared" si="27"/>
        <v>'shop281',</v>
      </c>
      <c r="K282" t="str">
        <f t="shared" si="28"/>
        <v>'12345'</v>
      </c>
      <c r="N282" t="str">
        <f t="shared" ca="1" si="29"/>
        <v>insert into shop (shopName, shopCategory, shopAddr, shopAddr2, shopTel, shopX, shopY, shopEx, shopID, shopPW) values('영호돈까스','일식','서울 구로구 구로동 1130-15','218호','02-866-5858',126.898583357537,37.4817081574789,'영호돈까스,\n일식,\n서울 구로구 구로동 1130-15,\n02-866-5858,\n126.898583357537,\n37.4817081574789,','shop281','12345');</v>
      </c>
    </row>
    <row r="283" spans="1:14" x14ac:dyDescent="0.4">
      <c r="A283">
        <f t="shared" si="24"/>
        <v>282</v>
      </c>
      <c r="B283" t="str">
        <f>CONCATENATE("'",'trim()'!A283,"',")</f>
        <v>'옛맛서울불고기',</v>
      </c>
      <c r="C283" t="str">
        <f>CONCATENATE("'",category!Q283,"',")</f>
        <v>'한식',</v>
      </c>
      <c r="D283" t="str">
        <f xml:space="preserve">   CONCATENATE("'",'trim()'!C283,"',")</f>
        <v>'서울 마포구 창전동 15-4',</v>
      </c>
      <c r="E283" t="str">
        <f t="shared" ca="1" si="25"/>
        <v>'241호',</v>
      </c>
      <c r="F283" t="str">
        <f xml:space="preserve">    CONCATENATE("'",'trim()'!D283,"',")</f>
        <v>'02-336-9371',</v>
      </c>
      <c r="G283" t="str">
        <f>'trim()'!E283&amp;","</f>
        <v>126.931784440464,</v>
      </c>
      <c r="H283" t="str">
        <f>'trim()'!F283&amp;","</f>
        <v>37.549591975349,</v>
      </c>
      <c r="I283" t="str">
        <f t="shared" si="26"/>
        <v>'옛맛서울불고기,\n한식,\n서울 마포구 창전동 15-4,\n02-336-9371,\n126.931784440464,\n37.549591975349,',</v>
      </c>
      <c r="J283" t="str">
        <f t="shared" si="27"/>
        <v>'shop282',</v>
      </c>
      <c r="K283" t="str">
        <f t="shared" si="28"/>
        <v>'12345'</v>
      </c>
      <c r="N283" t="str">
        <f t="shared" ca="1" si="29"/>
        <v>insert into shop (shopName, shopCategory, shopAddr, shopAddr2, shopTel, shopX, shopY, shopEx, shopID, shopPW) values('옛맛서울불고기','한식','서울 마포구 창전동 15-4','241호','02-336-9371',126.931784440464,37.549591975349,'옛맛서울불고기,\n한식,\n서울 마포구 창전동 15-4,\n02-336-9371,\n126.931784440464,\n37.549591975349,','shop282','12345');</v>
      </c>
    </row>
    <row r="284" spans="1:14" x14ac:dyDescent="0.4">
      <c r="A284">
        <f t="shared" si="24"/>
        <v>283</v>
      </c>
      <c r="B284" t="str">
        <f>CONCATENATE("'",'trim()'!A284,"',")</f>
        <v>'오대양참치 구로점',</v>
      </c>
      <c r="C284" t="str">
        <f>CONCATENATE("'",category!Q284,"',")</f>
        <v>'일식',</v>
      </c>
      <c r="D284" t="str">
        <f xml:space="preserve">   CONCATENATE("'",'trim()'!C284,"',")</f>
        <v>'서울 구로구 구로동 811',</v>
      </c>
      <c r="E284" t="str">
        <f t="shared" ca="1" si="25"/>
        <v>'138호',</v>
      </c>
      <c r="F284" t="str">
        <f xml:space="preserve">    CONCATENATE("'",'trim()'!D284,"',")</f>
        <v>'02-862-7776',</v>
      </c>
      <c r="G284" t="str">
        <f>'trim()'!E284&amp;","</f>
        <v>126.899231297778,</v>
      </c>
      <c r="H284" t="str">
        <f>'trim()'!F284&amp;","</f>
        <v>37.4841630586624,</v>
      </c>
      <c r="I284" t="str">
        <f t="shared" si="26"/>
        <v>'오대양참치 구로점,\n일식,\n서울 구로구 구로동 811,\n02-862-7776,\n126.899231297778,\n37.4841630586624,',</v>
      </c>
      <c r="J284" t="str">
        <f t="shared" si="27"/>
        <v>'shop283',</v>
      </c>
      <c r="K284" t="str">
        <f t="shared" si="28"/>
        <v>'12345'</v>
      </c>
      <c r="N284" t="str">
        <f t="shared" ca="1" si="29"/>
        <v>insert into shop (shopName, shopCategory, shopAddr, shopAddr2, shopTel, shopX, shopY, shopEx, shopID, shopPW) values('오대양참치 구로점','일식','서울 구로구 구로동 811','138호','02-862-7776',126.899231297778,37.4841630586624,'오대양참치 구로점,\n일식,\n서울 구로구 구로동 811,\n02-862-7776,\n126.899231297778,\n37.4841630586624,','shop283','12345');</v>
      </c>
    </row>
    <row r="285" spans="1:14" x14ac:dyDescent="0.4">
      <c r="A285">
        <f t="shared" si="24"/>
        <v>284</v>
      </c>
      <c r="B285" t="str">
        <f>CONCATENATE("'",'trim()'!A285,"',")</f>
        <v>'오레노라멘 합정본점',</v>
      </c>
      <c r="C285" t="str">
        <f>CONCATENATE("'",category!Q285,"',")</f>
        <v>'일식',</v>
      </c>
      <c r="D285" t="str">
        <f xml:space="preserve">   CONCATENATE("'",'trim()'!C285,"',")</f>
        <v>'서울 마포구 합정동 361-1',</v>
      </c>
      <c r="E285" t="str">
        <f t="shared" ca="1" si="25"/>
        <v>'19호',</v>
      </c>
      <c r="F285" t="str">
        <f xml:space="preserve">    CONCATENATE("'",'trim()'!D285,"',")</f>
        <v>'02-851-3157',</v>
      </c>
      <c r="G285" t="str">
        <f>'trim()'!E285&amp;","</f>
        <v>126.917319832394,</v>
      </c>
      <c r="H285" t="str">
        <f>'trim()'!F285&amp;","</f>
        <v>37.5474743966187,</v>
      </c>
      <c r="I285" t="str">
        <f t="shared" si="26"/>
        <v>'오레노라멘 합정본점,\n일식,\n서울 마포구 합정동 361-1,\n02-851-3157,\n126.917319832394,\n37.5474743966187,',</v>
      </c>
      <c r="J285" t="str">
        <f t="shared" si="27"/>
        <v>'shop284',</v>
      </c>
      <c r="K285" t="str">
        <f t="shared" si="28"/>
        <v>'12345'</v>
      </c>
      <c r="N285" t="str">
        <f t="shared" ca="1" si="29"/>
        <v>insert into shop (shopName, shopCategory, shopAddr, shopAddr2, shopTel, shopX, shopY, shopEx, shopID, shopPW) values('오레노라멘 합정본점','일식','서울 마포구 합정동 361-1','19호','02-851-3157',126.917319832394,37.5474743966187,'오레노라멘 합정본점,\n일식,\n서울 마포구 합정동 361-1,\n02-851-3157,\n126.917319832394,\n37.5474743966187,','shop284','12345');</v>
      </c>
    </row>
    <row r="286" spans="1:14" x14ac:dyDescent="0.4">
      <c r="A286">
        <f t="shared" si="24"/>
        <v>285</v>
      </c>
      <c r="B286" t="str">
        <f>CONCATENATE("'",'trim()'!A286,"',")</f>
        <v>'오리지널시카고피자 홍대본점',</v>
      </c>
      <c r="C286" t="str">
        <f>CONCATENATE("'",category!Q286,"',")</f>
        <v>'피자,양식',</v>
      </c>
      <c r="D286" t="str">
        <f xml:space="preserve">   CONCATENATE("'",'trim()'!C286,"',")</f>
        <v>'서울 마포구 서교동 395-78',</v>
      </c>
      <c r="E286" t="str">
        <f t="shared" ca="1" si="25"/>
        <v>'67호',</v>
      </c>
      <c r="F286" t="str">
        <f xml:space="preserve">    CONCATENATE("'",'trim()'!D286,"',")</f>
        <v>'02-322-4636',</v>
      </c>
      <c r="G286" t="str">
        <f>'trim()'!E286&amp;","</f>
        <v>126.919770362634,</v>
      </c>
      <c r="H286" t="str">
        <f>'trim()'!F286&amp;","</f>
        <v>37.5500925865034,</v>
      </c>
      <c r="I286" t="str">
        <f t="shared" si="26"/>
        <v>'오리지널시카고피자 홍대본점,\n피자,양식,\n서울 마포구 서교동 395-78,\n02-322-4636,\n126.919770362634,\n37.5500925865034,',</v>
      </c>
      <c r="J286" t="str">
        <f t="shared" si="27"/>
        <v>'shop285',</v>
      </c>
      <c r="K286" t="str">
        <f t="shared" si="28"/>
        <v>'12345'</v>
      </c>
      <c r="N286" t="str">
        <f t="shared" ca="1" si="29"/>
        <v>insert into shop (shopName, shopCategory, shopAddr, shopAddr2, shopTel, shopX, shopY, shopEx, shopID, shopPW) values('오리지널시카고피자 홍대본점','피자,양식','서울 마포구 서교동 395-78','67호','02-322-4636',126.919770362634,37.5500925865034,'오리지널시카고피자 홍대본점,\n피자,양식,\n서울 마포구 서교동 395-78,\n02-322-4636,\n126.919770362634,\n37.5500925865034,','shop285','12345');</v>
      </c>
    </row>
    <row r="287" spans="1:14" x14ac:dyDescent="0.4">
      <c r="A287">
        <f t="shared" si="24"/>
        <v>286</v>
      </c>
      <c r="B287" t="str">
        <f>CONCATENATE("'",'trim()'!A287,"',")</f>
        <v>'오목집 신도림점',</v>
      </c>
      <c r="C287" t="str">
        <f>CONCATENATE("'",category!Q287,"',")</f>
        <v>'한식',</v>
      </c>
      <c r="D287" t="str">
        <f xml:space="preserve">   CONCATENATE("'",'trim()'!C287,"',")</f>
        <v>'서울 구로구 신도림동 337',</v>
      </c>
      <c r="E287" t="str">
        <f t="shared" ca="1" si="25"/>
        <v>'283호',</v>
      </c>
      <c r="F287" t="str">
        <f xml:space="preserve">    CONCATENATE("'",'trim()'!D287,"',")</f>
        <v>'02-2677-1636',</v>
      </c>
      <c r="G287" t="str">
        <f>'trim()'!E287&amp;","</f>
        <v>126.887723809752,</v>
      </c>
      <c r="H287" t="str">
        <f>'trim()'!F287&amp;","</f>
        <v>37.5096187214731,</v>
      </c>
      <c r="I287" t="str">
        <f t="shared" si="26"/>
        <v>'오목집 신도림점,\n한식,\n서울 구로구 신도림동 337,\n02-2677-1636,\n126.887723809752,\n37.5096187214731,',</v>
      </c>
      <c r="J287" t="str">
        <f t="shared" si="27"/>
        <v>'shop286',</v>
      </c>
      <c r="K287" t="str">
        <f t="shared" si="28"/>
        <v>'12345'</v>
      </c>
      <c r="N287" t="str">
        <f t="shared" ca="1" si="29"/>
        <v>insert into shop (shopName, shopCategory, shopAddr, shopAddr2, shopTel, shopX, shopY, shopEx, shopID, shopPW) values('오목집 신도림점','한식','서울 구로구 신도림동 337','283호','02-2677-1636',126.887723809752,37.5096187214731,'오목집 신도림점,\n한식,\n서울 구로구 신도림동 337,\n02-2677-1636,\n126.887723809752,\n37.5096187214731,','shop286','12345');</v>
      </c>
    </row>
    <row r="288" spans="1:14" x14ac:dyDescent="0.4">
      <c r="A288">
        <f t="shared" si="24"/>
        <v>287</v>
      </c>
      <c r="B288" t="str">
        <f>CONCATENATE("'",'trim()'!A288,"',")</f>
        <v>'오븐마루 구로점',</v>
      </c>
      <c r="C288" t="str">
        <f>CONCATENATE("'",category!Q288,"',")</f>
        <v>'치킨',</v>
      </c>
      <c r="D288" t="str">
        <f xml:space="preserve">   CONCATENATE("'",'trim()'!C288,"',")</f>
        <v>'서울 구로구 구로동 486-10',</v>
      </c>
      <c r="E288" t="str">
        <f t="shared" ca="1" si="25"/>
        <v>'219호',</v>
      </c>
      <c r="F288" t="str">
        <f xml:space="preserve">    CONCATENATE("'",'trim()'!D288,"',")</f>
        <v>'02-855-5092',</v>
      </c>
      <c r="G288" t="str">
        <f>'trim()'!E288&amp;","</f>
        <v>126.882662740469,</v>
      </c>
      <c r="H288" t="str">
        <f>'trim()'!F288&amp;","</f>
        <v>37.4978403693103,</v>
      </c>
      <c r="I288" t="str">
        <f t="shared" si="26"/>
        <v>'오븐마루 구로점,\n치킨,\n서울 구로구 구로동 486-10,\n02-855-5092,\n126.882662740469,\n37.4978403693103,',</v>
      </c>
      <c r="J288" t="str">
        <f t="shared" si="27"/>
        <v>'shop287',</v>
      </c>
      <c r="K288" t="str">
        <f t="shared" si="28"/>
        <v>'12345'</v>
      </c>
      <c r="N288" t="str">
        <f t="shared" ca="1" si="29"/>
        <v>insert into shop (shopName, shopCategory, shopAddr, shopAddr2, shopTel, shopX, shopY, shopEx, shopID, shopPW) values('오븐마루 구로점','치킨','서울 구로구 구로동 486-10','219호','02-855-5092',126.882662740469,37.4978403693103,'오븐마루 구로점,\n치킨,\n서울 구로구 구로동 486-10,\n02-855-5092,\n126.882662740469,\n37.4978403693103,','shop287','12345');</v>
      </c>
    </row>
    <row r="289" spans="1:14" x14ac:dyDescent="0.4">
      <c r="A289">
        <f t="shared" si="24"/>
        <v>288</v>
      </c>
      <c r="B289" t="str">
        <f>CONCATENATE("'",'trim()'!A289,"',")</f>
        <v>'오비스트로',</v>
      </c>
      <c r="C289" t="str">
        <f>CONCATENATE("'",category!Q289,"',")</f>
        <v>'양식',</v>
      </c>
      <c r="D289" t="str">
        <f xml:space="preserve">   CONCATENATE("'",'trim()'!C289,"',")</f>
        <v>'서울 구로구 구로동 85-12',</v>
      </c>
      <c r="E289" t="str">
        <f t="shared" ca="1" si="25"/>
        <v>'79호',</v>
      </c>
      <c r="F289" t="str">
        <f xml:space="preserve">    CONCATENATE("'",'trim()'!D289,"',")</f>
        <v>'0507-1305-6751',</v>
      </c>
      <c r="G289" t="str">
        <f>'trim()'!E289&amp;","</f>
        <v>126.889031938499,</v>
      </c>
      <c r="H289" t="str">
        <f>'trim()'!F289&amp;","</f>
        <v>37.4938992151371,</v>
      </c>
      <c r="I289" t="str">
        <f t="shared" si="26"/>
        <v>'오비스트로,\n양식,\n서울 구로구 구로동 85-12,\n0507-1305-6751,\n126.889031938499,\n37.4938992151371,',</v>
      </c>
      <c r="J289" t="str">
        <f t="shared" si="27"/>
        <v>'shop288',</v>
      </c>
      <c r="K289" t="str">
        <f t="shared" si="28"/>
        <v>'12345'</v>
      </c>
      <c r="N289" t="str">
        <f t="shared" ca="1" si="29"/>
        <v>insert into shop (shopName, shopCategory, shopAddr, shopAddr2, shopTel, shopX, shopY, shopEx, shopID, shopPW) values('오비스트로','양식','서울 구로구 구로동 85-12','79호','0507-1305-6751',126.889031938499,37.4938992151371,'오비스트로,\n양식,\n서울 구로구 구로동 85-12,\n0507-1305-6751,\n126.889031938499,\n37.4938992151371,','shop288','12345');</v>
      </c>
    </row>
    <row r="290" spans="1:14" x14ac:dyDescent="0.4">
      <c r="A290">
        <f t="shared" si="24"/>
        <v>289</v>
      </c>
      <c r="B290" t="str">
        <f>CONCATENATE("'",'trim()'!A290,"',")</f>
        <v>'오스테리아샘킴',</v>
      </c>
      <c r="C290" t="str">
        <f>CONCATENATE("'",category!Q290,"',")</f>
        <v>'양식',</v>
      </c>
      <c r="D290" t="str">
        <f xml:space="preserve">   CONCATENATE("'",'trim()'!C290,"',")</f>
        <v>'서울 마포구 합정동 386-37',</v>
      </c>
      <c r="E290" t="str">
        <f t="shared" ca="1" si="25"/>
        <v>'272호',</v>
      </c>
      <c r="F290" t="str">
        <f xml:space="preserve">    CONCATENATE("'",'trim()'!D290,"',")</f>
        <v>'02-324-3338',</v>
      </c>
      <c r="G290" t="str">
        <f>'trim()'!E290&amp;","</f>
        <v>126.910923900383,</v>
      </c>
      <c r="H290" t="str">
        <f>'trim()'!F290&amp;","</f>
        <v>37.5513260176507,</v>
      </c>
      <c r="I290" t="str">
        <f t="shared" si="26"/>
        <v>'오스테리아샘킴,\n양식,\n서울 마포구 합정동 386-37,\n02-324-3338,\n126.910923900383,\n37.5513260176507,',</v>
      </c>
      <c r="J290" t="str">
        <f t="shared" si="27"/>
        <v>'shop289',</v>
      </c>
      <c r="K290" t="str">
        <f t="shared" si="28"/>
        <v>'12345'</v>
      </c>
      <c r="N290" t="str">
        <f t="shared" ca="1" si="29"/>
        <v>insert into shop (shopName, shopCategory, shopAddr, shopAddr2, shopTel, shopX, shopY, shopEx, shopID, shopPW) values('오스테리아샘킴','양식','서울 마포구 합정동 386-37','272호','02-324-3338',126.910923900383,37.5513260176507,'오스테리아샘킴,\n양식,\n서울 마포구 합정동 386-37,\n02-324-3338,\n126.910923900383,\n37.5513260176507,','shop289','12345');</v>
      </c>
    </row>
    <row r="291" spans="1:14" x14ac:dyDescent="0.4">
      <c r="A291">
        <f t="shared" si="24"/>
        <v>290</v>
      </c>
      <c r="B291" t="str">
        <f>CONCATENATE("'",'trim()'!A291,"',")</f>
        <v>'오스테리아오라',</v>
      </c>
      <c r="C291" t="str">
        <f>CONCATENATE("'",category!Q291,"',")</f>
        <v>'양식',</v>
      </c>
      <c r="D291" t="str">
        <f xml:space="preserve">   CONCATENATE("'",'trim()'!C291,"',")</f>
        <v>'서울 마포구 서교동 468-17',</v>
      </c>
      <c r="E291" t="str">
        <f t="shared" ca="1" si="25"/>
        <v>'270호',</v>
      </c>
      <c r="F291" t="str">
        <f xml:space="preserve">    CONCATENATE("'",'trim()'!D291,"',")</f>
        <v>'010-9163-0415',</v>
      </c>
      <c r="G291" t="str">
        <f>'trim()'!E291&amp;","</f>
        <v>126.914353901225,</v>
      </c>
      <c r="H291" t="str">
        <f>'trim()'!F291&amp;","</f>
        <v>37.5563525181757,</v>
      </c>
      <c r="I291" t="str">
        <f t="shared" si="26"/>
        <v>'오스테리아오라,\n양식,\n서울 마포구 서교동 468-17,\n010-9163-0415,\n126.914353901225,\n37.5563525181757,',</v>
      </c>
      <c r="J291" t="str">
        <f t="shared" si="27"/>
        <v>'shop290',</v>
      </c>
      <c r="K291" t="str">
        <f t="shared" si="28"/>
        <v>'12345'</v>
      </c>
      <c r="N291" t="str">
        <f t="shared" ca="1" si="29"/>
        <v>insert into shop (shopName, shopCategory, shopAddr, shopAddr2, shopTel, shopX, shopY, shopEx, shopID, shopPW) values('오스테리아오라','양식','서울 마포구 서교동 468-17','270호','010-9163-0415',126.914353901225,37.5563525181757,'오스테리아오라,\n양식,\n서울 마포구 서교동 468-17,\n010-9163-0415,\n126.914353901225,\n37.5563525181757,','shop290','12345');</v>
      </c>
    </row>
    <row r="292" spans="1:14" x14ac:dyDescent="0.4">
      <c r="A292">
        <f t="shared" si="24"/>
        <v>291</v>
      </c>
      <c r="B292" t="str">
        <f>CONCATENATE("'",'trim()'!A292,"',")</f>
        <v>'오츠에스프레소',</v>
      </c>
      <c r="C292" t="str">
        <f>CONCATENATE("'",category!Q292,"',")</f>
        <v>'카페',</v>
      </c>
      <c r="D292" t="str">
        <f xml:space="preserve">   CONCATENATE("'",'trim()'!C292,"',")</f>
        <v>'서울 마포구 상수동 328-2',</v>
      </c>
      <c r="E292" t="str">
        <f t="shared" ca="1" si="25"/>
        <v>'268호',</v>
      </c>
      <c r="F292" t="str">
        <f xml:space="preserve">    CONCATENATE("'",'trim()'!D292,"',")</f>
        <v>'070-7806-5542',</v>
      </c>
      <c r="G292" t="str">
        <f>'trim()'!E292&amp;","</f>
        <v>126.922688359586,</v>
      </c>
      <c r="H292" t="str">
        <f>'trim()'!F292&amp;","</f>
        <v>37.5473230618424,</v>
      </c>
      <c r="I292" t="str">
        <f t="shared" si="26"/>
        <v>'오츠에스프레소,\n카페,\n서울 마포구 상수동 328-2,\n070-7806-5542,\n126.922688359586,\n37.5473230618424,',</v>
      </c>
      <c r="J292" t="str">
        <f t="shared" si="27"/>
        <v>'shop291',</v>
      </c>
      <c r="K292" t="str">
        <f t="shared" si="28"/>
        <v>'12345'</v>
      </c>
      <c r="N292" t="str">
        <f t="shared" ca="1" si="29"/>
        <v>insert into shop (shopName, shopCategory, shopAddr, shopAddr2, shopTel, shopX, shopY, shopEx, shopID, shopPW) values('오츠에스프레소','카페','서울 마포구 상수동 328-2','268호','070-7806-5542',126.922688359586,37.5473230618424,'오츠에스프레소,\n카페,\n서울 마포구 상수동 328-2,\n070-7806-5542,\n126.922688359586,\n37.5473230618424,','shop291','12345');</v>
      </c>
    </row>
    <row r="293" spans="1:14" x14ac:dyDescent="0.4">
      <c r="A293">
        <f t="shared" si="24"/>
        <v>292</v>
      </c>
      <c r="B293" t="str">
        <f>CONCATENATE("'",'trim()'!A293,"',")</f>
        <v>'옥동식 서교점',</v>
      </c>
      <c r="C293" t="str">
        <f>CONCATENATE("'",category!Q293,"',")</f>
        <v>'한식',</v>
      </c>
      <c r="D293" t="str">
        <f xml:space="preserve">   CONCATENATE("'",'trim()'!C293,"',")</f>
        <v>'서울 마포구 서교동 385-6',</v>
      </c>
      <c r="E293" t="str">
        <f t="shared" ca="1" si="25"/>
        <v>'167호',</v>
      </c>
      <c r="F293" t="str">
        <f xml:space="preserve">    CONCATENATE("'",'trim()'!D293,"',")</f>
        <v>'010-9163-0415',</v>
      </c>
      <c r="G293" t="str">
        <f>'trim()'!E293&amp;","</f>
        <v>126.914521071507,</v>
      </c>
      <c r="H293" t="str">
        <f>'trim()'!F293&amp;","</f>
        <v>37.5526765694055,</v>
      </c>
      <c r="I293" t="str">
        <f t="shared" si="26"/>
        <v>'옥동식 서교점,\n한식,\n서울 마포구 서교동 385-6,\n010-9163-0415,\n126.914521071507,\n37.5526765694055,',</v>
      </c>
      <c r="J293" t="str">
        <f t="shared" si="27"/>
        <v>'shop292',</v>
      </c>
      <c r="K293" t="str">
        <f t="shared" si="28"/>
        <v>'12345'</v>
      </c>
      <c r="N293" t="str">
        <f t="shared" ca="1" si="29"/>
        <v>insert into shop (shopName, shopCategory, shopAddr, shopAddr2, shopTel, shopX, shopY, shopEx, shopID, shopPW) values('옥동식 서교점','한식','서울 마포구 서교동 385-6','167호','010-9163-0415',126.914521071507,37.5526765694055,'옥동식 서교점,\n한식,\n서울 마포구 서교동 385-6,\n010-9163-0415,\n126.914521071507,\n37.5526765694055,','shop292','12345');</v>
      </c>
    </row>
    <row r="294" spans="1:14" x14ac:dyDescent="0.4">
      <c r="A294">
        <f t="shared" si="24"/>
        <v>293</v>
      </c>
      <c r="B294" t="str">
        <f>CONCATENATE("'",'trim()'!A294,"',")</f>
        <v>'옥품불짬뽕',</v>
      </c>
      <c r="C294" t="str">
        <f>CONCATENATE("'",category!Q294,"',")</f>
        <v>'중식',</v>
      </c>
      <c r="D294" t="str">
        <f xml:space="preserve">   CONCATENATE("'",'trim()'!C294,"',")</f>
        <v>'서울 구로구 신도림동 400-1',</v>
      </c>
      <c r="E294" t="str">
        <f t="shared" ca="1" si="25"/>
        <v>'170호',</v>
      </c>
      <c r="F294" t="str">
        <f xml:space="preserve">    CONCATENATE("'",'trim()'!D294,"',")</f>
        <v>'010-9163-0415',</v>
      </c>
      <c r="G294" t="str">
        <f>'trim()'!E294&amp;","</f>
        <v>126.877391679227,</v>
      </c>
      <c r="H294" t="str">
        <f>'trim()'!F294&amp;","</f>
        <v>37.5062062562822,</v>
      </c>
      <c r="I294" t="str">
        <f t="shared" si="26"/>
        <v>'옥품불짬뽕,\n중식,\n서울 구로구 신도림동 400-1,\n010-9163-0415,\n126.877391679227,\n37.5062062562822,',</v>
      </c>
      <c r="J294" t="str">
        <f t="shared" si="27"/>
        <v>'shop293',</v>
      </c>
      <c r="K294" t="str">
        <f t="shared" si="28"/>
        <v>'12345'</v>
      </c>
      <c r="N294" t="str">
        <f t="shared" ca="1" si="29"/>
        <v>insert into shop (shopName, shopCategory, shopAddr, shopAddr2, shopTel, shopX, shopY, shopEx, shopID, shopPW) values('옥품불짬뽕','중식','서울 구로구 신도림동 400-1','170호','010-9163-0415',126.877391679227,37.5062062562822,'옥품불짬뽕,\n중식,\n서울 구로구 신도림동 400-1,\n010-9163-0415,\n126.877391679227,\n37.5062062562822,','shop293','12345');</v>
      </c>
    </row>
    <row r="295" spans="1:14" x14ac:dyDescent="0.4">
      <c r="A295">
        <f t="shared" si="24"/>
        <v>294</v>
      </c>
      <c r="B295" t="str">
        <f>CONCATENATE("'",'trim()'!A295,"',")</f>
        <v>'온누리돈가스',</v>
      </c>
      <c r="C295" t="str">
        <f>CONCATENATE("'",category!Q295,"',")</f>
        <v>'일식',</v>
      </c>
      <c r="D295" t="str">
        <f xml:space="preserve">   CONCATENATE("'",'trim()'!C295,"',")</f>
        <v>'서울 구로구 개봉동 403-119',</v>
      </c>
      <c r="E295" t="str">
        <f t="shared" ca="1" si="25"/>
        <v>'16호',</v>
      </c>
      <c r="F295" t="str">
        <f xml:space="preserve">    CONCATENATE("'",'trim()'!D295,"',")</f>
        <v>'02-2685-5557',</v>
      </c>
      <c r="G295" t="str">
        <f>'trim()'!E295&amp;","</f>
        <v>126.855884791803,</v>
      </c>
      <c r="H295" t="str">
        <f>'trim()'!F295&amp;","</f>
        <v>37.4897296114717,</v>
      </c>
      <c r="I295" t="str">
        <f t="shared" si="26"/>
        <v>'온누리돈가스,\n일식,\n서울 구로구 개봉동 403-119,\n02-2685-5557,\n126.855884791803,\n37.4897296114717,',</v>
      </c>
      <c r="J295" t="str">
        <f t="shared" si="27"/>
        <v>'shop294',</v>
      </c>
      <c r="K295" t="str">
        <f t="shared" si="28"/>
        <v>'12345'</v>
      </c>
      <c r="N295" t="str">
        <f t="shared" ca="1" si="29"/>
        <v>insert into shop (shopName, shopCategory, shopAddr, shopAddr2, shopTel, shopX, shopY, shopEx, shopID, shopPW) values('온누리돈가스','일식','서울 구로구 개봉동 403-119','16호','02-2685-5557',126.855884791803,37.4897296114717,'온누리돈가스,\n일식,\n서울 구로구 개봉동 403-119,\n02-2685-5557,\n126.855884791803,\n37.4897296114717,','shop294','12345');</v>
      </c>
    </row>
    <row r="296" spans="1:14" x14ac:dyDescent="0.4">
      <c r="A296">
        <f t="shared" si="24"/>
        <v>295</v>
      </c>
      <c r="B296" t="str">
        <f>CONCATENATE("'",'trim()'!A296,"',")</f>
        <v>'온블랙94',</v>
      </c>
      <c r="C296" t="str">
        <f>CONCATENATE("'",category!Q296,"',")</f>
        <v>'양식',</v>
      </c>
      <c r="D296" t="str">
        <f xml:space="preserve">   CONCATENATE("'",'trim()'!C296,"',")</f>
        <v>'서울 마포구 상수동 145-13',</v>
      </c>
      <c r="E296" t="str">
        <f t="shared" ca="1" si="25"/>
        <v>'35호',</v>
      </c>
      <c r="F296" t="str">
        <f xml:space="preserve">    CONCATENATE("'",'trim()'!D296,"',")</f>
        <v>'010-8345-7890',</v>
      </c>
      <c r="G296" t="str">
        <f>'trim()'!E296&amp;","</f>
        <v>126.922384097922,</v>
      </c>
      <c r="H296" t="str">
        <f>'trim()'!F296&amp;","</f>
        <v>37.5482779207568,</v>
      </c>
      <c r="I296" t="str">
        <f t="shared" si="26"/>
        <v>'온블랙94,\n양식,\n서울 마포구 상수동 145-13,\n010-8345-7890,\n126.922384097922,\n37.5482779207568,',</v>
      </c>
      <c r="J296" t="str">
        <f t="shared" si="27"/>
        <v>'shop295',</v>
      </c>
      <c r="K296" t="str">
        <f t="shared" si="28"/>
        <v>'12345'</v>
      </c>
      <c r="N296" t="str">
        <f t="shared" ca="1" si="29"/>
        <v>insert into shop (shopName, shopCategory, shopAddr, shopAddr2, shopTel, shopX, shopY, shopEx, shopID, shopPW) values('온블랙94','양식','서울 마포구 상수동 145-13','35호','010-8345-7890',126.922384097922,37.5482779207568,'온블랙94,\n양식,\n서울 마포구 상수동 145-13,\n010-8345-7890,\n126.922384097922,\n37.5482779207568,','shop295','12345');</v>
      </c>
    </row>
    <row r="297" spans="1:14" x14ac:dyDescent="0.4">
      <c r="A297">
        <f t="shared" si="24"/>
        <v>296</v>
      </c>
      <c r="B297" t="str">
        <f>CONCATENATE("'",'trim()'!A297,"',")</f>
        <v>'올댓파스타',</v>
      </c>
      <c r="C297" t="str">
        <f>CONCATENATE("'",category!Q297,"',")</f>
        <v>'양식',</v>
      </c>
      <c r="D297" t="str">
        <f xml:space="preserve">   CONCATENATE("'",'trim()'!C297,"',")</f>
        <v>'서울 구로구 구로동 106-10',</v>
      </c>
      <c r="E297" t="str">
        <f t="shared" ca="1" si="25"/>
        <v>'10호',</v>
      </c>
      <c r="F297" t="str">
        <f xml:space="preserve">    CONCATENATE("'",'trim()'!D297,"',")</f>
        <v>'02-868-8770',</v>
      </c>
      <c r="G297" t="str">
        <f>'trim()'!E297&amp;","</f>
        <v>126.891644945623,</v>
      </c>
      <c r="H297" t="str">
        <f>'trim()'!F297&amp;","</f>
        <v>37.4980066254403,</v>
      </c>
      <c r="I297" t="str">
        <f t="shared" si="26"/>
        <v>'올댓파스타,\n양식,\n서울 구로구 구로동 106-10,\n02-868-8770,\n126.891644945623,\n37.4980066254403,',</v>
      </c>
      <c r="J297" t="str">
        <f t="shared" si="27"/>
        <v>'shop296',</v>
      </c>
      <c r="K297" t="str">
        <f t="shared" si="28"/>
        <v>'12345'</v>
      </c>
      <c r="N297" t="str">
        <f t="shared" ca="1" si="29"/>
        <v>insert into shop (shopName, shopCategory, shopAddr, shopAddr2, shopTel, shopX, shopY, shopEx, shopID, shopPW) values('올댓파스타','양식','서울 구로구 구로동 106-10','10호','02-868-8770',126.891644945623,37.4980066254403,'올댓파스타,\n양식,\n서울 구로구 구로동 106-10,\n02-868-8770,\n126.891644945623,\n37.4980066254403,','shop296','12345');</v>
      </c>
    </row>
    <row r="298" spans="1:14" x14ac:dyDescent="0.4">
      <c r="A298">
        <f t="shared" si="24"/>
        <v>297</v>
      </c>
      <c r="B298" t="str">
        <f>CONCATENATE("'",'trim()'!A298,"',")</f>
        <v>'올램양꼬치',</v>
      </c>
      <c r="C298" t="str">
        <f>CONCATENATE("'",category!Q298,"',")</f>
        <v>'중식',</v>
      </c>
      <c r="D298" t="str">
        <f xml:space="preserve">   CONCATENATE("'",'trim()'!C298,"',")</f>
        <v>'서울 구로구 신도림동 337',</v>
      </c>
      <c r="E298" t="str">
        <f t="shared" ca="1" si="25"/>
        <v>'261호',</v>
      </c>
      <c r="F298" t="str">
        <f xml:space="preserve">    CONCATENATE("'",'trim()'!D298,"',")</f>
        <v>'02-868-8770',</v>
      </c>
      <c r="G298" t="str">
        <f>'trim()'!E298&amp;","</f>
        <v>126.887755732489,</v>
      </c>
      <c r="H298" t="str">
        <f>'trim()'!F298&amp;","</f>
        <v>37.5094493630189,</v>
      </c>
      <c r="I298" t="str">
        <f t="shared" si="26"/>
        <v>'올램양꼬치,\n중식,\n서울 구로구 신도림동 337,\n02-868-8770,\n126.887755732489,\n37.5094493630189,',</v>
      </c>
      <c r="J298" t="str">
        <f t="shared" si="27"/>
        <v>'shop297',</v>
      </c>
      <c r="K298" t="str">
        <f t="shared" si="28"/>
        <v>'12345'</v>
      </c>
      <c r="N298" t="str">
        <f t="shared" ca="1" si="29"/>
        <v>insert into shop (shopName, shopCategory, shopAddr, shopAddr2, shopTel, shopX, shopY, shopEx, shopID, shopPW) values('올램양꼬치','중식','서울 구로구 신도림동 337','261호','02-868-8770',126.887755732489,37.5094493630189,'올램양꼬치,\n중식,\n서울 구로구 신도림동 337,\n02-868-8770,\n126.887755732489,\n37.5094493630189,','shop297','12345');</v>
      </c>
    </row>
    <row r="299" spans="1:14" x14ac:dyDescent="0.4">
      <c r="A299">
        <f t="shared" si="24"/>
        <v>298</v>
      </c>
      <c r="B299" t="str">
        <f>CONCATENATE("'",'trim()'!A299,"',")</f>
        <v>'옾카페',</v>
      </c>
      <c r="C299" t="str">
        <f>CONCATENATE("'",category!Q299,"',")</f>
        <v>'카페',</v>
      </c>
      <c r="D299" t="str">
        <f xml:space="preserve">   CONCATENATE("'",'trim()'!C299,"',")</f>
        <v>'서울 마포구 상수동 140-3',</v>
      </c>
      <c r="E299" t="str">
        <f t="shared" ca="1" si="25"/>
        <v>'129호',</v>
      </c>
      <c r="F299" t="str">
        <f xml:space="preserve">    CONCATENATE("'",'trim()'!D299,"',")</f>
        <v>'070-4112-2233',</v>
      </c>
      <c r="G299" t="str">
        <f>'trim()'!E299&amp;","</f>
        <v>126.925448977746,</v>
      </c>
      <c r="H299" t="str">
        <f>'trim()'!F299&amp;","</f>
        <v>37.5478366042722,</v>
      </c>
      <c r="I299" t="str">
        <f t="shared" si="26"/>
        <v>'옾카페,\n카페,\n서울 마포구 상수동 140-3,\n070-4112-2233,\n126.925448977746,\n37.5478366042722,',</v>
      </c>
      <c r="J299" t="str">
        <f t="shared" si="27"/>
        <v>'shop298',</v>
      </c>
      <c r="K299" t="str">
        <f t="shared" si="28"/>
        <v>'12345'</v>
      </c>
      <c r="N299" t="str">
        <f t="shared" ca="1" si="29"/>
        <v>insert into shop (shopName, shopCategory, shopAddr, shopAddr2, shopTel, shopX, shopY, shopEx, shopID, shopPW) values('옾카페','카페','서울 마포구 상수동 140-3','129호','070-4112-2233',126.925448977746,37.5478366042722,'옾카페,\n카페,\n서울 마포구 상수동 140-3,\n070-4112-2233,\n126.925448977746,\n37.5478366042722,','shop298','12345');</v>
      </c>
    </row>
    <row r="300" spans="1:14" x14ac:dyDescent="0.4">
      <c r="A300">
        <f t="shared" si="24"/>
        <v>299</v>
      </c>
      <c r="B300" t="str">
        <f>CONCATENATE("'",'trim()'!A300,"',")</f>
        <v>'와디',</v>
      </c>
      <c r="C300" t="str">
        <f>CONCATENATE("'",category!Q300,"',")</f>
        <v>'카페',</v>
      </c>
      <c r="D300" t="str">
        <f xml:space="preserve">   CONCATENATE("'",'trim()'!C300,"',")</f>
        <v>'서울 마포구 상수동 316-2',</v>
      </c>
      <c r="E300" t="str">
        <f t="shared" ca="1" si="25"/>
        <v>'74호',</v>
      </c>
      <c r="F300" t="str">
        <f xml:space="preserve">    CONCATENATE("'",'trim()'!D300,"',")</f>
        <v>'070-7517-3600',</v>
      </c>
      <c r="G300" t="str">
        <f>'trim()'!E300&amp;","</f>
        <v>126.920980800316,</v>
      </c>
      <c r="H300" t="str">
        <f>'trim()'!F300&amp;","</f>
        <v>37.5483562778788,</v>
      </c>
      <c r="I300" t="str">
        <f t="shared" si="26"/>
        <v>'와디,\n카페,\n서울 마포구 상수동 316-2,\n070-7517-3600,\n126.920980800316,\n37.5483562778788,',</v>
      </c>
      <c r="J300" t="str">
        <f t="shared" si="27"/>
        <v>'shop299',</v>
      </c>
      <c r="K300" t="str">
        <f t="shared" si="28"/>
        <v>'12345'</v>
      </c>
      <c r="N300" t="str">
        <f t="shared" ca="1" si="29"/>
        <v>insert into shop (shopName, shopCategory, shopAddr, shopAddr2, shopTel, shopX, shopY, shopEx, shopID, shopPW) values('와디','카페','서울 마포구 상수동 316-2','74호','070-7517-3600',126.920980800316,37.5483562778788,'와디,\n카페,\n서울 마포구 상수동 316-2,\n070-7517-3600,\n126.920980800316,\n37.5483562778788,','shop299','12345');</v>
      </c>
    </row>
    <row r="301" spans="1:14" x14ac:dyDescent="0.4">
      <c r="A301">
        <f t="shared" si="24"/>
        <v>300</v>
      </c>
      <c r="B301" t="str">
        <f>CONCATENATE("'",'trim()'!A301,"',")</f>
        <v>'와츠킹 구로점',</v>
      </c>
      <c r="C301" t="str">
        <f>CONCATENATE("'",category!Q301,"',")</f>
        <v>'양식,햄버거',</v>
      </c>
      <c r="D301" t="str">
        <f xml:space="preserve">   CONCATENATE("'",'trim()'!C301,"',")</f>
        <v>'서울 구로구 구로동 108-2',</v>
      </c>
      <c r="E301" t="str">
        <f t="shared" ca="1" si="25"/>
        <v>'281호',</v>
      </c>
      <c r="F301" t="str">
        <f xml:space="preserve">    CONCATENATE("'",'trim()'!D301,"',")</f>
        <v>'02-2210-9553',</v>
      </c>
      <c r="G301" t="str">
        <f>'trim()'!E301&amp;","</f>
        <v>126.890551708891,</v>
      </c>
      <c r="H301" t="str">
        <f>'trim()'!F301&amp;","</f>
        <v>37.5001184763418,</v>
      </c>
      <c r="I301" t="str">
        <f t="shared" si="26"/>
        <v>'와츠킹 구로점,\n양식,햄버거,\n서울 구로구 구로동 108-2,\n02-2210-9553,\n126.890551708891,\n37.5001184763418,',</v>
      </c>
      <c r="J301" t="str">
        <f t="shared" si="27"/>
        <v>'shop300',</v>
      </c>
      <c r="K301" t="str">
        <f t="shared" si="28"/>
        <v>'12345'</v>
      </c>
      <c r="N301" t="str">
        <f t="shared" ca="1" si="29"/>
        <v>insert into shop (shopName, shopCategory, shopAddr, shopAddr2, shopTel, shopX, shopY, shopEx, shopID, shopPW) values('와츠킹 구로점','양식,햄버거','서울 구로구 구로동 108-2','281호','02-2210-9553',126.890551708891,37.5001184763418,'와츠킹 구로점,\n양식,햄버거,\n서울 구로구 구로동 108-2,\n02-2210-9553,\n126.890551708891,\n37.5001184763418,','shop300','12345');</v>
      </c>
    </row>
    <row r="302" spans="1:14" x14ac:dyDescent="0.4">
      <c r="A302">
        <f t="shared" si="24"/>
        <v>301</v>
      </c>
      <c r="B302" t="str">
        <f>CONCATENATE("'",'trim()'!A302,"',")</f>
        <v>'와플대학 신도림캠퍼스',</v>
      </c>
      <c r="C302" t="str">
        <f>CONCATENATE("'",category!Q302,"',")</f>
        <v>'카페',</v>
      </c>
      <c r="D302" t="str">
        <f xml:space="preserve">   CONCATENATE("'",'trim()'!C302,"',")</f>
        <v>'서울 구로구 신도림동 337',</v>
      </c>
      <c r="E302" t="str">
        <f t="shared" ca="1" si="25"/>
        <v>'71호',</v>
      </c>
      <c r="F302" t="str">
        <f xml:space="preserve">    CONCATENATE("'",'trim()'!D302,"',")</f>
        <v>'02-3439-7399',</v>
      </c>
      <c r="G302" t="str">
        <f>'trim()'!E302&amp;","</f>
        <v>126.886987230747,</v>
      </c>
      <c r="H302" t="str">
        <f>'trim()'!F302&amp;","</f>
        <v>37.5090485843712,</v>
      </c>
      <c r="I302" t="str">
        <f t="shared" si="26"/>
        <v>'와플대학 신도림캠퍼스,\n카페,\n서울 구로구 신도림동 337,\n02-3439-7399,\n126.886987230747,\n37.5090485843712,',</v>
      </c>
      <c r="J302" t="str">
        <f t="shared" si="27"/>
        <v>'shop301',</v>
      </c>
      <c r="K302" t="str">
        <f t="shared" si="28"/>
        <v>'12345'</v>
      </c>
      <c r="N302" t="str">
        <f t="shared" ca="1" si="29"/>
        <v>insert into shop (shopName, shopCategory, shopAddr, shopAddr2, shopTel, shopX, shopY, shopEx, shopID, shopPW) values('와플대학 신도림캠퍼스','카페','서울 구로구 신도림동 337','71호','02-3439-7399',126.886987230747,37.5090485843712,'와플대학 신도림캠퍼스,\n카페,\n서울 구로구 신도림동 337,\n02-3439-7399,\n126.886987230747,\n37.5090485843712,','shop301','12345');</v>
      </c>
    </row>
    <row r="303" spans="1:14" x14ac:dyDescent="0.4">
      <c r="A303">
        <f t="shared" si="24"/>
        <v>302</v>
      </c>
      <c r="B303" t="str">
        <f>CONCATENATE("'",'trim()'!A303,"',")</f>
        <v>'왕돈까스&amp;왕냉면 구로디지털점',</v>
      </c>
      <c r="C303" t="str">
        <f>CONCATENATE("'",category!Q303,"',")</f>
        <v>'일식',</v>
      </c>
      <c r="D303" t="str">
        <f xml:space="preserve">   CONCATENATE("'",'trim()'!C303,"',")</f>
        <v>'서울 구로구 구로동 187-10',</v>
      </c>
      <c r="E303" t="str">
        <f t="shared" ca="1" si="25"/>
        <v>'140호',</v>
      </c>
      <c r="F303" t="str">
        <f xml:space="preserve">    CONCATENATE("'",'trim()'!D303,"',")</f>
        <v>'02-868-3133',</v>
      </c>
      <c r="G303" t="str">
        <f>'trim()'!E303&amp;","</f>
        <v>126.898809459227,</v>
      </c>
      <c r="H303" t="str">
        <f>'trim()'!F303&amp;","</f>
        <v>37.4850781223673,</v>
      </c>
      <c r="I303" t="str">
        <f t="shared" si="26"/>
        <v>'왕돈까스&amp;왕냉면 구로디지털점,\n일식,\n서울 구로구 구로동 187-10,\n02-868-3133,\n126.898809459227,\n37.4850781223673,',</v>
      </c>
      <c r="J303" t="str">
        <f t="shared" si="27"/>
        <v>'shop302',</v>
      </c>
      <c r="K303" t="str">
        <f t="shared" si="28"/>
        <v>'12345'</v>
      </c>
      <c r="N303" t="str">
        <f t="shared" ca="1" si="29"/>
        <v>insert into shop (shopName, shopCategory, shopAddr, shopAddr2, shopTel, shopX, shopY, shopEx, shopID, shopPW) values('왕돈까스&amp;왕냉면 구로디지털점','일식','서울 구로구 구로동 187-10','140호','02-868-3133',126.898809459227,37.4850781223673,'왕돈까스&amp;왕냉면 구로디지털점,\n일식,\n서울 구로구 구로동 187-10,\n02-868-3133,\n126.898809459227,\n37.4850781223673,','shop302','12345');</v>
      </c>
    </row>
    <row r="304" spans="1:14" x14ac:dyDescent="0.4">
      <c r="A304">
        <f t="shared" si="24"/>
        <v>303</v>
      </c>
      <c r="B304" t="str">
        <f>CONCATENATE("'",'trim()'!A304,"',")</f>
        <v>'왕푸징마라탕',</v>
      </c>
      <c r="C304" t="str">
        <f>CONCATENATE("'",category!Q304,"',")</f>
        <v>'중식',</v>
      </c>
      <c r="D304" t="str">
        <f xml:space="preserve">   CONCATENATE("'",'trim()'!C304,"',")</f>
        <v>'서울 구로구 신도림동 692',</v>
      </c>
      <c r="E304" t="str">
        <f t="shared" ca="1" si="25"/>
        <v>'284호',</v>
      </c>
      <c r="F304" t="str">
        <f xml:space="preserve">    CONCATENATE("'",'trim()'!D304,"',")</f>
        <v>'070-8245-4562',</v>
      </c>
      <c r="G304" t="str">
        <f>'trim()'!E304&amp;","</f>
        <v>126.889179635511,</v>
      </c>
      <c r="H304" t="str">
        <f>'trim()'!F304&amp;","</f>
        <v>37.5087344090678,</v>
      </c>
      <c r="I304" t="str">
        <f t="shared" si="26"/>
        <v>'왕푸징마라탕,\n중식,\n서울 구로구 신도림동 692,\n070-8245-4562,\n126.889179635511,\n37.5087344090678,',</v>
      </c>
      <c r="J304" t="str">
        <f t="shared" si="27"/>
        <v>'shop303',</v>
      </c>
      <c r="K304" t="str">
        <f t="shared" si="28"/>
        <v>'12345'</v>
      </c>
      <c r="N304" t="str">
        <f t="shared" ca="1" si="29"/>
        <v>insert into shop (shopName, shopCategory, shopAddr, shopAddr2, shopTel, shopX, shopY, shopEx, shopID, shopPW) values('왕푸징마라탕','중식','서울 구로구 신도림동 692','284호','070-8245-4562',126.889179635511,37.5087344090678,'왕푸징마라탕,\n중식,\n서울 구로구 신도림동 692,\n070-8245-4562,\n126.889179635511,\n37.5087344090678,','shop303','12345');</v>
      </c>
    </row>
    <row r="305" spans="1:14" x14ac:dyDescent="0.4">
      <c r="A305">
        <f t="shared" si="24"/>
        <v>304</v>
      </c>
      <c r="B305" t="str">
        <f>CONCATENATE("'",'trim()'!A305,"',")</f>
        <v>'왕푸징마라탕 현대백화점 디큐브시티점',</v>
      </c>
      <c r="C305" t="str">
        <f>CONCATENATE("'",category!Q305,"',")</f>
        <v>'중식',</v>
      </c>
      <c r="D305" t="str">
        <f xml:space="preserve">   CONCATENATE("'",'trim()'!C305,"',")</f>
        <v>'서울 구로구 신도림동 692',</v>
      </c>
      <c r="E305" t="str">
        <f t="shared" ca="1" si="25"/>
        <v>'44호',</v>
      </c>
      <c r="F305" t="str">
        <f xml:space="preserve">    CONCATENATE("'",'trim()'!D305,"',")</f>
        <v>'070-8245-4562',</v>
      </c>
      <c r="G305" t="str">
        <f>'trim()'!E305&amp;","</f>
        <v>126.889507294355,</v>
      </c>
      <c r="H305" t="str">
        <f>'trim()'!F305&amp;","</f>
        <v>37.5089644721207,</v>
      </c>
      <c r="I305" t="str">
        <f t="shared" si="26"/>
        <v>'왕푸징마라탕 현대백화점 디큐브시티점,\n중식,\n서울 구로구 신도림동 692,\n070-8245-4562,\n126.889507294355,\n37.5089644721207,',</v>
      </c>
      <c r="J305" t="str">
        <f t="shared" si="27"/>
        <v>'shop304',</v>
      </c>
      <c r="K305" t="str">
        <f t="shared" si="28"/>
        <v>'12345'</v>
      </c>
      <c r="N305" t="str">
        <f t="shared" ca="1" si="29"/>
        <v>insert into shop (shopName, shopCategory, shopAddr, shopAddr2, shopTel, shopX, shopY, shopEx, shopID, shopPW) values('왕푸징마라탕 현대백화점 디큐브시티점','중식','서울 구로구 신도림동 692','44호','070-8245-4562',126.889507294355,37.5089644721207,'왕푸징마라탕 현대백화점 디큐브시티점,\n중식,\n서울 구로구 신도림동 692,\n070-8245-4562,\n126.889507294355,\n37.5089644721207,','shop304','12345');</v>
      </c>
    </row>
    <row r="306" spans="1:14" x14ac:dyDescent="0.4">
      <c r="A306">
        <f t="shared" si="24"/>
        <v>305</v>
      </c>
      <c r="B306" t="str">
        <f>CONCATENATE("'",'trim()'!A306,"',")</f>
        <v>'용궁',</v>
      </c>
      <c r="C306" t="str">
        <f>CONCATENATE("'",category!Q306,"',")</f>
        <v>'중식',</v>
      </c>
      <c r="D306" t="str">
        <f xml:space="preserve">   CONCATENATE("'",'trim()'!C306,"',")</f>
        <v>'서울 구로구 구로5동 552-60',</v>
      </c>
      <c r="E306" t="str">
        <f t="shared" ca="1" si="25"/>
        <v>'75호',</v>
      </c>
      <c r="F306" t="str">
        <f xml:space="preserve">    CONCATENATE("'",'trim()'!D306,"',")</f>
        <v>'070-8245-4562',</v>
      </c>
      <c r="G306" t="str">
        <f>'trim()'!E306&amp;","</f>
        <v>126.887320822326,</v>
      </c>
      <c r="H306" t="str">
        <f>'trim()'!F306&amp;","</f>
        <v>37.5038230758789,</v>
      </c>
      <c r="I306" t="str">
        <f t="shared" si="26"/>
        <v>'용궁,\n중식,\n서울 구로구 구로5동 552-60,\n070-8245-4562,\n126.887320822326,\n37.5038230758789,',</v>
      </c>
      <c r="J306" t="str">
        <f t="shared" si="27"/>
        <v>'shop305',</v>
      </c>
      <c r="K306" t="str">
        <f t="shared" si="28"/>
        <v>'12345'</v>
      </c>
      <c r="N306" t="str">
        <f t="shared" ca="1" si="29"/>
        <v>insert into shop (shopName, shopCategory, shopAddr, shopAddr2, shopTel, shopX, shopY, shopEx, shopID, shopPW) values('용궁','중식','서울 구로구 구로5동 552-60','75호','070-8245-4562',126.887320822326,37.5038230758789,'용궁,\n중식,\n서울 구로구 구로5동 552-60,\n070-8245-4562,\n126.887320822326,\n37.5038230758789,','shop305','12345');</v>
      </c>
    </row>
    <row r="307" spans="1:14" x14ac:dyDescent="0.4">
      <c r="A307">
        <f t="shared" si="24"/>
        <v>306</v>
      </c>
      <c r="B307" t="str">
        <f>CONCATENATE("'",'trim()'!A307,"',")</f>
        <v>'용정바른얼굴식당 망원점',</v>
      </c>
      <c r="C307" t="str">
        <f>CONCATENATE("'",category!Q307,"',")</f>
        <v>'양식',</v>
      </c>
      <c r="D307" t="str">
        <f xml:space="preserve">   CONCATENATE("'",'trim()'!C307,"',")</f>
        <v>'서울 마포구 망원동 399-1',</v>
      </c>
      <c r="E307" t="str">
        <f t="shared" ca="1" si="25"/>
        <v>'94호',</v>
      </c>
      <c r="F307" t="str">
        <f xml:space="preserve">    CONCATENATE("'",'trim()'!D307,"',")</f>
        <v>'070-5104-6721',</v>
      </c>
      <c r="G307" t="str">
        <f>'trim()'!E307&amp;","</f>
        <v>126.904034621086,</v>
      </c>
      <c r="H307" t="str">
        <f>'trim()'!F307&amp;","</f>
        <v>37.5545966470927,</v>
      </c>
      <c r="I307" t="str">
        <f t="shared" si="26"/>
        <v>'용정바른얼굴식당 망원점,\n양식,\n서울 마포구 망원동 399-1,\n070-5104-6721,\n126.904034621086,\n37.5545966470927,',</v>
      </c>
      <c r="J307" t="str">
        <f t="shared" si="27"/>
        <v>'shop306',</v>
      </c>
      <c r="K307" t="str">
        <f t="shared" si="28"/>
        <v>'12345'</v>
      </c>
      <c r="N307" t="str">
        <f t="shared" ca="1" si="29"/>
        <v>insert into shop (shopName, shopCategory, shopAddr, shopAddr2, shopTel, shopX, shopY, shopEx, shopID, shopPW) values('용정바른얼굴식당 망원점','양식','서울 마포구 망원동 399-1','94호','070-5104-6721',126.904034621086,37.5545966470927,'용정바른얼굴식당 망원점,\n양식,\n서울 마포구 망원동 399-1,\n070-5104-6721,\n126.904034621086,\n37.5545966470927,','shop306','12345');</v>
      </c>
    </row>
    <row r="308" spans="1:14" x14ac:dyDescent="0.4">
      <c r="A308">
        <f t="shared" si="24"/>
        <v>307</v>
      </c>
      <c r="B308" t="str">
        <f>CONCATENATE("'",'trim()'!A308,"',")</f>
        <v>'우리바다수산',</v>
      </c>
      <c r="C308" t="str">
        <f>CONCATENATE("'",category!Q308,"',")</f>
        <v>'한식',</v>
      </c>
      <c r="D308" t="str">
        <f xml:space="preserve">   CONCATENATE("'",'trim()'!C308,"',")</f>
        <v>'서울 마포구 성산동 649-5',</v>
      </c>
      <c r="E308" t="str">
        <f t="shared" ca="1" si="25"/>
        <v>'39호',</v>
      </c>
      <c r="F308" t="str">
        <f xml:space="preserve">    CONCATENATE("'",'trim()'!D308,"',")</f>
        <v>'02-322-3489',</v>
      </c>
      <c r="G308" t="str">
        <f>'trim()'!E308&amp;","</f>
        <v>126.908947012046,</v>
      </c>
      <c r="H308" t="str">
        <f>'trim()'!F308&amp;","</f>
        <v>37.5577215919444,</v>
      </c>
      <c r="I308" t="str">
        <f t="shared" si="26"/>
        <v>'우리바다수산,\n한식,\n서울 마포구 성산동 649-5,\n02-322-3489,\n126.908947012046,\n37.5577215919444,',</v>
      </c>
      <c r="J308" t="str">
        <f t="shared" si="27"/>
        <v>'shop307',</v>
      </c>
      <c r="K308" t="str">
        <f t="shared" si="28"/>
        <v>'12345'</v>
      </c>
      <c r="N308" t="str">
        <f t="shared" ca="1" si="29"/>
        <v>insert into shop (shopName, shopCategory, shopAddr, shopAddr2, shopTel, shopX, shopY, shopEx, shopID, shopPW) values('우리바다수산','한식','서울 마포구 성산동 649-5','39호','02-322-3489',126.908947012046,37.5577215919444,'우리바다수산,\n한식,\n서울 마포구 성산동 649-5,\n02-322-3489,\n126.908947012046,\n37.5577215919444,','shop307','12345');</v>
      </c>
    </row>
    <row r="309" spans="1:14" x14ac:dyDescent="0.4">
      <c r="A309">
        <f t="shared" si="24"/>
        <v>308</v>
      </c>
      <c r="B309" t="str">
        <f>CONCATENATE("'",'trim()'!A309,"',")</f>
        <v>'우와 1호점',</v>
      </c>
      <c r="C309" t="str">
        <f>CONCATENATE("'",category!Q309,"',")</f>
        <v>'일식',</v>
      </c>
      <c r="D309" t="str">
        <f xml:space="preserve">   CONCATENATE("'",'trim()'!C309,"',")</f>
        <v>'서울 마포구 서교동 364-10',</v>
      </c>
      <c r="E309" t="str">
        <f t="shared" ca="1" si="25"/>
        <v>'22호',</v>
      </c>
      <c r="F309" t="str">
        <f xml:space="preserve">    CONCATENATE("'",'trim()'!D309,"',")</f>
        <v>'02-2210-9552',</v>
      </c>
      <c r="G309" t="str">
        <f>'trim()'!E309&amp;","</f>
        <v>126.922172337916,</v>
      </c>
      <c r="H309" t="str">
        <f>'trim()'!F309&amp;","</f>
        <v>37.5516835548182,</v>
      </c>
      <c r="I309" t="str">
        <f t="shared" si="26"/>
        <v>'우와 1호점,\n일식,\n서울 마포구 서교동 364-10,\n02-2210-9552,\n126.922172337916,\n37.5516835548182,',</v>
      </c>
      <c r="J309" t="str">
        <f t="shared" si="27"/>
        <v>'shop308',</v>
      </c>
      <c r="K309" t="str">
        <f t="shared" si="28"/>
        <v>'12345'</v>
      </c>
      <c r="N309" t="str">
        <f t="shared" ca="1" si="29"/>
        <v>insert into shop (shopName, shopCategory, shopAddr, shopAddr2, shopTel, shopX, shopY, shopEx, shopID, shopPW) values('우와 1호점','일식','서울 마포구 서교동 364-10','22호','02-2210-9552',126.922172337916,37.5516835548182,'우와 1호점,\n일식,\n서울 마포구 서교동 364-10,\n02-2210-9552,\n126.922172337916,\n37.5516835548182,','shop308','12345');</v>
      </c>
    </row>
    <row r="310" spans="1:14" x14ac:dyDescent="0.4">
      <c r="A310">
        <f t="shared" si="24"/>
        <v>309</v>
      </c>
      <c r="B310" t="str">
        <f>CONCATENATE("'",'trim()'!A310,"',")</f>
        <v>'원조전기마늘통닭 대림역본점',</v>
      </c>
      <c r="C310" t="str">
        <f>CONCATENATE("'",category!Q310,"',")</f>
        <v>'치킨',</v>
      </c>
      <c r="D310" t="str">
        <f xml:space="preserve">   CONCATENATE("'",'trim()'!C310,"',")</f>
        <v>'서울 구로구 구로동 73-10',</v>
      </c>
      <c r="E310" t="str">
        <f t="shared" ca="1" si="25"/>
        <v>'225호',</v>
      </c>
      <c r="F310" t="str">
        <f xml:space="preserve">    CONCATENATE("'",'trim()'!D310,"',")</f>
        <v>'02-862-9233',</v>
      </c>
      <c r="G310" t="str">
        <f>'trim()'!E310&amp;","</f>
        <v>126.893752642017,</v>
      </c>
      <c r="H310" t="str">
        <f>'trim()'!F310&amp;","</f>
        <v>37.494981158827,</v>
      </c>
      <c r="I310" t="str">
        <f t="shared" si="26"/>
        <v>'원조전기마늘통닭 대림역본점,\n치킨,\n서울 구로구 구로동 73-10,\n02-862-9233,\n126.893752642017,\n37.494981158827,',</v>
      </c>
      <c r="J310" t="str">
        <f t="shared" si="27"/>
        <v>'shop309',</v>
      </c>
      <c r="K310" t="str">
        <f t="shared" si="28"/>
        <v>'12345'</v>
      </c>
      <c r="N310" t="str">
        <f t="shared" ca="1" si="29"/>
        <v>insert into shop (shopName, shopCategory, shopAddr, shopAddr2, shopTel, shopX, shopY, shopEx, shopID, shopPW) values('원조전기마늘통닭 대림역본점','치킨','서울 구로구 구로동 73-10','225호','02-862-9233',126.893752642017,37.494981158827,'원조전기마늘통닭 대림역본점,\n치킨,\n서울 구로구 구로동 73-10,\n02-862-9233,\n126.893752642017,\n37.494981158827,','shop309','12345');</v>
      </c>
    </row>
    <row r="311" spans="1:14" x14ac:dyDescent="0.4">
      <c r="A311">
        <f t="shared" si="24"/>
        <v>310</v>
      </c>
      <c r="B311" t="str">
        <f>CONCATENATE("'",'trim()'!A311,"',")</f>
        <v>'웨스트빌 피자',</v>
      </c>
      <c r="C311" t="str">
        <f>CONCATENATE("'",category!Q311,"',")</f>
        <v>'피자,양식',</v>
      </c>
      <c r="D311" t="str">
        <f xml:space="preserve">   CONCATENATE("'",'trim()'!C311,"',")</f>
        <v>'서울 마포구 합정동 438-4',</v>
      </c>
      <c r="E311" t="str">
        <f t="shared" ca="1" si="25"/>
        <v>'69호',</v>
      </c>
      <c r="F311" t="str">
        <f xml:space="preserve">    CONCATENATE("'",'trim()'!D311,"',")</f>
        <v>'070-7543-2370',</v>
      </c>
      <c r="G311" t="str">
        <f>'trim()'!E311&amp;","</f>
        <v>126.907248768277,</v>
      </c>
      <c r="H311" t="str">
        <f>'trim()'!F311&amp;","</f>
        <v>37.5508943129224,</v>
      </c>
      <c r="I311" t="str">
        <f t="shared" si="26"/>
        <v>'웨스트빌 피자,\n피자,양식,\n서울 마포구 합정동 438-4,\n070-7543-2370,\n126.907248768277,\n37.5508943129224,',</v>
      </c>
      <c r="J311" t="str">
        <f t="shared" si="27"/>
        <v>'shop310',</v>
      </c>
      <c r="K311" t="str">
        <f t="shared" si="28"/>
        <v>'12345'</v>
      </c>
      <c r="N311" t="str">
        <f t="shared" ca="1" si="29"/>
        <v>insert into shop (shopName, shopCategory, shopAddr, shopAddr2, shopTel, shopX, shopY, shopEx, shopID, shopPW) values('웨스트빌 피자','피자,양식','서울 마포구 합정동 438-4','69호','070-7543-2370',126.907248768277,37.5508943129224,'웨스트빌 피자,\n피자,양식,\n서울 마포구 합정동 438-4,\n070-7543-2370,\n126.907248768277,\n37.5508943129224,','shop310','12345');</v>
      </c>
    </row>
    <row r="312" spans="1:14" x14ac:dyDescent="0.4">
      <c r="A312">
        <f t="shared" si="24"/>
        <v>311</v>
      </c>
      <c r="B312" t="str">
        <f>CONCATENATE("'",'trim()'!A312,"',")</f>
        <v>'위볼',</v>
      </c>
      <c r="C312" t="str">
        <f>CONCATENATE("'",category!Q312,"',")</f>
        <v>'양식',</v>
      </c>
      <c r="D312" t="str">
        <f xml:space="preserve">   CONCATENATE("'",'trim()'!C312,"',")</f>
        <v>'서울 마포구 망원동 386-11',</v>
      </c>
      <c r="E312" t="str">
        <f t="shared" ca="1" si="25"/>
        <v>'49호',</v>
      </c>
      <c r="F312" t="str">
        <f xml:space="preserve">    CONCATENATE("'",'trim()'!D312,"',")</f>
        <v>'02-333-2555',</v>
      </c>
      <c r="G312" t="str">
        <f>'trim()'!E312&amp;","</f>
        <v>126.910861224786,</v>
      </c>
      <c r="H312" t="str">
        <f>'trim()'!F312&amp;","</f>
        <v>37.5545407303127,</v>
      </c>
      <c r="I312" t="str">
        <f t="shared" si="26"/>
        <v>'위볼,\n양식,\n서울 마포구 망원동 386-11,\n02-333-2555,\n126.910861224786,\n37.5545407303127,',</v>
      </c>
      <c r="J312" t="str">
        <f t="shared" si="27"/>
        <v>'shop311',</v>
      </c>
      <c r="K312" t="str">
        <f t="shared" si="28"/>
        <v>'12345'</v>
      </c>
      <c r="N312" t="str">
        <f t="shared" ca="1" si="29"/>
        <v>insert into shop (shopName, shopCategory, shopAddr, shopAddr2, shopTel, shopX, shopY, shopEx, shopID, shopPW) values('위볼','양식','서울 마포구 망원동 386-11','49호','02-333-2555',126.910861224786,37.5545407303127,'위볼,\n양식,\n서울 마포구 망원동 386-11,\n02-333-2555,\n126.910861224786,\n37.5545407303127,','shop311','12345');</v>
      </c>
    </row>
    <row r="313" spans="1:14" x14ac:dyDescent="0.4">
      <c r="A313">
        <f t="shared" si="24"/>
        <v>312</v>
      </c>
      <c r="B313" t="str">
        <f>CONCATENATE("'",'trim()'!A313,"',")</f>
        <v>'유로코피자 구로점',</v>
      </c>
      <c r="C313" t="str">
        <f>CONCATENATE("'",category!Q313,"',")</f>
        <v>'피자,양식',</v>
      </c>
      <c r="D313" t="str">
        <f xml:space="preserve">   CONCATENATE("'",'trim()'!C313,"',")</f>
        <v>'서울 구로구 구로동 728-7',</v>
      </c>
      <c r="E313" t="str">
        <f t="shared" ca="1" si="25"/>
        <v>'49호',</v>
      </c>
      <c r="F313" t="str">
        <f xml:space="preserve">    CONCATENATE("'",'trim()'!D313,"',")</f>
        <v>'02-867-1828',</v>
      </c>
      <c r="G313" t="str">
        <f>'trim()'!E313&amp;","</f>
        <v>126.883487600163,</v>
      </c>
      <c r="H313" t="str">
        <f>'trim()'!F313&amp;","</f>
        <v>37.4902646216608,</v>
      </c>
      <c r="I313" t="str">
        <f t="shared" si="26"/>
        <v>'유로코피자 구로점,\n피자,양식,\n서울 구로구 구로동 728-7,\n02-867-1828,\n126.883487600163,\n37.4902646216608,',</v>
      </c>
      <c r="J313" t="str">
        <f t="shared" si="27"/>
        <v>'shop312',</v>
      </c>
      <c r="K313" t="str">
        <f t="shared" si="28"/>
        <v>'12345'</v>
      </c>
      <c r="N313" t="str">
        <f t="shared" ca="1" si="29"/>
        <v>insert into shop (shopName, shopCategory, shopAddr, shopAddr2, shopTel, shopX, shopY, shopEx, shopID, shopPW) values('유로코피자 구로점','피자,양식','서울 구로구 구로동 728-7','49호','02-867-1828',126.883487600163,37.4902646216608,'유로코피자 구로점,\n피자,양식,\n서울 구로구 구로동 728-7,\n02-867-1828,\n126.883487600163,\n37.4902646216608,','shop312','12345');</v>
      </c>
    </row>
    <row r="314" spans="1:14" x14ac:dyDescent="0.4">
      <c r="A314">
        <f t="shared" si="24"/>
        <v>313</v>
      </c>
      <c r="B314" t="str">
        <f>CONCATENATE("'",'trim()'!A314,"',")</f>
        <v>'유쓰부',</v>
      </c>
      <c r="C314" t="str">
        <f>CONCATENATE("'",category!Q314,"',")</f>
        <v>'중식',</v>
      </c>
      <c r="D314" t="str">
        <f xml:space="preserve">   CONCATENATE("'",'trim()'!C314,"',")</f>
        <v>'서울 구로구 신도림동 338',</v>
      </c>
      <c r="E314" t="str">
        <f t="shared" ca="1" si="25"/>
        <v>'20호',</v>
      </c>
      <c r="F314" t="str">
        <f xml:space="preserve">    CONCATENATE("'",'trim()'!D314,"',")</f>
        <v>'070-8245-4562',</v>
      </c>
      <c r="G314" t="str">
        <f>'trim()'!E314&amp;","</f>
        <v>126.889328299703,</v>
      </c>
      <c r="H314" t="str">
        <f>'trim()'!F314&amp;","</f>
        <v>37.5106942325856,</v>
      </c>
      <c r="I314" t="str">
        <f t="shared" si="26"/>
        <v>'유쓰부,\n중식,\n서울 구로구 신도림동 338,\n070-8245-4562,\n126.889328299703,\n37.5106942325856,',</v>
      </c>
      <c r="J314" t="str">
        <f t="shared" si="27"/>
        <v>'shop313',</v>
      </c>
      <c r="K314" t="str">
        <f t="shared" si="28"/>
        <v>'12345'</v>
      </c>
      <c r="N314" t="str">
        <f t="shared" ca="1" si="29"/>
        <v>insert into shop (shopName, shopCategory, shopAddr, shopAddr2, shopTel, shopX, shopY, shopEx, shopID, shopPW) values('유쓰부','중식','서울 구로구 신도림동 338','20호','070-8245-4562',126.889328299703,37.5106942325856,'유쓰부,\n중식,\n서울 구로구 신도림동 338,\n070-8245-4562,\n126.889328299703,\n37.5106942325856,','shop313','12345');</v>
      </c>
    </row>
    <row r="315" spans="1:14" x14ac:dyDescent="0.4">
      <c r="A315">
        <f t="shared" si="24"/>
        <v>314</v>
      </c>
      <c r="B315" t="str">
        <f>CONCATENATE("'",'trim()'!A315,"',")</f>
        <v>'은행골 홍대점',</v>
      </c>
      <c r="C315" t="str">
        <f>CONCATENATE("'",category!Q315,"',")</f>
        <v>'일식',</v>
      </c>
      <c r="D315" t="str">
        <f xml:space="preserve">   CONCATENATE("'",'trim()'!C315,"',")</f>
        <v>'서울 마포구 서교동 409-14',</v>
      </c>
      <c r="E315" t="str">
        <f t="shared" ca="1" si="25"/>
        <v>'63호',</v>
      </c>
      <c r="F315" t="str">
        <f xml:space="preserve">    CONCATENATE("'",'trim()'!D315,"',")</f>
        <v>'02-851-3159',</v>
      </c>
      <c r="G315" t="str">
        <f>'trim()'!E315&amp;","</f>
        <v>126.921482387583,</v>
      </c>
      <c r="H315" t="str">
        <f>'trim()'!F315&amp;","</f>
        <v>37.5491711150725,</v>
      </c>
      <c r="I315" t="str">
        <f t="shared" si="26"/>
        <v>'은행골 홍대점,\n일식,\n서울 마포구 서교동 409-14,\n02-851-3159,\n126.921482387583,\n37.5491711150725,',</v>
      </c>
      <c r="J315" t="str">
        <f t="shared" si="27"/>
        <v>'shop314',</v>
      </c>
      <c r="K315" t="str">
        <f t="shared" si="28"/>
        <v>'12345'</v>
      </c>
      <c r="N315" t="str">
        <f t="shared" ca="1" si="29"/>
        <v>insert into shop (shopName, shopCategory, shopAddr, shopAddr2, shopTel, shopX, shopY, shopEx, shopID, shopPW) values('은행골 홍대점','일식','서울 마포구 서교동 409-14','63호','02-851-3159',126.921482387583,37.5491711150725,'은행골 홍대점,\n일식,\n서울 마포구 서교동 409-14,\n02-851-3159,\n126.921482387583,\n37.5491711150725,','shop314','12345');</v>
      </c>
    </row>
    <row r="316" spans="1:14" x14ac:dyDescent="0.4">
      <c r="A316">
        <f t="shared" si="24"/>
        <v>315</v>
      </c>
      <c r="B316" t="str">
        <f>CONCATENATE("'",'trim()'!A316,"',")</f>
        <v>'이가네양꼬치 합정점',</v>
      </c>
      <c r="C316" t="str">
        <f>CONCATENATE("'",category!Q316,"',")</f>
        <v>'중식',</v>
      </c>
      <c r="D316" t="str">
        <f xml:space="preserve">   CONCATENATE("'",'trim()'!C316,"',")</f>
        <v>'서울 마포구 합정동 472',</v>
      </c>
      <c r="E316" t="str">
        <f t="shared" ca="1" si="25"/>
        <v>'150호',</v>
      </c>
      <c r="F316" t="str">
        <f xml:space="preserve">    CONCATENATE("'",'trim()'!D316,"',")</f>
        <v>'02-851-3160',</v>
      </c>
      <c r="G316" t="str">
        <f>'trim()'!E316&amp;","</f>
        <v>126.912159276337,</v>
      </c>
      <c r="H316" t="str">
        <f>'trim()'!F316&amp;","</f>
        <v>37.5497456914407,</v>
      </c>
      <c r="I316" t="str">
        <f t="shared" si="26"/>
        <v>'이가네양꼬치 합정점,\n중식,\n서울 마포구 합정동 472,\n02-851-3160,\n126.912159276337,\n37.5497456914407,',</v>
      </c>
      <c r="J316" t="str">
        <f t="shared" si="27"/>
        <v>'shop315',</v>
      </c>
      <c r="K316" t="str">
        <f t="shared" si="28"/>
        <v>'12345'</v>
      </c>
      <c r="N316" t="str">
        <f t="shared" ca="1" si="29"/>
        <v>insert into shop (shopName, shopCategory, shopAddr, shopAddr2, shopTel, shopX, shopY, shopEx, shopID, shopPW) values('이가네양꼬치 합정점','중식','서울 마포구 합정동 472','150호','02-851-3160',126.912159276337,37.5497456914407,'이가네양꼬치 합정점,\n중식,\n서울 마포구 합정동 472,\n02-851-3160,\n126.912159276337,\n37.5497456914407,','shop315','12345');</v>
      </c>
    </row>
    <row r="317" spans="1:14" x14ac:dyDescent="0.4">
      <c r="A317">
        <f t="shared" si="24"/>
        <v>316</v>
      </c>
      <c r="B317" t="str">
        <f>CONCATENATE("'",'trim()'!A317,"',")</f>
        <v>'이가참치',</v>
      </c>
      <c r="C317" t="str">
        <f>CONCATENATE("'",category!Q317,"',")</f>
        <v>'일식',</v>
      </c>
      <c r="D317" t="str">
        <f xml:space="preserve">   CONCATENATE("'",'trim()'!C317,"',")</f>
        <v>'서울 구로구 신도림동 338',</v>
      </c>
      <c r="E317" t="str">
        <f t="shared" ca="1" si="25"/>
        <v>'98호',</v>
      </c>
      <c r="F317" t="str">
        <f xml:space="preserve">    CONCATENATE("'",'trim()'!D317,"',")</f>
        <v>'02-851-3158',</v>
      </c>
      <c r="G317" t="str">
        <f>'trim()'!E317&amp;","</f>
        <v>126.889450746032,</v>
      </c>
      <c r="H317" t="str">
        <f>'trim()'!F317&amp;","</f>
        <v>37.5104961263515,</v>
      </c>
      <c r="I317" t="str">
        <f t="shared" si="26"/>
        <v>'이가참치,\n일식,\n서울 구로구 신도림동 338,\n02-851-3158,\n126.889450746032,\n37.5104961263515,',</v>
      </c>
      <c r="J317" t="str">
        <f t="shared" si="27"/>
        <v>'shop316',</v>
      </c>
      <c r="K317" t="str">
        <f t="shared" si="28"/>
        <v>'12345'</v>
      </c>
      <c r="N317" t="str">
        <f t="shared" ca="1" si="29"/>
        <v>insert into shop (shopName, shopCategory, shopAddr, shopAddr2, shopTel, shopX, shopY, shopEx, shopID, shopPW) values('이가참치','일식','서울 구로구 신도림동 338','98호','02-851-3158',126.889450746032,37.5104961263515,'이가참치,\n일식,\n서울 구로구 신도림동 338,\n02-851-3158,\n126.889450746032,\n37.5104961263515,','shop316','12345');</v>
      </c>
    </row>
    <row r="318" spans="1:14" x14ac:dyDescent="0.4">
      <c r="A318">
        <f t="shared" si="24"/>
        <v>317</v>
      </c>
      <c r="B318" t="str">
        <f>CONCATENATE("'",'trim()'!A318,"',")</f>
        <v>'이공족발 홍대직영점',</v>
      </c>
      <c r="C318" t="str">
        <f>CONCATENATE("'",category!Q318,"',")</f>
        <v>'한식',</v>
      </c>
      <c r="D318" t="str">
        <f xml:space="preserve">   CONCATENATE("'",'trim()'!C318,"',")</f>
        <v>'서울 마포구 서교동 364-15',</v>
      </c>
      <c r="E318" t="str">
        <f t="shared" ca="1" si="25"/>
        <v>'40호',</v>
      </c>
      <c r="F318" t="str">
        <f xml:space="preserve">    CONCATENATE("'",'trim()'!D318,"',")</f>
        <v>'02-332-2079',</v>
      </c>
      <c r="G318" t="str">
        <f>'trim()'!E318&amp;","</f>
        <v>126.92155251209,</v>
      </c>
      <c r="H318" t="str">
        <f>'trim()'!F318&amp;","</f>
        <v>37.551365993341,</v>
      </c>
      <c r="I318" t="str">
        <f t="shared" si="26"/>
        <v>'이공족발 홍대직영점,\n한식,\n서울 마포구 서교동 364-15,\n02-332-2079,\n126.92155251209,\n37.551365993341,',</v>
      </c>
      <c r="J318" t="str">
        <f t="shared" si="27"/>
        <v>'shop317',</v>
      </c>
      <c r="K318" t="str">
        <f t="shared" si="28"/>
        <v>'12345'</v>
      </c>
      <c r="N318" t="str">
        <f t="shared" ca="1" si="29"/>
        <v>insert into shop (shopName, shopCategory, shopAddr, shopAddr2, shopTel, shopX, shopY, shopEx, shopID, shopPW) values('이공족발 홍대직영점','한식','서울 마포구 서교동 364-15','40호','02-332-2079',126.92155251209,37.551365993341,'이공족발 홍대직영점,\n한식,\n서울 마포구 서교동 364-15,\n02-332-2079,\n126.92155251209,\n37.551365993341,','shop317','12345');</v>
      </c>
    </row>
    <row r="319" spans="1:14" x14ac:dyDescent="0.4">
      <c r="A319">
        <f t="shared" si="24"/>
        <v>318</v>
      </c>
      <c r="B319" t="str">
        <f>CONCATENATE("'",'trim()'!A319,"',")</f>
        <v>'이도식당 신도림본점',</v>
      </c>
      <c r="C319" t="str">
        <f>CONCATENATE("'",category!Q319,"',")</f>
        <v>'한식',</v>
      </c>
      <c r="D319" t="str">
        <f xml:space="preserve">   CONCATENATE("'",'trim()'!C319,"',")</f>
        <v>'서울 구로구 신도림동 337',</v>
      </c>
      <c r="E319" t="str">
        <f t="shared" ca="1" si="25"/>
        <v>'26호',</v>
      </c>
      <c r="F319" t="str">
        <f xml:space="preserve">    CONCATENATE("'",'trim()'!D319,"',")</f>
        <v>'02-3439-7668',</v>
      </c>
      <c r="G319" t="str">
        <f>'trim()'!E319&amp;","</f>
        <v>126.888081175074,</v>
      </c>
      <c r="H319" t="str">
        <f>'trim()'!F319&amp;","</f>
        <v>37.509647892746,</v>
      </c>
      <c r="I319" t="str">
        <f t="shared" si="26"/>
        <v>'이도식당 신도림본점,\n한식,\n서울 구로구 신도림동 337,\n02-3439-7668,\n126.888081175074,\n37.509647892746,',</v>
      </c>
      <c r="J319" t="str">
        <f t="shared" si="27"/>
        <v>'shop318',</v>
      </c>
      <c r="K319" t="str">
        <f t="shared" si="28"/>
        <v>'12345'</v>
      </c>
      <c r="N319" t="str">
        <f t="shared" ca="1" si="29"/>
        <v>insert into shop (shopName, shopCategory, shopAddr, shopAddr2, shopTel, shopX, shopY, shopEx, shopID, shopPW) values('이도식당 신도림본점','한식','서울 구로구 신도림동 337','26호','02-3439-7668',126.888081175074,37.509647892746,'이도식당 신도림본점,\n한식,\n서울 구로구 신도림동 337,\n02-3439-7668,\n126.888081175074,\n37.509647892746,','shop318','12345');</v>
      </c>
    </row>
    <row r="320" spans="1:14" x14ac:dyDescent="0.4">
      <c r="A320">
        <f t="shared" si="24"/>
        <v>319</v>
      </c>
      <c r="B320" t="str">
        <f>CONCATENATE("'",'trim()'!A320,"',")</f>
        <v>'이디야커피 구로AK점',</v>
      </c>
      <c r="C320" t="str">
        <f>CONCATENATE("'",category!Q320,"',")</f>
        <v>'카페',</v>
      </c>
      <c r="D320" t="str">
        <f xml:space="preserve">   CONCATENATE("'",'trim()'!C320,"',")</f>
        <v>'서울 구로구 구로동 497-5',</v>
      </c>
      <c r="E320" t="str">
        <f t="shared" ca="1" si="25"/>
        <v>'146호',</v>
      </c>
      <c r="F320" t="str">
        <f xml:space="preserve">    CONCATENATE("'",'trim()'!D320,"',")</f>
        <v>'02-855-1816',</v>
      </c>
      <c r="G320" t="str">
        <f>'trim()'!E320&amp;","</f>
        <v>126.882692250014,</v>
      </c>
      <c r="H320" t="str">
        <f>'trim()'!F320&amp;","</f>
        <v>37.4999406431404,</v>
      </c>
      <c r="I320" t="str">
        <f t="shared" si="26"/>
        <v>'이디야커피 구로AK점,\n카페,\n서울 구로구 구로동 497-5,\n02-855-1816,\n126.882692250014,\n37.4999406431404,',</v>
      </c>
      <c r="J320" t="str">
        <f t="shared" si="27"/>
        <v>'shop319',</v>
      </c>
      <c r="K320" t="str">
        <f t="shared" si="28"/>
        <v>'12345'</v>
      </c>
      <c r="N320" t="str">
        <f t="shared" ca="1" si="29"/>
        <v>insert into shop (shopName, shopCategory, shopAddr, shopAddr2, shopTel, shopX, shopY, shopEx, shopID, shopPW) values('이디야커피 구로AK점','카페','서울 구로구 구로동 497-5','146호','02-855-1816',126.882692250014,37.4999406431404,'이디야커피 구로AK점,\n카페,\n서울 구로구 구로동 497-5,\n02-855-1816,\n126.882692250014,\n37.4999406431404,','shop319','12345');</v>
      </c>
    </row>
    <row r="321" spans="1:14" x14ac:dyDescent="0.4">
      <c r="A321">
        <f t="shared" si="24"/>
        <v>320</v>
      </c>
      <c r="B321" t="str">
        <f>CONCATENATE("'",'trim()'!A321,"',")</f>
        <v>'이리까페',</v>
      </c>
      <c r="C321" t="str">
        <f>CONCATENATE("'",category!Q321,"',")</f>
        <v>'카페',</v>
      </c>
      <c r="D321" t="str">
        <f xml:space="preserve">   CONCATENATE("'",'trim()'!C321,"',")</f>
        <v>'서울 마포구 상수동 337-4',</v>
      </c>
      <c r="E321" t="str">
        <f t="shared" ca="1" si="25"/>
        <v>'81호',</v>
      </c>
      <c r="F321" t="str">
        <f xml:space="preserve">    CONCATENATE("'",'trim()'!D321,"',")</f>
        <v>'02-323-7861',</v>
      </c>
      <c r="G321" t="str">
        <f>'trim()'!E321&amp;","</f>
        <v>126.921585463895,</v>
      </c>
      <c r="H321" t="str">
        <f>'trim()'!F321&amp;","</f>
        <v>37.5458374885964,</v>
      </c>
      <c r="I321" t="str">
        <f t="shared" si="26"/>
        <v>'이리까페,\n카페,\n서울 마포구 상수동 337-4,\n02-323-7861,\n126.921585463895,\n37.5458374885964,',</v>
      </c>
      <c r="J321" t="str">
        <f t="shared" si="27"/>
        <v>'shop320',</v>
      </c>
      <c r="K321" t="str">
        <f t="shared" si="28"/>
        <v>'12345'</v>
      </c>
      <c r="N321" t="str">
        <f t="shared" ca="1" si="29"/>
        <v>insert into shop (shopName, shopCategory, shopAddr, shopAddr2, shopTel, shopX, shopY, shopEx, shopID, shopPW) values('이리까페','카페','서울 마포구 상수동 337-4','81호','02-323-7861',126.921585463895,37.5458374885964,'이리까페,\n카페,\n서울 마포구 상수동 337-4,\n02-323-7861,\n126.921585463895,\n37.5458374885964,','shop320','12345');</v>
      </c>
    </row>
    <row r="322" spans="1:14" x14ac:dyDescent="0.4">
      <c r="A322">
        <f t="shared" si="24"/>
        <v>321</v>
      </c>
      <c r="B322" t="str">
        <f>CONCATENATE("'",'trim()'!A322,"',")</f>
        <v>'이찌방',</v>
      </c>
      <c r="C322" t="str">
        <f>CONCATENATE("'",category!Q322,"',")</f>
        <v>'일식',</v>
      </c>
      <c r="D322" t="str">
        <f xml:space="preserve">   CONCATENATE("'",'trim()'!C322,"',")</f>
        <v>'서울 구로구 구로동 31-2',</v>
      </c>
      <c r="E322" t="str">
        <f t="shared" ca="1" si="25"/>
        <v>'164호',</v>
      </c>
      <c r="F322" t="str">
        <f xml:space="preserve">    CONCATENATE("'",'trim()'!D322,"',")</f>
        <v>'02-2210-9553',</v>
      </c>
      <c r="G322" t="str">
        <f>'trim()'!E322&amp;","</f>
        <v>126.890300619043,</v>
      </c>
      <c r="H322" t="str">
        <f>'trim()'!F322&amp;","</f>
        <v>37.5047773419525,</v>
      </c>
      <c r="I322" t="str">
        <f t="shared" si="26"/>
        <v>'이찌방,\n일식,\n서울 구로구 구로동 31-2,\n02-2210-9553,\n126.890300619043,\n37.5047773419525,',</v>
      </c>
      <c r="J322" t="str">
        <f t="shared" si="27"/>
        <v>'shop321',</v>
      </c>
      <c r="K322" t="str">
        <f t="shared" si="28"/>
        <v>'12345'</v>
      </c>
      <c r="N322" t="str">
        <f t="shared" ca="1" si="29"/>
        <v>insert into shop (shopName, shopCategory, shopAddr, shopAddr2, shopTel, shopX, shopY, shopEx, shopID, shopPW) values('이찌방','일식','서울 구로구 구로동 31-2','164호','02-2210-9553',126.890300619043,37.5047773419525,'이찌방,\n일식,\n서울 구로구 구로동 31-2,\n02-2210-9553,\n126.890300619043,\n37.5047773419525,','shop321','12345');</v>
      </c>
    </row>
    <row r="323" spans="1:14" x14ac:dyDescent="0.4">
      <c r="A323">
        <f t="shared" ref="A323:A386" si="30">A322+1</f>
        <v>322</v>
      </c>
      <c r="B323" t="str">
        <f>CONCATENATE("'",'trim()'!A323,"',")</f>
        <v>'이찌방야끼',</v>
      </c>
      <c r="C323" t="str">
        <f>CONCATENATE("'",category!Q323,"',")</f>
        <v>'일식',</v>
      </c>
      <c r="D323" t="str">
        <f xml:space="preserve">   CONCATENATE("'",'trim()'!C323,"',")</f>
        <v>'서울 구로구 구로동 589-14',</v>
      </c>
      <c r="E323" t="str">
        <f t="shared" ref="E323:E386" ca="1" si="31">"'"&amp;MOD(MID(RAND(),4,3),300)+2&amp;"호',"</f>
        <v>'71호',</v>
      </c>
      <c r="F323" t="str">
        <f xml:space="preserve">    CONCATENATE("'",'trim()'!D323,"',")</f>
        <v>'02-332-2283',</v>
      </c>
      <c r="G323" t="str">
        <f>'trim()'!E323&amp;","</f>
        <v>126.882146602109,</v>
      </c>
      <c r="H323" t="str">
        <f>'trim()'!F323&amp;","</f>
        <v>37.5031729073804,</v>
      </c>
      <c r="I323" t="str">
        <f t="shared" ref="I323:I386" si="32">"'"&amp;SUBSTITUTE(  SUBSTITUTE(  SUBSTITUTE(  SUBSTITUTE(  SUBSTITUTE(  SUBSTITUTE(   SUBSTITUTE(  SUBSTITUTE(  SUBSTITUTE(  SUBSTITUTE(  SUBSTITUTE(  SUBSTITUTE(      CONCATENATE(B323,"\n",C323,"\n",D323,"\n",F323,"\n",G323,"\n",H323),"'","",1),"'","",1),"'","",1),"'","",1),"'","",1),"'","",1),"'","",1),"'","",1),"'","",1),"'","",1),"'","",1),"'","",1)&amp;"',"</f>
        <v>'이찌방야끼,\n일식,\n서울 구로구 구로동 589-14,\n02-332-2283,\n126.882146602109,\n37.5031729073804,',</v>
      </c>
      <c r="J323" t="str">
        <f t="shared" ref="J323:J386" si="33">CONCATENATE("'shop",  MID(A323+1000,2,3),"',")</f>
        <v>'shop322',</v>
      </c>
      <c r="K323" t="str">
        <f t="shared" ref="K323:K386" si="34">"'"&amp;12345&amp;"'"</f>
        <v>'12345'</v>
      </c>
      <c r="N323" t="str">
        <f t="shared" ref="N323:N386" ca="1" si="35">CONCATENATE("insert into shop (shopName, shopCategory, shopAddr, shopAddr2, shopTel, shopX, shopY, shopEx, shopID, shopPW) values(",B323,C323,D323,E323,F323,G323,H323,I323,J323,K323,");")</f>
        <v>insert into shop (shopName, shopCategory, shopAddr, shopAddr2, shopTel, shopX, shopY, shopEx, shopID, shopPW) values('이찌방야끼','일식','서울 구로구 구로동 589-14','71호','02-332-2283',126.882146602109,37.5031729073804,'이찌방야끼,\n일식,\n서울 구로구 구로동 589-14,\n02-332-2283,\n126.882146602109,\n37.5031729073804,','shop322','12345');</v>
      </c>
    </row>
    <row r="324" spans="1:14" x14ac:dyDescent="0.4">
      <c r="A324">
        <f t="shared" si="30"/>
        <v>323</v>
      </c>
      <c r="B324" t="str">
        <f>CONCATENATE("'",'trim()'!A324,"',")</f>
        <v>'이춘복참치 신도림점',</v>
      </c>
      <c r="C324" t="str">
        <f>CONCATENATE("'",category!Q324,"',")</f>
        <v>'일식',</v>
      </c>
      <c r="D324" t="str">
        <f xml:space="preserve">   CONCATENATE("'",'trim()'!C324,"',")</f>
        <v>'서울 구로구 신도림동 692',</v>
      </c>
      <c r="E324" t="str">
        <f t="shared" ca="1" si="31"/>
        <v>'54호',</v>
      </c>
      <c r="F324" t="str">
        <f xml:space="preserve">    CONCATENATE("'",'trim()'!D324,"',")</f>
        <v>'02-2210-9555',</v>
      </c>
      <c r="G324" t="str">
        <f>'trim()'!E324&amp;","</f>
        <v>126.889600075914,</v>
      </c>
      <c r="H324" t="str">
        <f>'trim()'!F324&amp;","</f>
        <v>37.5089393307516,</v>
      </c>
      <c r="I324" t="str">
        <f t="shared" si="32"/>
        <v>'이춘복참치 신도림점,\n일식,\n서울 구로구 신도림동 692,\n02-2210-9555,\n126.889600075914,\n37.5089393307516,',</v>
      </c>
      <c r="J324" t="str">
        <f t="shared" si="33"/>
        <v>'shop323',</v>
      </c>
      <c r="K324" t="str">
        <f t="shared" si="34"/>
        <v>'12345'</v>
      </c>
      <c r="N324" t="str">
        <f t="shared" ca="1" si="35"/>
        <v>insert into shop (shopName, shopCategory, shopAddr, shopAddr2, shopTel, shopX, shopY, shopEx, shopID, shopPW) values('이춘복참치 신도림점','일식','서울 구로구 신도림동 692','54호','02-2210-9555',126.889600075914,37.5089393307516,'이춘복참치 신도림점,\n일식,\n서울 구로구 신도림동 692,\n02-2210-9555,\n126.889600075914,\n37.5089393307516,','shop323','12345');</v>
      </c>
    </row>
    <row r="325" spans="1:14" x14ac:dyDescent="0.4">
      <c r="A325">
        <f t="shared" si="30"/>
        <v>324</v>
      </c>
      <c r="B325" t="str">
        <f>CONCATENATE("'",'trim()'!A325,"',")</f>
        <v>'이춘복참치 현대백화점디큐브시티점',</v>
      </c>
      <c r="C325" t="str">
        <f>CONCATENATE("'",category!Q325,"',")</f>
        <v>'일식',</v>
      </c>
      <c r="D325" t="str">
        <f xml:space="preserve">   CONCATENATE("'",'trim()'!C325,"',")</f>
        <v>'서울 구로구 신도림동 692',</v>
      </c>
      <c r="E325" t="str">
        <f t="shared" ca="1" si="31"/>
        <v>'24호',</v>
      </c>
      <c r="F325" t="str">
        <f xml:space="preserve">    CONCATENATE("'",'trim()'!D325,"',")</f>
        <v>'02-332-2280',</v>
      </c>
      <c r="G325" t="str">
        <f>'trim()'!E325&amp;","</f>
        <v>126.88958851215,</v>
      </c>
      <c r="H325" t="str">
        <f>'trim()'!F325&amp;","</f>
        <v>37.5091114117663,</v>
      </c>
      <c r="I325" t="str">
        <f t="shared" si="32"/>
        <v>'이춘복참치 현대백화점디큐브시티점,\n일식,\n서울 구로구 신도림동 692,\n02-332-2280,\n126.88958851215,\n37.5091114117663,',</v>
      </c>
      <c r="J325" t="str">
        <f t="shared" si="33"/>
        <v>'shop324',</v>
      </c>
      <c r="K325" t="str">
        <f t="shared" si="34"/>
        <v>'12345'</v>
      </c>
      <c r="N325" t="str">
        <f t="shared" ca="1" si="35"/>
        <v>insert into shop (shopName, shopCategory, shopAddr, shopAddr2, shopTel, shopX, shopY, shopEx, shopID, shopPW) values('이춘복참치 현대백화점디큐브시티점','일식','서울 구로구 신도림동 692','24호','02-332-2280',126.88958851215,37.5091114117663,'이춘복참치 현대백화점디큐브시티점,\n일식,\n서울 구로구 신도림동 692,\n02-332-2280,\n126.88958851215,\n37.5091114117663,','shop324','12345');</v>
      </c>
    </row>
    <row r="326" spans="1:14" x14ac:dyDescent="0.4">
      <c r="A326">
        <f t="shared" si="30"/>
        <v>325</v>
      </c>
      <c r="B326" t="str">
        <f>CONCATENATE("'",'trim()'!A326,"',")</f>
        <v>'이치류 홍대본점',</v>
      </c>
      <c r="C326" t="str">
        <f>CONCATENATE("'",category!Q326,"',")</f>
        <v>'일식',</v>
      </c>
      <c r="D326" t="str">
        <f xml:space="preserve">   CONCATENATE("'",'trim()'!C326,"',")</f>
        <v>'서울 마포구 서교동 395-124',</v>
      </c>
      <c r="E326" t="str">
        <f t="shared" ca="1" si="31"/>
        <v>'147호',</v>
      </c>
      <c r="F326" t="str">
        <f xml:space="preserve">    CONCATENATE("'",'trim()'!D326,"',")</f>
        <v>'02-332-2283',</v>
      </c>
      <c r="G326" t="str">
        <f>'trim()'!E326&amp;","</f>
        <v>126.919158667489,</v>
      </c>
      <c r="H326" t="str">
        <f>'trim()'!F326&amp;","</f>
        <v>37.5506507881727,</v>
      </c>
      <c r="I326" t="str">
        <f t="shared" si="32"/>
        <v>'이치류 홍대본점,\n일식,\n서울 마포구 서교동 395-124,\n02-332-2283,\n126.919158667489,\n37.5506507881727,',</v>
      </c>
      <c r="J326" t="str">
        <f t="shared" si="33"/>
        <v>'shop325',</v>
      </c>
      <c r="K326" t="str">
        <f t="shared" si="34"/>
        <v>'12345'</v>
      </c>
      <c r="N326" t="str">
        <f t="shared" ca="1" si="35"/>
        <v>insert into shop (shopName, shopCategory, shopAddr, shopAddr2, shopTel, shopX, shopY, shopEx, shopID, shopPW) values('이치류 홍대본점','일식','서울 마포구 서교동 395-124','147호','02-332-2283',126.919158667489,37.5506507881727,'이치류 홍대본점,\n일식,\n서울 마포구 서교동 395-124,\n02-332-2283,\n126.919158667489,\n37.5506507881727,','shop325','12345');</v>
      </c>
    </row>
    <row r="327" spans="1:14" x14ac:dyDescent="0.4">
      <c r="A327">
        <f t="shared" si="30"/>
        <v>326</v>
      </c>
      <c r="B327" t="str">
        <f>CONCATENATE("'",'trim()'!A327,"',")</f>
        <v>'일등식당',</v>
      </c>
      <c r="C327" t="str">
        <f>CONCATENATE("'",category!Q327,"',")</f>
        <v>'한식',</v>
      </c>
      <c r="D327" t="str">
        <f xml:space="preserve">   CONCATENATE("'",'trim()'!C327,"',")</f>
        <v>'서울 마포구 망원동 476-1',</v>
      </c>
      <c r="E327" t="str">
        <f t="shared" ca="1" si="31"/>
        <v>'73호',</v>
      </c>
      <c r="F327" t="str">
        <f xml:space="preserve">    CONCATENATE("'",'trim()'!D327,"',")</f>
        <v>'02-333-0361',</v>
      </c>
      <c r="G327" t="str">
        <f>'trim()'!E327&amp;","</f>
        <v>126.904339369294,</v>
      </c>
      <c r="H327" t="str">
        <f>'trim()'!F327&amp;","</f>
        <v>37.5605470785376,</v>
      </c>
      <c r="I327" t="str">
        <f t="shared" si="32"/>
        <v>'일등식당,\n한식,\n서울 마포구 망원동 476-1,\n02-333-0361,\n126.904339369294,\n37.5605470785376,',</v>
      </c>
      <c r="J327" t="str">
        <f t="shared" si="33"/>
        <v>'shop326',</v>
      </c>
      <c r="K327" t="str">
        <f t="shared" si="34"/>
        <v>'12345'</v>
      </c>
      <c r="N327" t="str">
        <f t="shared" ca="1" si="35"/>
        <v>insert into shop (shopName, shopCategory, shopAddr, shopAddr2, shopTel, shopX, shopY, shopEx, shopID, shopPW) values('일등식당','한식','서울 마포구 망원동 476-1','73호','02-333-0361',126.904339369294,37.5605470785376,'일등식당,\n한식,\n서울 마포구 망원동 476-1,\n02-333-0361,\n126.904339369294,\n37.5605470785376,','shop326','12345');</v>
      </c>
    </row>
    <row r="328" spans="1:14" x14ac:dyDescent="0.4">
      <c r="A328">
        <f t="shared" si="30"/>
        <v>327</v>
      </c>
      <c r="B328" t="str">
        <f>CONCATENATE("'",'trim()'!A328,"',")</f>
        <v>'잇텐고',</v>
      </c>
      <c r="C328" t="str">
        <f>CONCATENATE("'",category!Q328,"',")</f>
        <v>'일식',</v>
      </c>
      <c r="D328" t="str">
        <f xml:space="preserve">   CONCATENATE("'",'trim()'!C328,"',")</f>
        <v>'서울 마포구 합정동 396-14',</v>
      </c>
      <c r="E328" t="str">
        <f t="shared" ca="1" si="31"/>
        <v>'179호',</v>
      </c>
      <c r="F328" t="str">
        <f xml:space="preserve">    CONCATENATE("'",'trim()'!D328,"',")</f>
        <v>'02-332-2280',</v>
      </c>
      <c r="G328" t="str">
        <f>'trim()'!E328&amp;","</f>
        <v>126.909224408398,</v>
      </c>
      <c r="H328" t="str">
        <f>'trim()'!F328&amp;","</f>
        <v>37.5492308036565,</v>
      </c>
      <c r="I328" t="str">
        <f t="shared" si="32"/>
        <v>'잇텐고,\n일식,\n서울 마포구 합정동 396-14,\n02-332-2280,\n126.909224408398,\n37.5492308036565,',</v>
      </c>
      <c r="J328" t="str">
        <f t="shared" si="33"/>
        <v>'shop327',</v>
      </c>
      <c r="K328" t="str">
        <f t="shared" si="34"/>
        <v>'12345'</v>
      </c>
      <c r="N328" t="str">
        <f t="shared" ca="1" si="35"/>
        <v>insert into shop (shopName, shopCategory, shopAddr, shopAddr2, shopTel, shopX, shopY, shopEx, shopID, shopPW) values('잇텐고','일식','서울 마포구 합정동 396-14','179호','02-332-2280',126.909224408398,37.5492308036565,'잇텐고,\n일식,\n서울 마포구 합정동 396-14,\n02-332-2280,\n126.909224408398,\n37.5492308036565,','shop327','12345');</v>
      </c>
    </row>
    <row r="329" spans="1:14" x14ac:dyDescent="0.4">
      <c r="A329">
        <f t="shared" si="30"/>
        <v>328</v>
      </c>
      <c r="B329" t="str">
        <f>CONCATENATE("'",'trim()'!A329,"',")</f>
        <v>'잉치킨',</v>
      </c>
      <c r="C329" t="str">
        <f>CONCATENATE("'",category!Q329,"',")</f>
        <v>'치킨',</v>
      </c>
      <c r="D329" t="str">
        <f xml:space="preserve">   CONCATENATE("'",'trim()'!C329,"',")</f>
        <v>'서울 마포구 성산동 260-14',</v>
      </c>
      <c r="E329" t="str">
        <f t="shared" ca="1" si="31"/>
        <v>'294호',</v>
      </c>
      <c r="F329" t="str">
        <f xml:space="preserve">    CONCATENATE("'",'trim()'!D329,"',")</f>
        <v>'02-332-2055',</v>
      </c>
      <c r="G329" t="str">
        <f>'trim()'!E329&amp;","</f>
        <v>126.906376562695,</v>
      </c>
      <c r="H329" t="str">
        <f>'trim()'!F329&amp;","</f>
        <v>37.5605991673517,</v>
      </c>
      <c r="I329" t="str">
        <f t="shared" si="32"/>
        <v>'잉치킨,\n치킨,\n서울 마포구 성산동 260-14,\n02-332-2055,\n126.906376562695,\n37.5605991673517,',</v>
      </c>
      <c r="J329" t="str">
        <f t="shared" si="33"/>
        <v>'shop328',</v>
      </c>
      <c r="K329" t="str">
        <f t="shared" si="34"/>
        <v>'12345'</v>
      </c>
      <c r="N329" t="str">
        <f t="shared" ca="1" si="35"/>
        <v>insert into shop (shopName, shopCategory, shopAddr, shopAddr2, shopTel, shopX, shopY, shopEx, shopID, shopPW) values('잉치킨','치킨','서울 마포구 성산동 260-14','294호','02-332-2055',126.906376562695,37.5605991673517,'잉치킨,\n치킨,\n서울 마포구 성산동 260-14,\n02-332-2055,\n126.906376562695,\n37.5605991673517,','shop328','12345');</v>
      </c>
    </row>
    <row r="330" spans="1:14" x14ac:dyDescent="0.4">
      <c r="A330">
        <f t="shared" si="30"/>
        <v>329</v>
      </c>
      <c r="B330" t="str">
        <f>CONCATENATE("'",'trim()'!A330,"',")</f>
        <v>'잉치킨 망원점',</v>
      </c>
      <c r="C330" t="str">
        <f>CONCATENATE("'",category!Q330,"',")</f>
        <v>'치킨',</v>
      </c>
      <c r="D330" t="str">
        <f xml:space="preserve">   CONCATENATE("'",'trim()'!C330,"',")</f>
        <v>'서울 마포구 망원동 380-2',</v>
      </c>
      <c r="E330" t="str">
        <f t="shared" ca="1" si="31"/>
        <v>'257호',</v>
      </c>
      <c r="F330" t="str">
        <f xml:space="preserve">    CONCATENATE("'",'trim()'!D330,"',")</f>
        <v>'02-335-0443',</v>
      </c>
      <c r="G330" t="str">
        <f>'trim()'!E330&amp;","</f>
        <v>126.908673640807,</v>
      </c>
      <c r="H330" t="str">
        <f>'trim()'!F330&amp;","</f>
        <v>37.5554436599526,</v>
      </c>
      <c r="I330" t="str">
        <f t="shared" si="32"/>
        <v>'잉치킨 망원점,\n치킨,\n서울 마포구 망원동 380-2,\n02-335-0443,\n126.908673640807,\n37.5554436599526,',</v>
      </c>
      <c r="J330" t="str">
        <f t="shared" si="33"/>
        <v>'shop329',</v>
      </c>
      <c r="K330" t="str">
        <f t="shared" si="34"/>
        <v>'12345'</v>
      </c>
      <c r="N330" t="str">
        <f t="shared" ca="1" si="35"/>
        <v>insert into shop (shopName, shopCategory, shopAddr, shopAddr2, shopTel, shopX, shopY, shopEx, shopID, shopPW) values('잉치킨 망원점','치킨','서울 마포구 망원동 380-2','257호','02-335-0443',126.908673640807,37.5554436599526,'잉치킨 망원점,\n치킨,\n서울 마포구 망원동 380-2,\n02-335-0443,\n126.908673640807,\n37.5554436599526,','shop329','12345');</v>
      </c>
    </row>
    <row r="331" spans="1:14" x14ac:dyDescent="0.4">
      <c r="A331">
        <f t="shared" si="30"/>
        <v>330</v>
      </c>
      <c r="B331" t="str">
        <f>CONCATENATE("'",'trim()'!A331,"',")</f>
        <v>'장인닭갈비 홍대점',</v>
      </c>
      <c r="C331" t="str">
        <f>CONCATENATE("'",category!Q331,"',")</f>
        <v>'한식',</v>
      </c>
      <c r="D331" t="str">
        <f xml:space="preserve">   CONCATENATE("'",'trim()'!C331,"',")</f>
        <v>'서울 마포구 서교동 358-1',</v>
      </c>
      <c r="E331" t="str">
        <f t="shared" ca="1" si="31"/>
        <v>'240호',</v>
      </c>
      <c r="F331" t="str">
        <f xml:space="preserve">    CONCATENATE("'",'trim()'!D331,"',")</f>
        <v>'02-332-4880',</v>
      </c>
      <c r="G331" t="str">
        <f>'trim()'!E331&amp;","</f>
        <v>126.922624870188,</v>
      </c>
      <c r="H331" t="str">
        <f>'trim()'!F331&amp;","</f>
        <v>37.554006624634,</v>
      </c>
      <c r="I331" t="str">
        <f t="shared" si="32"/>
        <v>'장인닭갈비 홍대점,\n한식,\n서울 마포구 서교동 358-1,\n02-332-4880,\n126.922624870188,\n37.554006624634,',</v>
      </c>
      <c r="J331" t="str">
        <f t="shared" si="33"/>
        <v>'shop330',</v>
      </c>
      <c r="K331" t="str">
        <f t="shared" si="34"/>
        <v>'12345'</v>
      </c>
      <c r="N331" t="str">
        <f t="shared" ca="1" si="35"/>
        <v>insert into shop (shopName, shopCategory, shopAddr, shopAddr2, shopTel, shopX, shopY, shopEx, shopID, shopPW) values('장인닭갈비 홍대점','한식','서울 마포구 서교동 358-1','240호','02-332-4880',126.922624870188,37.554006624634,'장인닭갈비 홍대점,\n한식,\n서울 마포구 서교동 358-1,\n02-332-4880,\n126.922624870188,\n37.554006624634,','shop330','12345');</v>
      </c>
    </row>
    <row r="332" spans="1:14" x14ac:dyDescent="0.4">
      <c r="A332">
        <f t="shared" si="30"/>
        <v>331</v>
      </c>
      <c r="B332" t="str">
        <f>CONCATENATE("'",'trim()'!A332,"',")</f>
        <v>'장작집',</v>
      </c>
      <c r="C332" t="str">
        <f>CONCATENATE("'",category!Q332,"',")</f>
        <v>'치킨',</v>
      </c>
      <c r="D332" t="str">
        <f xml:space="preserve">   CONCATENATE("'",'trim()'!C332,"',")</f>
        <v>'서울 마포구 연남동 570-38',</v>
      </c>
      <c r="E332" t="str">
        <f t="shared" ca="1" si="31"/>
        <v>'206호',</v>
      </c>
      <c r="F332" t="str">
        <f xml:space="preserve">    CONCATENATE("'",'trim()'!D332,"',")</f>
        <v>'010-3336-8844',</v>
      </c>
      <c r="G332" t="str">
        <f>'trim()'!E332&amp;","</f>
        <v>126.919621282655,</v>
      </c>
      <c r="H332" t="str">
        <f>'trim()'!F332&amp;","</f>
        <v>37.5582447114973,</v>
      </c>
      <c r="I332" t="str">
        <f t="shared" si="32"/>
        <v>'장작집,\n치킨,\n서울 마포구 연남동 570-38,\n010-3336-8844,\n126.919621282655,\n37.5582447114973,',</v>
      </c>
      <c r="J332" t="str">
        <f t="shared" si="33"/>
        <v>'shop331',</v>
      </c>
      <c r="K332" t="str">
        <f t="shared" si="34"/>
        <v>'12345'</v>
      </c>
      <c r="N332" t="str">
        <f t="shared" ca="1" si="35"/>
        <v>insert into shop (shopName, shopCategory, shopAddr, shopAddr2, shopTel, shopX, shopY, shopEx, shopID, shopPW) values('장작집','치킨','서울 마포구 연남동 570-38','206호','010-3336-8844',126.919621282655,37.5582447114973,'장작집,\n치킨,\n서울 마포구 연남동 570-38,\n010-3336-8844,\n126.919621282655,\n37.5582447114973,','shop331','12345');</v>
      </c>
    </row>
    <row r="333" spans="1:14" x14ac:dyDescent="0.4">
      <c r="A333">
        <f t="shared" si="30"/>
        <v>332</v>
      </c>
      <c r="B333" t="str">
        <f>CONCATENATE("'",'trim()'!A333,"',")</f>
        <v>'전가복',</v>
      </c>
      <c r="C333" t="str">
        <f>CONCATENATE("'",category!Q333,"',")</f>
        <v>'중식',</v>
      </c>
      <c r="D333" t="str">
        <f xml:space="preserve">   CONCATENATE("'",'trim()'!C333,"',")</f>
        <v>'서울 마포구 합정동 354-26',</v>
      </c>
      <c r="E333" t="str">
        <f t="shared" ca="1" si="31"/>
        <v>'258호',</v>
      </c>
      <c r="F333" t="str">
        <f xml:space="preserve">    CONCATENATE("'",'trim()'!D333,"',")</f>
        <v>'02-332-2280',</v>
      </c>
      <c r="G333" t="str">
        <f>'trim()'!E333&amp;","</f>
        <v>126.918320216618,</v>
      </c>
      <c r="H333" t="str">
        <f>'trim()'!F333&amp;","</f>
        <v>37.5474390529031,</v>
      </c>
      <c r="I333" t="str">
        <f t="shared" si="32"/>
        <v>'전가복,\n중식,\n서울 마포구 합정동 354-26,\n02-332-2280,\n126.918320216618,\n37.5474390529031,',</v>
      </c>
      <c r="J333" t="str">
        <f t="shared" si="33"/>
        <v>'shop332',</v>
      </c>
      <c r="K333" t="str">
        <f t="shared" si="34"/>
        <v>'12345'</v>
      </c>
      <c r="N333" t="str">
        <f t="shared" ca="1" si="35"/>
        <v>insert into shop (shopName, shopCategory, shopAddr, shopAddr2, shopTel, shopX, shopY, shopEx, shopID, shopPW) values('전가복','중식','서울 마포구 합정동 354-26','258호','02-332-2280',126.918320216618,37.5474390529031,'전가복,\n중식,\n서울 마포구 합정동 354-26,\n02-332-2280,\n126.918320216618,\n37.5474390529031,','shop332','12345');</v>
      </c>
    </row>
    <row r="334" spans="1:14" x14ac:dyDescent="0.4">
      <c r="A334">
        <f t="shared" si="30"/>
        <v>333</v>
      </c>
      <c r="B334" t="str">
        <f>CONCATENATE("'",'trim()'!A334,"',")</f>
        <v>'정광수의돈까스가게',</v>
      </c>
      <c r="C334" t="str">
        <f>CONCATENATE("'",category!Q334,"',")</f>
        <v>'일식',</v>
      </c>
      <c r="D334" t="str">
        <f xml:space="preserve">   CONCATENATE("'",'trim()'!C334,"',")</f>
        <v>'서울 마포구 합정동 457-3',</v>
      </c>
      <c r="E334" t="str">
        <f t="shared" ca="1" si="31"/>
        <v>'300호',</v>
      </c>
      <c r="F334" t="str">
        <f xml:space="preserve">    CONCATENATE("'",'trim()'!D334,"',")</f>
        <v>'02-851-3159',</v>
      </c>
      <c r="G334" t="str">
        <f>'trim()'!E334&amp;","</f>
        <v>126.905081662442,</v>
      </c>
      <c r="H334" t="str">
        <f>'trim()'!F334&amp;","</f>
        <v>37.5499771766866,</v>
      </c>
      <c r="I334" t="str">
        <f t="shared" si="32"/>
        <v>'정광수의돈까스가게,\n일식,\n서울 마포구 합정동 457-3,\n02-851-3159,\n126.905081662442,\n37.5499771766866,',</v>
      </c>
      <c r="J334" t="str">
        <f t="shared" si="33"/>
        <v>'shop333',</v>
      </c>
      <c r="K334" t="str">
        <f t="shared" si="34"/>
        <v>'12345'</v>
      </c>
      <c r="N334" t="str">
        <f t="shared" ca="1" si="35"/>
        <v>insert into shop (shopName, shopCategory, shopAddr, shopAddr2, shopTel, shopX, shopY, shopEx, shopID, shopPW) values('정광수의돈까스가게','일식','서울 마포구 합정동 457-3','300호','02-851-3159',126.905081662442,37.5499771766866,'정광수의돈까스가게,\n일식,\n서울 마포구 합정동 457-3,\n02-851-3159,\n126.905081662442,\n37.5499771766866,','shop333','12345');</v>
      </c>
    </row>
    <row r="335" spans="1:14" x14ac:dyDescent="0.4">
      <c r="A335">
        <f t="shared" si="30"/>
        <v>334</v>
      </c>
      <c r="B335" t="str">
        <f>CONCATENATE("'",'trim()'!A335,"',")</f>
        <v>'정닭',</v>
      </c>
      <c r="C335" t="str">
        <f>CONCATENATE("'",category!Q335,"',")</f>
        <v>'치킨',</v>
      </c>
      <c r="D335" t="str">
        <f xml:space="preserve">   CONCATENATE("'",'trim()'!C335,"',")</f>
        <v>'서울 마포구 상수동 330-9',</v>
      </c>
      <c r="E335" t="str">
        <f t="shared" ca="1" si="31"/>
        <v>'165호',</v>
      </c>
      <c r="F335" t="str">
        <f xml:space="preserve">    CONCATENATE("'",'trim()'!D335,"',")</f>
        <v>'070-4131-4856',</v>
      </c>
      <c r="G335" t="str">
        <f>'trim()'!E335&amp;","</f>
        <v>126.923141355007,</v>
      </c>
      <c r="H335" t="str">
        <f>'trim()'!F335&amp;","</f>
        <v>37.5469809780569,</v>
      </c>
      <c r="I335" t="str">
        <f t="shared" si="32"/>
        <v>'정닭,\n치킨,\n서울 마포구 상수동 330-9,\n070-4131-4856,\n126.923141355007,\n37.5469809780569,',</v>
      </c>
      <c r="J335" t="str">
        <f t="shared" si="33"/>
        <v>'shop334',</v>
      </c>
      <c r="K335" t="str">
        <f t="shared" si="34"/>
        <v>'12345'</v>
      </c>
      <c r="N335" t="str">
        <f t="shared" ca="1" si="35"/>
        <v>insert into shop (shopName, shopCategory, shopAddr, shopAddr2, shopTel, shopX, shopY, shopEx, shopID, shopPW) values('정닭','치킨','서울 마포구 상수동 330-9','165호','070-4131-4856',126.923141355007,37.5469809780569,'정닭,\n치킨,\n서울 마포구 상수동 330-9,\n070-4131-4856,\n126.923141355007,\n37.5469809780569,','shop334','12345');</v>
      </c>
    </row>
    <row r="336" spans="1:14" x14ac:dyDescent="0.4">
      <c r="A336">
        <f t="shared" si="30"/>
        <v>335</v>
      </c>
      <c r="B336" t="str">
        <f>CONCATENATE("'",'trim()'!A336,"',")</f>
        <v>'정돈',</v>
      </c>
      <c r="C336" t="str">
        <f>CONCATENATE("'",category!Q336,"',")</f>
        <v>'일식',</v>
      </c>
      <c r="D336" t="str">
        <f xml:space="preserve">   CONCATENATE("'",'trim()'!C336,"',")</f>
        <v>'서울 마포구 서교동 408-26',</v>
      </c>
      <c r="E336" t="str">
        <f t="shared" ca="1" si="31"/>
        <v>'68호',</v>
      </c>
      <c r="F336" t="str">
        <f xml:space="preserve">    CONCATENATE("'",'trim()'!D336,"',")</f>
        <v>'02-851-3158',</v>
      </c>
      <c r="G336" t="str">
        <f>'trim()'!E336&amp;","</f>
        <v>126.920998156993,</v>
      </c>
      <c r="H336" t="str">
        <f>'trim()'!F336&amp;","</f>
        <v>37.5490662762738,</v>
      </c>
      <c r="I336" t="str">
        <f t="shared" si="32"/>
        <v>'정돈,\n일식,\n서울 마포구 서교동 408-26,\n02-851-3158,\n126.920998156993,\n37.5490662762738,',</v>
      </c>
      <c r="J336" t="str">
        <f t="shared" si="33"/>
        <v>'shop335',</v>
      </c>
      <c r="K336" t="str">
        <f t="shared" si="34"/>
        <v>'12345'</v>
      </c>
      <c r="N336" t="str">
        <f t="shared" ca="1" si="35"/>
        <v>insert into shop (shopName, shopCategory, shopAddr, shopAddr2, shopTel, shopX, shopY, shopEx, shopID, shopPW) values('정돈','일식','서울 마포구 서교동 408-26','68호','02-851-3158',126.920998156993,37.5490662762738,'정돈,\n일식,\n서울 마포구 서교동 408-26,\n02-851-3158,\n126.920998156993,\n37.5490662762738,','shop335','12345');</v>
      </c>
    </row>
    <row r="337" spans="1:14" x14ac:dyDescent="0.4">
      <c r="A337">
        <f t="shared" si="30"/>
        <v>336</v>
      </c>
      <c r="B337" t="str">
        <f>CONCATENATE("'",'trim()'!A337,"',")</f>
        <v>'정성식당',</v>
      </c>
      <c r="C337" t="str">
        <f>CONCATENATE("'",category!Q337,"',")</f>
        <v>'한식',</v>
      </c>
      <c r="D337" t="str">
        <f xml:space="preserve">   CONCATENATE("'",'trim()'!C337,"',")</f>
        <v>'서울 구로구 신도림동 337',</v>
      </c>
      <c r="E337" t="str">
        <f t="shared" ca="1" si="31"/>
        <v>'262호',</v>
      </c>
      <c r="F337" t="str">
        <f xml:space="preserve">    CONCATENATE("'",'trim()'!D337,"',")</f>
        <v>'02-3439-7797',</v>
      </c>
      <c r="G337" t="str">
        <f>'trim()'!E337&amp;","</f>
        <v>126.887581774459,</v>
      </c>
      <c r="H337" t="str">
        <f>'trim()'!F337&amp;","</f>
        <v>37.5093014328942,</v>
      </c>
      <c r="I337" t="str">
        <f t="shared" si="32"/>
        <v>'정성식당,\n한식,\n서울 구로구 신도림동 337,\n02-3439-7797,\n126.887581774459,\n37.5093014328942,',</v>
      </c>
      <c r="J337" t="str">
        <f t="shared" si="33"/>
        <v>'shop336',</v>
      </c>
      <c r="K337" t="str">
        <f t="shared" si="34"/>
        <v>'12345'</v>
      </c>
      <c r="N337" t="str">
        <f t="shared" ca="1" si="35"/>
        <v>insert into shop (shopName, shopCategory, shopAddr, shopAddr2, shopTel, shopX, shopY, shopEx, shopID, shopPW) values('정성식당','한식','서울 구로구 신도림동 337','262호','02-3439-7797',126.887581774459,37.5093014328942,'정성식당,\n한식,\n서울 구로구 신도림동 337,\n02-3439-7797,\n126.887581774459,\n37.5093014328942,','shop336','12345');</v>
      </c>
    </row>
    <row r="338" spans="1:14" x14ac:dyDescent="0.4">
      <c r="A338">
        <f t="shared" si="30"/>
        <v>337</v>
      </c>
      <c r="B338" t="str">
        <f>CONCATENATE("'",'trim()'!A338,"',")</f>
        <v>'제비다방',</v>
      </c>
      <c r="C338" t="str">
        <f>CONCATENATE("'",category!Q338,"',")</f>
        <v>'카페',</v>
      </c>
      <c r="D338" t="str">
        <f xml:space="preserve">   CONCATENATE("'",'trim()'!C338,"',")</f>
        <v>'서울 마포구 상수동 330-12',</v>
      </c>
      <c r="E338" t="str">
        <f t="shared" ca="1" si="31"/>
        <v>'256호',</v>
      </c>
      <c r="F338" t="str">
        <f xml:space="preserve">    CONCATENATE("'",'trim()'!D338,"',")</f>
        <v>'02-325-1969',</v>
      </c>
      <c r="G338" t="str">
        <f>'trim()'!E338&amp;","</f>
        <v>126.923100991167,</v>
      </c>
      <c r="H338" t="str">
        <f>'trim()'!F338&amp;","</f>
        <v>37.5466169482794,</v>
      </c>
      <c r="I338" t="str">
        <f t="shared" si="32"/>
        <v>'제비다방,\n카페,\n서울 마포구 상수동 330-12,\n02-325-1969,\n126.923100991167,\n37.5466169482794,',</v>
      </c>
      <c r="J338" t="str">
        <f t="shared" si="33"/>
        <v>'shop337',</v>
      </c>
      <c r="K338" t="str">
        <f t="shared" si="34"/>
        <v>'12345'</v>
      </c>
      <c r="N338" t="str">
        <f t="shared" ca="1" si="35"/>
        <v>insert into shop (shopName, shopCategory, shopAddr, shopAddr2, shopTel, shopX, shopY, shopEx, shopID, shopPW) values('제비다방','카페','서울 마포구 상수동 330-12','256호','02-325-1969',126.923100991167,37.5466169482794,'제비다방,\n카페,\n서울 마포구 상수동 330-12,\n02-325-1969,\n126.923100991167,\n37.5466169482794,','shop337','12345');</v>
      </c>
    </row>
    <row r="339" spans="1:14" x14ac:dyDescent="0.4">
      <c r="A339">
        <f t="shared" si="30"/>
        <v>338</v>
      </c>
      <c r="B339" t="str">
        <f>CONCATENATE("'",'trim()'!A339,"',")</f>
        <v>'제임스시카고',</v>
      </c>
      <c r="C339" t="str">
        <f>CONCATENATE("'",category!Q339,"',")</f>
        <v>'피자,양식',</v>
      </c>
      <c r="D339" t="str">
        <f xml:space="preserve">   CONCATENATE("'",'trim()'!C339,"',")</f>
        <v>'서울 마포구 서교동 346-42',</v>
      </c>
      <c r="E339" t="str">
        <f t="shared" ca="1" si="31"/>
        <v>'157호',</v>
      </c>
      <c r="F339" t="str">
        <f xml:space="preserve">    CONCATENATE("'",'trim()'!D339,"',")</f>
        <v>'02-6489-3934',</v>
      </c>
      <c r="G339" t="str">
        <f>'trim()'!E339&amp;","</f>
        <v>126.923920361732,</v>
      </c>
      <c r="H339" t="str">
        <f>'trim()'!F339&amp;","</f>
        <v>37.5554328446008,</v>
      </c>
      <c r="I339" t="str">
        <f t="shared" si="32"/>
        <v>'제임스시카고,\n피자,양식,\n서울 마포구 서교동 346-42,\n02-6489-3934,\n126.923920361732,\n37.5554328446008,',</v>
      </c>
      <c r="J339" t="str">
        <f t="shared" si="33"/>
        <v>'shop338',</v>
      </c>
      <c r="K339" t="str">
        <f t="shared" si="34"/>
        <v>'12345'</v>
      </c>
      <c r="N339" t="str">
        <f t="shared" ca="1" si="35"/>
        <v>insert into shop (shopName, shopCategory, shopAddr, shopAddr2, shopTel, shopX, shopY, shopEx, shopID, shopPW) values('제임스시카고','피자,양식','서울 마포구 서교동 346-42','157호','02-6489-3934',126.923920361732,37.5554328446008,'제임스시카고,\n피자,양식,\n서울 마포구 서교동 346-42,\n02-6489-3934,\n126.923920361732,\n37.5554328446008,','shop338','12345');</v>
      </c>
    </row>
    <row r="340" spans="1:14" x14ac:dyDescent="0.4">
      <c r="A340">
        <f t="shared" si="30"/>
        <v>339</v>
      </c>
      <c r="B340" t="str">
        <f>CONCATENATE("'",'trim()'!A340,"',")</f>
        <v>'제주돈사돈 서울본점',</v>
      </c>
      <c r="C340" t="str">
        <f>CONCATENATE("'",category!Q340,"',")</f>
        <v>'한식',</v>
      </c>
      <c r="D340" t="str">
        <f xml:space="preserve">   CONCATENATE("'",'trim()'!C340,"',")</f>
        <v>'서울 마포구 합정동 426-5',</v>
      </c>
      <c r="E340" t="str">
        <f t="shared" ca="1" si="31"/>
        <v>'140호',</v>
      </c>
      <c r="F340" t="str">
        <f xml:space="preserve">    CONCATENATE("'",'trim()'!D340,"',")</f>
        <v>'02-324-7575',</v>
      </c>
      <c r="G340" t="str">
        <f>'trim()'!E340&amp;","</f>
        <v>126.91194577671,</v>
      </c>
      <c r="H340" t="str">
        <f>'trim()'!F340&amp;","</f>
        <v>37.5523070698644,</v>
      </c>
      <c r="I340" t="str">
        <f t="shared" si="32"/>
        <v>'제주돈사돈 서울본점,\n한식,\n서울 마포구 합정동 426-5,\n02-324-7575,\n126.91194577671,\n37.5523070698644,',</v>
      </c>
      <c r="J340" t="str">
        <f t="shared" si="33"/>
        <v>'shop339',</v>
      </c>
      <c r="K340" t="str">
        <f t="shared" si="34"/>
        <v>'12345'</v>
      </c>
      <c r="N340" t="str">
        <f t="shared" ca="1" si="35"/>
        <v>insert into shop (shopName, shopCategory, shopAddr, shopAddr2, shopTel, shopX, shopY, shopEx, shopID, shopPW) values('제주돈사돈 서울본점','한식','서울 마포구 합정동 426-5','140호','02-324-7575',126.91194577671,37.5523070698644,'제주돈사돈 서울본점,\n한식,\n서울 마포구 합정동 426-5,\n02-324-7575,\n126.91194577671,\n37.5523070698644,','shop339','12345');</v>
      </c>
    </row>
    <row r="341" spans="1:14" x14ac:dyDescent="0.4">
      <c r="A341">
        <f t="shared" si="30"/>
        <v>340</v>
      </c>
      <c r="B341" t="str">
        <f>CONCATENATE("'",'trim()'!A341,"',")</f>
        <v>'제주정원',</v>
      </c>
      <c r="C341" t="str">
        <f>CONCATENATE("'",category!Q341,"',")</f>
        <v>'한식',</v>
      </c>
      <c r="D341" t="str">
        <f xml:space="preserve">   CONCATENATE("'",'trim()'!C341,"',")</f>
        <v>'서울 마포구 서교동 460-8',</v>
      </c>
      <c r="E341" t="str">
        <f t="shared" ca="1" si="31"/>
        <v>'113호',</v>
      </c>
      <c r="F341" t="str">
        <f xml:space="preserve">    CONCATENATE("'",'trim()'!D341,"',")</f>
        <v>'02-336-3392',</v>
      </c>
      <c r="G341" t="str">
        <f>'trim()'!E341&amp;","</f>
        <v>126.916287899117,</v>
      </c>
      <c r="H341" t="str">
        <f>'trim()'!F341&amp;","</f>
        <v>37.5554817398009,</v>
      </c>
      <c r="I341" t="str">
        <f t="shared" si="32"/>
        <v>'제주정원,\n한식,\n서울 마포구 서교동 460-8,\n02-336-3392,\n126.916287899117,\n37.5554817398009,',</v>
      </c>
      <c r="J341" t="str">
        <f t="shared" si="33"/>
        <v>'shop340',</v>
      </c>
      <c r="K341" t="str">
        <f t="shared" si="34"/>
        <v>'12345'</v>
      </c>
      <c r="N341" t="str">
        <f t="shared" ca="1" si="35"/>
        <v>insert into shop (shopName, shopCategory, shopAddr, shopAddr2, shopTel, shopX, shopY, shopEx, shopID, shopPW) values('제주정원','한식','서울 마포구 서교동 460-8','113호','02-336-3392',126.916287899117,37.5554817398009,'제주정원,\n한식,\n서울 마포구 서교동 460-8,\n02-336-3392,\n126.916287899117,\n37.5554817398009,','shop340','12345');</v>
      </c>
    </row>
    <row r="342" spans="1:14" x14ac:dyDescent="0.4">
      <c r="A342">
        <f t="shared" si="30"/>
        <v>341</v>
      </c>
      <c r="B342" t="str">
        <f>CONCATENATE("'",'trim()'!A342,"',")</f>
        <v>'중원장',</v>
      </c>
      <c r="C342" t="str">
        <f>CONCATENATE("'",category!Q342,"',")</f>
        <v>'중식',</v>
      </c>
      <c r="D342" t="str">
        <f xml:space="preserve">   CONCATENATE("'",'trim()'!C342,"',")</f>
        <v>'서울 구로구 구로동 501-7',</v>
      </c>
      <c r="E342" t="str">
        <f t="shared" ca="1" si="31"/>
        <v>'84호',</v>
      </c>
      <c r="F342" t="str">
        <f xml:space="preserve">    CONCATENATE("'",'trim()'!D342,"',")</f>
        <v>'02-336-3392',</v>
      </c>
      <c r="G342" t="str">
        <f>'trim()'!E342&amp;","</f>
        <v>126.884218087434,</v>
      </c>
      <c r="H342" t="str">
        <f>'trim()'!F342&amp;","</f>
        <v>37.5005043759695,</v>
      </c>
      <c r="I342" t="str">
        <f t="shared" si="32"/>
        <v>'중원장,\n중식,\n서울 구로구 구로동 501-7,\n02-336-3392,\n126.884218087434,\n37.5005043759695,',</v>
      </c>
      <c r="J342" t="str">
        <f t="shared" si="33"/>
        <v>'shop341',</v>
      </c>
      <c r="K342" t="str">
        <f t="shared" si="34"/>
        <v>'12345'</v>
      </c>
      <c r="N342" t="str">
        <f t="shared" ca="1" si="35"/>
        <v>insert into shop (shopName, shopCategory, shopAddr, shopAddr2, shopTel, shopX, shopY, shopEx, shopID, shopPW) values('중원장','중식','서울 구로구 구로동 501-7','84호','02-336-3392',126.884218087434,37.5005043759695,'중원장,\n중식,\n서울 구로구 구로동 501-7,\n02-336-3392,\n126.884218087434,\n37.5005043759695,','shop341','12345');</v>
      </c>
    </row>
    <row r="343" spans="1:14" x14ac:dyDescent="0.4">
      <c r="A343">
        <f t="shared" si="30"/>
        <v>342</v>
      </c>
      <c r="B343" t="str">
        <f>CONCATENATE("'",'trim()'!A343,"',")</f>
        <v>'중화가정 홍대점',</v>
      </c>
      <c r="C343" t="str">
        <f>CONCATENATE("'",category!Q343,"',")</f>
        <v>'중식',</v>
      </c>
      <c r="D343" t="str">
        <f xml:space="preserve">   CONCATENATE("'",'trim()'!C343,"',")</f>
        <v>'서울 마포구 서교동 366-24',</v>
      </c>
      <c r="E343" t="str">
        <f t="shared" ca="1" si="31"/>
        <v>'100호',</v>
      </c>
      <c r="F343" t="str">
        <f xml:space="preserve">    CONCATENATE("'",'trim()'!D343,"',")</f>
        <v>'02-2210-9552',</v>
      </c>
      <c r="G343" t="str">
        <f>'trim()'!E343&amp;","</f>
        <v>126.920972712304,</v>
      </c>
      <c r="H343" t="str">
        <f>'trim()'!F343&amp;","</f>
        <v>37.551729609912,</v>
      </c>
      <c r="I343" t="str">
        <f t="shared" si="32"/>
        <v>'중화가정 홍대점,\n중식,\n서울 마포구 서교동 366-24,\n02-2210-9552,\n126.920972712304,\n37.551729609912,',</v>
      </c>
      <c r="J343" t="str">
        <f t="shared" si="33"/>
        <v>'shop342',</v>
      </c>
      <c r="K343" t="str">
        <f t="shared" si="34"/>
        <v>'12345'</v>
      </c>
      <c r="N343" t="str">
        <f t="shared" ca="1" si="35"/>
        <v>insert into shop (shopName, shopCategory, shopAddr, shopAddr2, shopTel, shopX, shopY, shopEx, shopID, shopPW) values('중화가정 홍대점','중식','서울 마포구 서교동 366-24','100호','02-2210-9552',126.920972712304,37.551729609912,'중화가정 홍대점,\n중식,\n서울 마포구 서교동 366-24,\n02-2210-9552,\n126.920972712304,\n37.551729609912,','shop342','12345');</v>
      </c>
    </row>
    <row r="344" spans="1:14" x14ac:dyDescent="0.4">
      <c r="A344">
        <f t="shared" si="30"/>
        <v>343</v>
      </c>
      <c r="B344" t="str">
        <f>CONCATENATE("'",'trim()'!A344,"',")</f>
        <v>'중화복춘',</v>
      </c>
      <c r="C344" t="str">
        <f>CONCATENATE("'",category!Q344,"',")</f>
        <v>'중식',</v>
      </c>
      <c r="D344" t="str">
        <f xml:space="preserve">   CONCATENATE("'",'trim()'!C344,"',")</f>
        <v>'서울 마포구 동교동 152-11',</v>
      </c>
      <c r="E344" t="str">
        <f t="shared" ca="1" si="31"/>
        <v>'146호',</v>
      </c>
      <c r="F344" t="str">
        <f xml:space="preserve">    CONCATENATE("'",'trim()'!D344,"',")</f>
        <v>'02-2210-9554',</v>
      </c>
      <c r="G344" t="str">
        <f>'trim()'!E344&amp;","</f>
        <v>126.924296449184,</v>
      </c>
      <c r="H344" t="str">
        <f>'trim()'!F344&amp;","</f>
        <v>37.5595596531777,</v>
      </c>
      <c r="I344" t="str">
        <f t="shared" si="32"/>
        <v>'중화복춘,\n중식,\n서울 마포구 동교동 152-11,\n02-2210-9554,\n126.924296449184,\n37.5595596531777,',</v>
      </c>
      <c r="J344" t="str">
        <f t="shared" si="33"/>
        <v>'shop343',</v>
      </c>
      <c r="K344" t="str">
        <f t="shared" si="34"/>
        <v>'12345'</v>
      </c>
      <c r="N344" t="str">
        <f t="shared" ca="1" si="35"/>
        <v>insert into shop (shopName, shopCategory, shopAddr, shopAddr2, shopTel, shopX, shopY, shopEx, shopID, shopPW) values('중화복춘','중식','서울 마포구 동교동 152-11','146호','02-2210-9554',126.924296449184,37.5595596531777,'중화복춘,\n중식,\n서울 마포구 동교동 152-11,\n02-2210-9554,\n126.924296449184,\n37.5595596531777,','shop343','12345');</v>
      </c>
    </row>
    <row r="345" spans="1:14" x14ac:dyDescent="0.4">
      <c r="A345">
        <f t="shared" si="30"/>
        <v>344</v>
      </c>
      <c r="B345" t="str">
        <f>CONCATENATE("'",'trim()'!A345,"',")</f>
        <v>'중화복춘골드 동교',</v>
      </c>
      <c r="C345" t="str">
        <f>CONCATENATE("'",category!Q345,"',")</f>
        <v>'중식',</v>
      </c>
      <c r="D345" t="str">
        <f xml:space="preserve">   CONCATENATE("'",'trim()'!C345,"',")</f>
        <v>'서울 마포구 동교동 204-54',</v>
      </c>
      <c r="E345" t="str">
        <f t="shared" ca="1" si="31"/>
        <v>'129호',</v>
      </c>
      <c r="F345" t="str">
        <f xml:space="preserve">    CONCATENATE("'",'trim()'!D345,"',")</f>
        <v>'02-851-3157',</v>
      </c>
      <c r="G345" t="str">
        <f>'trim()'!E345&amp;","</f>
        <v>126.92080233678,</v>
      </c>
      <c r="H345" t="str">
        <f>'trim()'!F345&amp;","</f>
        <v>37.5587356519667,</v>
      </c>
      <c r="I345" t="str">
        <f t="shared" si="32"/>
        <v>'중화복춘골드 동교,\n중식,\n서울 마포구 동교동 204-54,\n02-851-3157,\n126.92080233678,\n37.5587356519667,',</v>
      </c>
      <c r="J345" t="str">
        <f t="shared" si="33"/>
        <v>'shop344',</v>
      </c>
      <c r="K345" t="str">
        <f t="shared" si="34"/>
        <v>'12345'</v>
      </c>
      <c r="N345" t="str">
        <f t="shared" ca="1" si="35"/>
        <v>insert into shop (shopName, shopCategory, shopAddr, shopAddr2, shopTel, shopX, shopY, shopEx, shopID, shopPW) values('중화복춘골드 동교','중식','서울 마포구 동교동 204-54','129호','02-851-3157',126.92080233678,37.5587356519667,'중화복춘골드 동교,\n중식,\n서울 마포구 동교동 204-54,\n02-851-3157,\n126.92080233678,\n37.5587356519667,','shop344','12345');</v>
      </c>
    </row>
    <row r="346" spans="1:14" x14ac:dyDescent="0.4">
      <c r="A346">
        <f t="shared" si="30"/>
        <v>345</v>
      </c>
      <c r="B346" t="str">
        <f>CONCATENATE("'",'trim()'!A346,"',")</f>
        <v>'중화주점 쭝차이나',</v>
      </c>
      <c r="C346" t="str">
        <f>CONCATENATE("'",category!Q346,"',")</f>
        <v>'중식',</v>
      </c>
      <c r="D346" t="str">
        <f xml:space="preserve">   CONCATENATE("'",'trim()'!C346,"',")</f>
        <v>'서울 구로구 신도림동 337',</v>
      </c>
      <c r="E346" t="str">
        <f t="shared" ca="1" si="31"/>
        <v>'43호',</v>
      </c>
      <c r="F346" t="str">
        <f xml:space="preserve">    CONCATENATE("'",'trim()'!D346,"',")</f>
        <v>'070-8245-4562',</v>
      </c>
      <c r="G346" t="str">
        <f>'trim()'!E346&amp;","</f>
        <v>126.887484674555,</v>
      </c>
      <c r="H346" t="str">
        <f>'trim()'!F346&amp;","</f>
        <v>37.5091887149111,</v>
      </c>
      <c r="I346" t="str">
        <f t="shared" si="32"/>
        <v>'중화주점 쭝차이나,\n중식,\n서울 구로구 신도림동 337,\n070-8245-4562,\n126.887484674555,\n37.5091887149111,',</v>
      </c>
      <c r="J346" t="str">
        <f t="shared" si="33"/>
        <v>'shop345',</v>
      </c>
      <c r="K346" t="str">
        <f t="shared" si="34"/>
        <v>'12345'</v>
      </c>
      <c r="N346" t="str">
        <f t="shared" ca="1" si="35"/>
        <v>insert into shop (shopName, shopCategory, shopAddr, shopAddr2, shopTel, shopX, shopY, shopEx, shopID, shopPW) values('중화주점 쭝차이나','중식','서울 구로구 신도림동 337','43호','070-8245-4562',126.887484674555,37.5091887149111,'중화주점 쭝차이나,\n중식,\n서울 구로구 신도림동 337,\n070-8245-4562,\n126.887484674555,\n37.5091887149111,','shop345','12345');</v>
      </c>
    </row>
    <row r="347" spans="1:14" x14ac:dyDescent="0.4">
      <c r="A347">
        <f t="shared" si="30"/>
        <v>346</v>
      </c>
      <c r="B347" t="str">
        <f>CONCATENATE("'",'trim()'!A347,"',")</f>
        <v>'지로우라멘',</v>
      </c>
      <c r="C347" t="str">
        <f>CONCATENATE("'",category!Q347,"',")</f>
        <v>'일식',</v>
      </c>
      <c r="D347" t="str">
        <f xml:space="preserve">   CONCATENATE("'",'trim()'!C347,"',")</f>
        <v>'서울 마포구 서교동 343-13',</v>
      </c>
      <c r="E347" t="str">
        <f t="shared" ca="1" si="31"/>
        <v>'31호',</v>
      </c>
      <c r="F347" t="str">
        <f xml:space="preserve">    CONCATENATE("'",'trim()'!D347,"',")</f>
        <v>'02-332-2281',</v>
      </c>
      <c r="G347" t="str">
        <f>'trim()'!E347&amp;","</f>
        <v>126.925171531217,</v>
      </c>
      <c r="H347" t="str">
        <f>'trim()'!F347&amp;","</f>
        <v>37.5536965208231,</v>
      </c>
      <c r="I347" t="str">
        <f t="shared" si="32"/>
        <v>'지로우라멘,\n일식,\n서울 마포구 서교동 343-13,\n02-332-2281,\n126.925171531217,\n37.5536965208231,',</v>
      </c>
      <c r="J347" t="str">
        <f t="shared" si="33"/>
        <v>'shop346',</v>
      </c>
      <c r="K347" t="str">
        <f t="shared" si="34"/>
        <v>'12345'</v>
      </c>
      <c r="N347" t="str">
        <f t="shared" ca="1" si="35"/>
        <v>insert into shop (shopName, shopCategory, shopAddr, shopAddr2, shopTel, shopX, shopY, shopEx, shopID, shopPW) values('지로우라멘','일식','서울 마포구 서교동 343-13','31호','02-332-2281',126.925171531217,37.5536965208231,'지로우라멘,\n일식,\n서울 마포구 서교동 343-13,\n02-332-2281,\n126.925171531217,\n37.5536965208231,','shop346','12345');</v>
      </c>
    </row>
    <row r="348" spans="1:14" x14ac:dyDescent="0.4">
      <c r="A348">
        <f t="shared" si="30"/>
        <v>347</v>
      </c>
      <c r="B348" t="str">
        <f>CONCATENATE("'",'trim()'!A348,"',")</f>
        <v>'지지고 홍대점',</v>
      </c>
      <c r="C348" t="str">
        <f>CONCATENATE("'",category!Q348,"',")</f>
        <v>'햄버거',</v>
      </c>
      <c r="D348" t="str">
        <f xml:space="preserve">   CONCATENATE("'",'trim()'!C348,"',")</f>
        <v>'서울 마포구 서교동 344-6',</v>
      </c>
      <c r="E348" t="str">
        <f t="shared" ca="1" si="31"/>
        <v>'207호',</v>
      </c>
      <c r="F348" t="str">
        <f xml:space="preserve">    CONCATENATE("'",'trim()'!D348,"',")</f>
        <v>'02-332-6990',</v>
      </c>
      <c r="G348" t="str">
        <f>'trim()'!E348&amp;","</f>
        <v>126.924370585561,</v>
      </c>
      <c r="H348" t="str">
        <f>'trim()'!F348&amp;","</f>
        <v>37.5533968792679,</v>
      </c>
      <c r="I348" t="str">
        <f t="shared" si="32"/>
        <v>'지지고 홍대점,\n햄버거,\n서울 마포구 서교동 344-6,\n02-332-6990,\n126.924370585561,\n37.5533968792679,',</v>
      </c>
      <c r="J348" t="str">
        <f t="shared" si="33"/>
        <v>'shop347',</v>
      </c>
      <c r="K348" t="str">
        <f t="shared" si="34"/>
        <v>'12345'</v>
      </c>
      <c r="N348" t="str">
        <f t="shared" ca="1" si="35"/>
        <v>insert into shop (shopName, shopCategory, shopAddr, shopAddr2, shopTel, shopX, shopY, shopEx, shopID, shopPW) values('지지고 홍대점','햄버거','서울 마포구 서교동 344-6','207호','02-332-6990',126.924370585561,37.5533968792679,'지지고 홍대점,\n햄버거,\n서울 마포구 서교동 344-6,\n02-332-6990,\n126.924370585561,\n37.5533968792679,','shop347','12345');</v>
      </c>
    </row>
    <row r="349" spans="1:14" x14ac:dyDescent="0.4">
      <c r="A349">
        <f t="shared" si="30"/>
        <v>348</v>
      </c>
      <c r="B349" t="str">
        <f>CONCATENATE("'",'trim()'!A349,"',")</f>
        <v>'진만두',</v>
      </c>
      <c r="C349" t="str">
        <f>CONCATENATE("'",category!Q349,"',")</f>
        <v>'중식',</v>
      </c>
      <c r="D349" t="str">
        <f xml:space="preserve">   CONCATENATE("'",'trim()'!C349,"',")</f>
        <v>'서울 마포구 서교동 327-22',</v>
      </c>
      <c r="E349" t="str">
        <f t="shared" ca="1" si="31"/>
        <v>'40호',</v>
      </c>
      <c r="F349" t="str">
        <f xml:space="preserve">    CONCATENATE("'",'trim()'!D349,"',")</f>
        <v>'02-332-2282',</v>
      </c>
      <c r="G349" t="str">
        <f>'trim()'!E349&amp;","</f>
        <v>126.929275934328,</v>
      </c>
      <c r="H349" t="str">
        <f>'trim()'!F349&amp;","</f>
        <v>37.555209122621,</v>
      </c>
      <c r="I349" t="str">
        <f t="shared" si="32"/>
        <v>'진만두,\n중식,\n서울 마포구 서교동 327-22,\n02-332-2282,\n126.929275934328,\n37.555209122621,',</v>
      </c>
      <c r="J349" t="str">
        <f t="shared" si="33"/>
        <v>'shop348',</v>
      </c>
      <c r="K349" t="str">
        <f t="shared" si="34"/>
        <v>'12345'</v>
      </c>
      <c r="N349" t="str">
        <f t="shared" ca="1" si="35"/>
        <v>insert into shop (shopName, shopCategory, shopAddr, shopAddr2, shopTel, shopX, shopY, shopEx, shopID, shopPW) values('진만두','중식','서울 마포구 서교동 327-22','40호','02-332-2282',126.929275934328,37.555209122621,'진만두,\n중식,\n서울 마포구 서교동 327-22,\n02-332-2282,\n126.929275934328,\n37.555209122621,','shop348','12345');</v>
      </c>
    </row>
    <row r="350" spans="1:14" x14ac:dyDescent="0.4">
      <c r="A350">
        <f t="shared" si="30"/>
        <v>349</v>
      </c>
      <c r="B350" t="str">
        <f>CONCATENATE("'",'trim()'!A350,"',")</f>
        <v>'진미명가',</v>
      </c>
      <c r="C350" t="str">
        <f>CONCATENATE("'",category!Q350,"',")</f>
        <v>'한식',</v>
      </c>
      <c r="D350" t="str">
        <f xml:space="preserve">   CONCATENATE("'",'trim()'!C350,"',")</f>
        <v>'서울 구로구 구로동 85-24',</v>
      </c>
      <c r="E350" t="str">
        <f t="shared" ca="1" si="31"/>
        <v>'162호',</v>
      </c>
      <c r="F350" t="str">
        <f xml:space="preserve">    CONCATENATE("'",'trim()'!D350,"',")</f>
        <v>'02-864-0664',</v>
      </c>
      <c r="G350" t="str">
        <f>'trim()'!E350&amp;","</f>
        <v>126.88846174091,</v>
      </c>
      <c r="H350" t="str">
        <f>'trim()'!F350&amp;","</f>
        <v>37.4940824835214,</v>
      </c>
      <c r="I350" t="str">
        <f t="shared" si="32"/>
        <v>'진미명가,\n한식,\n서울 구로구 구로동 85-24,\n02-864-0664,\n126.88846174091,\n37.4940824835214,',</v>
      </c>
      <c r="J350" t="str">
        <f t="shared" si="33"/>
        <v>'shop349',</v>
      </c>
      <c r="K350" t="str">
        <f t="shared" si="34"/>
        <v>'12345'</v>
      </c>
      <c r="N350" t="str">
        <f t="shared" ca="1" si="35"/>
        <v>insert into shop (shopName, shopCategory, shopAddr, shopAddr2, shopTel, shopX, shopY, shopEx, shopID, shopPW) values('진미명가','한식','서울 구로구 구로동 85-24','162호','02-864-0664',126.88846174091,37.4940824835214,'진미명가,\n한식,\n서울 구로구 구로동 85-24,\n02-864-0664,\n126.88846174091,\n37.4940824835214,','shop349','12345');</v>
      </c>
    </row>
    <row r="351" spans="1:14" x14ac:dyDescent="0.4">
      <c r="A351">
        <f t="shared" si="30"/>
        <v>350</v>
      </c>
      <c r="B351" t="str">
        <f>CONCATENATE("'",'trim()'!A351,"',")</f>
        <v>'진사향',</v>
      </c>
      <c r="C351" t="str">
        <f>CONCATENATE("'",category!Q351,"',")</f>
        <v>'중식',</v>
      </c>
      <c r="D351" t="str">
        <f xml:space="preserve">   CONCATENATE("'",'trim()'!C351,"',")</f>
        <v>'서울 구로구 구로동 569-18',</v>
      </c>
      <c r="E351" t="str">
        <f t="shared" ca="1" si="31"/>
        <v>'88호',</v>
      </c>
      <c r="F351" t="str">
        <f xml:space="preserve">    CONCATENATE("'",'trim()'!D351,"',")</f>
        <v>'02-864-0664',</v>
      </c>
      <c r="G351" t="str">
        <f>'trim()'!E351&amp;","</f>
        <v>126.883351751959,</v>
      </c>
      <c r="H351" t="str">
        <f>'trim()'!F351&amp;","</f>
        <v>37.5019991927335,</v>
      </c>
      <c r="I351" t="str">
        <f t="shared" si="32"/>
        <v>'진사향,\n중식,\n서울 구로구 구로동 569-18,\n02-864-0664,\n126.883351751959,\n37.5019991927335,',</v>
      </c>
      <c r="J351" t="str">
        <f t="shared" si="33"/>
        <v>'shop350',</v>
      </c>
      <c r="K351" t="str">
        <f t="shared" si="34"/>
        <v>'12345'</v>
      </c>
      <c r="N351" t="str">
        <f t="shared" ca="1" si="35"/>
        <v>insert into shop (shopName, shopCategory, shopAddr, shopAddr2, shopTel, shopX, shopY, shopEx, shopID, shopPW) values('진사향','중식','서울 구로구 구로동 569-18','88호','02-864-0664',126.883351751959,37.5019991927335,'진사향,\n중식,\n서울 구로구 구로동 569-18,\n02-864-0664,\n126.883351751959,\n37.5019991927335,','shop350','12345');</v>
      </c>
    </row>
    <row r="352" spans="1:14" x14ac:dyDescent="0.4">
      <c r="A352">
        <f t="shared" si="30"/>
        <v>351</v>
      </c>
      <c r="B352" t="str">
        <f>CONCATENATE("'",'trim()'!A352,"',")</f>
        <v>'진진 가연',</v>
      </c>
      <c r="C352" t="str">
        <f>CONCATENATE("'",category!Q352,"',")</f>
        <v>'중식',</v>
      </c>
      <c r="D352" t="str">
        <f xml:space="preserve">   CONCATENATE("'",'trim()'!C352,"',")</f>
        <v>'서울 마포구 서교동 375-35',</v>
      </c>
      <c r="E352" t="str">
        <f t="shared" ca="1" si="31"/>
        <v>'89호',</v>
      </c>
      <c r="F352" t="str">
        <f xml:space="preserve">    CONCATENATE("'",'trim()'!D352,"',")</f>
        <v>'02-851-3160',</v>
      </c>
      <c r="G352" t="str">
        <f>'trim()'!E352&amp;","</f>
        <v>126.918452515003,</v>
      </c>
      <c r="H352" t="str">
        <f>'trim()'!F352&amp;","</f>
        <v>37.5537632503556,</v>
      </c>
      <c r="I352" t="str">
        <f t="shared" si="32"/>
        <v>'진진 가연,\n중식,\n서울 마포구 서교동 375-35,\n02-851-3160,\n126.918452515003,\n37.5537632503556,',</v>
      </c>
      <c r="J352" t="str">
        <f t="shared" si="33"/>
        <v>'shop351',</v>
      </c>
      <c r="K352" t="str">
        <f t="shared" si="34"/>
        <v>'12345'</v>
      </c>
      <c r="N352" t="str">
        <f t="shared" ca="1" si="35"/>
        <v>insert into shop (shopName, shopCategory, shopAddr, shopAddr2, shopTel, shopX, shopY, shopEx, shopID, shopPW) values('진진 가연','중식','서울 마포구 서교동 375-35','89호','02-851-3160',126.918452515003,37.5537632503556,'진진 가연,\n중식,\n서울 마포구 서교동 375-35,\n02-851-3160,\n126.918452515003,\n37.5537632503556,','shop351','12345');</v>
      </c>
    </row>
    <row r="353" spans="1:14" x14ac:dyDescent="0.4">
      <c r="A353">
        <f t="shared" si="30"/>
        <v>352</v>
      </c>
      <c r="B353" t="str">
        <f>CONCATENATE("'",'trim()'!A353,"',")</f>
        <v>'진진 본관',</v>
      </c>
      <c r="C353" t="str">
        <f>CONCATENATE("'",category!Q353,"',")</f>
        <v>'중식',</v>
      </c>
      <c r="D353" t="str">
        <f xml:space="preserve">   CONCATENATE("'",'trim()'!C353,"',")</f>
        <v>'서울 마포구 서교동 469-67',</v>
      </c>
      <c r="E353" t="str">
        <f t="shared" ca="1" si="31"/>
        <v>'187호',</v>
      </c>
      <c r="F353" t="str">
        <f xml:space="preserve">    CONCATENATE("'",'trim()'!D353,"',")</f>
        <v>'02-332-2282',</v>
      </c>
      <c r="G353" t="str">
        <f>'trim()'!E353&amp;","</f>
        <v>126.913279343754,</v>
      </c>
      <c r="H353" t="str">
        <f>'trim()'!F353&amp;","</f>
        <v>37.5577861212588,</v>
      </c>
      <c r="I353" t="str">
        <f t="shared" si="32"/>
        <v>'진진 본관,\n중식,\n서울 마포구 서교동 469-67,\n02-332-2282,\n126.913279343754,\n37.5577861212588,',</v>
      </c>
      <c r="J353" t="str">
        <f t="shared" si="33"/>
        <v>'shop352',</v>
      </c>
      <c r="K353" t="str">
        <f t="shared" si="34"/>
        <v>'12345'</v>
      </c>
      <c r="N353" t="str">
        <f t="shared" ca="1" si="35"/>
        <v>insert into shop (shopName, shopCategory, shopAddr, shopAddr2, shopTel, shopX, shopY, shopEx, shopID, shopPW) values('진진 본관','중식','서울 마포구 서교동 469-67','187호','02-332-2282',126.913279343754,37.5577861212588,'진진 본관,\n중식,\n서울 마포구 서교동 469-67,\n02-332-2282,\n126.913279343754,\n37.5577861212588,','shop352','12345');</v>
      </c>
    </row>
    <row r="354" spans="1:14" x14ac:dyDescent="0.4">
      <c r="A354">
        <f t="shared" si="30"/>
        <v>353</v>
      </c>
      <c r="B354" t="str">
        <f>CONCATENATE("'",'trim()'!A354,"',")</f>
        <v>'진짜파스타',</v>
      </c>
      <c r="C354" t="str">
        <f>CONCATENATE("'",category!Q354,"',")</f>
        <v>'양식',</v>
      </c>
      <c r="D354" t="str">
        <f xml:space="preserve">   CONCATENATE("'",'trim()'!C354,"',")</f>
        <v>'서울 마포구 상수동 86-22',</v>
      </c>
      <c r="E354" t="str">
        <f t="shared" ca="1" si="31"/>
        <v>'93호',</v>
      </c>
      <c r="F354" t="str">
        <f xml:space="preserve">    CONCATENATE("'",'trim()'!D354,"',")</f>
        <v>'02-322-1518',</v>
      </c>
      <c r="G354" t="str">
        <f>'trim()'!E354&amp;","</f>
        <v>126.923273826605,</v>
      </c>
      <c r="H354" t="str">
        <f>'trim()'!F354&amp;","</f>
        <v>37.5502210547517,</v>
      </c>
      <c r="I354" t="str">
        <f t="shared" si="32"/>
        <v>'진짜파스타,\n양식,\n서울 마포구 상수동 86-22,\n02-322-1518,\n126.923273826605,\n37.5502210547517,',</v>
      </c>
      <c r="J354" t="str">
        <f t="shared" si="33"/>
        <v>'shop353',</v>
      </c>
      <c r="K354" t="str">
        <f t="shared" si="34"/>
        <v>'12345'</v>
      </c>
      <c r="N354" t="str">
        <f t="shared" ca="1" si="35"/>
        <v>insert into shop (shopName, shopCategory, shopAddr, shopAddr2, shopTel, shopX, shopY, shopEx, shopID, shopPW) values('진짜파스타','양식','서울 마포구 상수동 86-22','93호','02-322-1518',126.923273826605,37.5502210547517,'진짜파스타,\n양식,\n서울 마포구 상수동 86-22,\n02-322-1518,\n126.923273826605,\n37.5502210547517,','shop353','12345');</v>
      </c>
    </row>
    <row r="355" spans="1:14" x14ac:dyDescent="0.4">
      <c r="A355">
        <f t="shared" si="30"/>
        <v>354</v>
      </c>
      <c r="B355" t="str">
        <f>CONCATENATE("'",'trim()'!A355,"',")</f>
        <v>'진짜파스타 출발점',</v>
      </c>
      <c r="C355" t="str">
        <f>CONCATENATE("'",category!Q355,"',")</f>
        <v>'양식',</v>
      </c>
      <c r="D355" t="str">
        <f xml:space="preserve">   CONCATENATE("'",'trim()'!C355,"',")</f>
        <v>'서울 마포구 상수동 71-17',</v>
      </c>
      <c r="E355" t="str">
        <f t="shared" ca="1" si="31"/>
        <v>'288호',</v>
      </c>
      <c r="F355" t="str">
        <f xml:space="preserve">    CONCATENATE("'",'trim()'!D355,"',")</f>
        <v>'02-322-5146',</v>
      </c>
      <c r="G355" t="str">
        <f>'trim()'!E355&amp;","</f>
        <v>126.924509639228,</v>
      </c>
      <c r="H355" t="str">
        <f>'trim()'!F355&amp;","</f>
        <v>37.5490532564701,</v>
      </c>
      <c r="I355" t="str">
        <f t="shared" si="32"/>
        <v>'진짜파스타 출발점,\n양식,\n서울 마포구 상수동 71-17,\n02-322-5146,\n126.924509639228,\n37.5490532564701,',</v>
      </c>
      <c r="J355" t="str">
        <f t="shared" si="33"/>
        <v>'shop354',</v>
      </c>
      <c r="K355" t="str">
        <f t="shared" si="34"/>
        <v>'12345'</v>
      </c>
      <c r="N355" t="str">
        <f t="shared" ca="1" si="35"/>
        <v>insert into shop (shopName, shopCategory, shopAddr, shopAddr2, shopTel, shopX, shopY, shopEx, shopID, shopPW) values('진짜파스타 출발점','양식','서울 마포구 상수동 71-17','288호','02-322-5146',126.924509639228,37.5490532564701,'진짜파스타 출발점,\n양식,\n서울 마포구 상수동 71-17,\n02-322-5146,\n126.924509639228,\n37.5490532564701,','shop354','12345');</v>
      </c>
    </row>
    <row r="356" spans="1:14" x14ac:dyDescent="0.4">
      <c r="A356">
        <f t="shared" si="30"/>
        <v>355</v>
      </c>
      <c r="B356" t="str">
        <f>CONCATENATE("'",'trim()'!A356,"',")</f>
        <v>'진참치',</v>
      </c>
      <c r="C356" t="str">
        <f>CONCATENATE("'",category!Q356,"',")</f>
        <v>'일식',</v>
      </c>
      <c r="D356" t="str">
        <f xml:space="preserve">   CONCATENATE("'",'trim()'!C356,"',")</f>
        <v>'서울 구로구 구로동 33-3',</v>
      </c>
      <c r="E356" t="str">
        <f t="shared" ca="1" si="31"/>
        <v>'130호',</v>
      </c>
      <c r="F356" t="str">
        <f xml:space="preserve">    CONCATENATE("'",'trim()'!D356,"',")</f>
        <v>'02-2210-9556',</v>
      </c>
      <c r="G356" t="str">
        <f>'trim()'!E356&amp;","</f>
        <v>126.889871233059,</v>
      </c>
      <c r="H356" t="str">
        <f>'trim()'!F356&amp;","</f>
        <v>37.5045174529873,</v>
      </c>
      <c r="I356" t="str">
        <f t="shared" si="32"/>
        <v>'진참치,\n일식,\n서울 구로구 구로동 33-3,\n02-2210-9556,\n126.889871233059,\n37.5045174529873,',</v>
      </c>
      <c r="J356" t="str">
        <f t="shared" si="33"/>
        <v>'shop355',</v>
      </c>
      <c r="K356" t="str">
        <f t="shared" si="34"/>
        <v>'12345'</v>
      </c>
      <c r="N356" t="str">
        <f t="shared" ca="1" si="35"/>
        <v>insert into shop (shopName, shopCategory, shopAddr, shopAddr2, shopTel, shopX, shopY, shopEx, shopID, shopPW) values('진참치','일식','서울 구로구 구로동 33-3','130호','02-2210-9556',126.889871233059,37.5045174529873,'진참치,\n일식,\n서울 구로구 구로동 33-3,\n02-2210-9556,\n126.889871233059,\n37.5045174529873,','shop355','12345');</v>
      </c>
    </row>
    <row r="357" spans="1:14" x14ac:dyDescent="0.4">
      <c r="A357">
        <f t="shared" si="30"/>
        <v>356</v>
      </c>
      <c r="B357" t="str">
        <f>CONCATENATE("'",'trim()'!A357,"',")</f>
        <v>'진평925',</v>
      </c>
      <c r="C357" t="str">
        <f>CONCATENATE("'",category!Q357,"',")</f>
        <v>'한식',</v>
      </c>
      <c r="D357" t="str">
        <f xml:space="preserve">   CONCATENATE("'",'trim()'!C357,"',")</f>
        <v>'서울 마포구 망원동 483-2',</v>
      </c>
      <c r="E357" t="str">
        <f t="shared" ca="1" si="31"/>
        <v>'42호',</v>
      </c>
      <c r="F357" t="str">
        <f xml:space="preserve">    CONCATENATE("'",'trim()'!D357,"',")</f>
        <v>'02-332-8886',</v>
      </c>
      <c r="G357" t="str">
        <f>'trim()'!E357&amp;","</f>
        <v>126.906518099315,</v>
      </c>
      <c r="H357" t="str">
        <f>'trim()'!F357&amp;","</f>
        <v>37.5578332194554,</v>
      </c>
      <c r="I357" t="str">
        <f t="shared" si="32"/>
        <v>'진평925,\n한식,\n서울 마포구 망원동 483-2,\n02-332-8886,\n126.906518099315,\n37.5578332194554,',</v>
      </c>
      <c r="J357" t="str">
        <f t="shared" si="33"/>
        <v>'shop356',</v>
      </c>
      <c r="K357" t="str">
        <f t="shared" si="34"/>
        <v>'12345'</v>
      </c>
      <c r="N357" t="str">
        <f t="shared" ca="1" si="35"/>
        <v>insert into shop (shopName, shopCategory, shopAddr, shopAddr2, shopTel, shopX, shopY, shopEx, shopID, shopPW) values('진평925','한식','서울 마포구 망원동 483-2','42호','02-332-8886',126.906518099315,37.5578332194554,'진평925,\n한식,\n서울 마포구 망원동 483-2,\n02-332-8886,\n126.906518099315,\n37.5578332194554,','shop356','12345');</v>
      </c>
    </row>
    <row r="358" spans="1:14" x14ac:dyDescent="0.4">
      <c r="A358">
        <f t="shared" si="30"/>
        <v>357</v>
      </c>
      <c r="B358" t="str">
        <f>CONCATENATE("'",'trim()'!A358,"',")</f>
        <v>'짬뽕지존 홍대점',</v>
      </c>
      <c r="C358" t="str">
        <f>CONCATENATE("'",category!Q358,"',")</f>
        <v>'중식',</v>
      </c>
      <c r="D358" t="str">
        <f xml:space="preserve">   CONCATENATE("'",'trim()'!C358,"',")</f>
        <v>'서울 마포구 서교동 408-27',</v>
      </c>
      <c r="E358" t="str">
        <f t="shared" ca="1" si="31"/>
        <v>'275호',</v>
      </c>
      <c r="F358" t="str">
        <f xml:space="preserve">    CONCATENATE("'",'trim()'!D358,"',")</f>
        <v>'02-332-2281',</v>
      </c>
      <c r="G358" t="str">
        <f>'trim()'!E358&amp;","</f>
        <v>126.920889645631,</v>
      </c>
      <c r="H358" t="str">
        <f>'trim()'!F358&amp;","</f>
        <v>37.5489472718339,</v>
      </c>
      <c r="I358" t="str">
        <f t="shared" si="32"/>
        <v>'짬뽕지존 홍대점,\n중식,\n서울 마포구 서교동 408-27,\n02-332-2281,\n126.920889645631,\n37.5489472718339,',</v>
      </c>
      <c r="J358" t="str">
        <f t="shared" si="33"/>
        <v>'shop357',</v>
      </c>
      <c r="K358" t="str">
        <f t="shared" si="34"/>
        <v>'12345'</v>
      </c>
      <c r="N358" t="str">
        <f t="shared" ca="1" si="35"/>
        <v>insert into shop (shopName, shopCategory, shopAddr, shopAddr2, shopTel, shopX, shopY, shopEx, shopID, shopPW) values('짬뽕지존 홍대점','중식','서울 마포구 서교동 408-27','275호','02-332-2281',126.920889645631,37.5489472718339,'짬뽕지존 홍대점,\n중식,\n서울 마포구 서교동 408-27,\n02-332-2281,\n126.920889645631,\n37.5489472718339,','shop357','12345');</v>
      </c>
    </row>
    <row r="359" spans="1:14" x14ac:dyDescent="0.4">
      <c r="A359">
        <f t="shared" si="30"/>
        <v>358</v>
      </c>
      <c r="B359" t="str">
        <f>CONCATENATE("'",'trim()'!A359,"',")</f>
        <v>'참조은순대국전문점 구로직영점',</v>
      </c>
      <c r="C359" t="str">
        <f>CONCATENATE("'",category!Q359,"',")</f>
        <v>'한식',</v>
      </c>
      <c r="D359" t="str">
        <f xml:space="preserve">   CONCATENATE("'",'trim()'!C359,"',")</f>
        <v>'서울 구로구 구로동 87-1',</v>
      </c>
      <c r="E359" t="str">
        <f t="shared" ca="1" si="31"/>
        <v>'190호',</v>
      </c>
      <c r="F359" t="str">
        <f xml:space="preserve">    CONCATENATE("'",'trim()'!D359,"',")</f>
        <v>'02-855-0622',</v>
      </c>
      <c r="G359" t="str">
        <f>'trim()'!E359&amp;","</f>
        <v>126.889579236107,</v>
      </c>
      <c r="H359" t="str">
        <f>'trim()'!F359&amp;","</f>
        <v>37.493906935998,</v>
      </c>
      <c r="I359" t="str">
        <f t="shared" si="32"/>
        <v>'참조은순대국전문점 구로직영점,\n한식,\n서울 구로구 구로동 87-1,\n02-855-0622,\n126.889579236107,\n37.493906935998,',</v>
      </c>
      <c r="J359" t="str">
        <f t="shared" si="33"/>
        <v>'shop358',</v>
      </c>
      <c r="K359" t="str">
        <f t="shared" si="34"/>
        <v>'12345'</v>
      </c>
      <c r="N359" t="str">
        <f t="shared" ca="1" si="35"/>
        <v>insert into shop (shopName, shopCategory, shopAddr, shopAddr2, shopTel, shopX, shopY, shopEx, shopID, shopPW) values('참조은순대국전문점 구로직영점','한식','서울 구로구 구로동 87-1','190호','02-855-0622',126.889579236107,37.493906935998,'참조은순대국전문점 구로직영점,\n한식,\n서울 구로구 구로동 87-1,\n02-855-0622,\n126.889579236107,\n37.493906935998,','shop358','12345');</v>
      </c>
    </row>
    <row r="360" spans="1:14" x14ac:dyDescent="0.4">
      <c r="A360">
        <f t="shared" si="30"/>
        <v>359</v>
      </c>
      <c r="B360" t="str">
        <f>CONCATENATE("'",'trim()'!A360,"',")</f>
        <v>'창라이',</v>
      </c>
      <c r="C360" t="str">
        <f>CONCATENATE("'",category!Q360,"',")</f>
        <v>'중식',</v>
      </c>
      <c r="D360" t="str">
        <f xml:space="preserve">   CONCATENATE("'",'trim()'!C360,"',")</f>
        <v>'서울 구로구 신도림동 293-10',</v>
      </c>
      <c r="E360" t="str">
        <f t="shared" ca="1" si="31"/>
        <v>'144호',</v>
      </c>
      <c r="F360" t="str">
        <f xml:space="preserve">    CONCATENATE("'",'trim()'!D360,"',")</f>
        <v>'070-8245-4562',</v>
      </c>
      <c r="G360" t="str">
        <f>'trim()'!E360&amp;","</f>
        <v>126.879533448889,</v>
      </c>
      <c r="H360" t="str">
        <f>'trim()'!F360&amp;","</f>
        <v>37.5106305891019,</v>
      </c>
      <c r="I360" t="str">
        <f t="shared" si="32"/>
        <v>'창라이,\n중식,\n서울 구로구 신도림동 293-10,\n070-8245-4562,\n126.879533448889,\n37.5106305891019,',</v>
      </c>
      <c r="J360" t="str">
        <f t="shared" si="33"/>
        <v>'shop359',</v>
      </c>
      <c r="K360" t="str">
        <f t="shared" si="34"/>
        <v>'12345'</v>
      </c>
      <c r="N360" t="str">
        <f t="shared" ca="1" si="35"/>
        <v>insert into shop (shopName, shopCategory, shopAddr, shopAddr2, shopTel, shopX, shopY, shopEx, shopID, shopPW) values('창라이','중식','서울 구로구 신도림동 293-10','144호','070-8245-4562',126.879533448889,37.5106305891019,'창라이,\n중식,\n서울 구로구 신도림동 293-10,\n070-8245-4562,\n126.879533448889,\n37.5106305891019,','shop359','12345');</v>
      </c>
    </row>
    <row r="361" spans="1:14" x14ac:dyDescent="0.4">
      <c r="A361">
        <f t="shared" si="30"/>
        <v>360</v>
      </c>
      <c r="B361" t="str">
        <f>CONCATENATE("'",'trim()'!A361,"',")</f>
        <v>'처갓집양념치킨 구로점',</v>
      </c>
      <c r="C361" t="str">
        <f>CONCATENATE("'",category!Q361,"',")</f>
        <v>'치킨',</v>
      </c>
      <c r="D361" t="str">
        <f xml:space="preserve">   CONCATENATE("'",'trim()'!C361,"',")</f>
        <v>'서울 구로구 구로동 486-45',</v>
      </c>
      <c r="E361" t="str">
        <f t="shared" ca="1" si="31"/>
        <v>'252호',</v>
      </c>
      <c r="F361" t="str">
        <f xml:space="preserve">    CONCATENATE("'",'trim()'!D361,"',")</f>
        <v>'02-868-1089',</v>
      </c>
      <c r="G361" t="str">
        <f>'trim()'!E361&amp;","</f>
        <v>126.882318168538,</v>
      </c>
      <c r="H361" t="str">
        <f>'trim()'!F361&amp;","</f>
        <v>37.4976228841225,</v>
      </c>
      <c r="I361" t="str">
        <f t="shared" si="32"/>
        <v>'처갓집양념치킨 구로점,\n치킨,\n서울 구로구 구로동 486-45,\n02-868-1089,\n126.882318168538,\n37.4976228841225,',</v>
      </c>
      <c r="J361" t="str">
        <f t="shared" si="33"/>
        <v>'shop360',</v>
      </c>
      <c r="K361" t="str">
        <f t="shared" si="34"/>
        <v>'12345'</v>
      </c>
      <c r="N361" t="str">
        <f t="shared" ca="1" si="35"/>
        <v>insert into shop (shopName, shopCategory, shopAddr, shopAddr2, shopTel, shopX, shopY, shopEx, shopID, shopPW) values('처갓집양념치킨 구로점','치킨','서울 구로구 구로동 486-45','252호','02-868-1089',126.882318168538,37.4976228841225,'처갓집양념치킨 구로점,\n치킨,\n서울 구로구 구로동 486-45,\n02-868-1089,\n126.882318168538,\n37.4976228841225,','shop360','12345');</v>
      </c>
    </row>
    <row r="362" spans="1:14" x14ac:dyDescent="0.4">
      <c r="A362">
        <f t="shared" si="30"/>
        <v>361</v>
      </c>
      <c r="B362" t="str">
        <f>CONCATENATE("'",'trim()'!A362,"',")</f>
        <v>'처갓집양념치킨 신도림점',</v>
      </c>
      <c r="C362" t="str">
        <f>CONCATENATE("'",category!Q362,"',")</f>
        <v>'치킨',</v>
      </c>
      <c r="D362" t="str">
        <f xml:space="preserve">   CONCATENATE("'",'trim()'!C362,"',")</f>
        <v>'서울 구로구 신도림동 396-140',</v>
      </c>
      <c r="E362" t="str">
        <f t="shared" ca="1" si="31"/>
        <v>'212호',</v>
      </c>
      <c r="F362" t="str">
        <f xml:space="preserve">    CONCATENATE("'",'trim()'!D362,"',")</f>
        <v>'02-2632-6612',</v>
      </c>
      <c r="G362" t="str">
        <f>'trim()'!E362&amp;","</f>
        <v>126.879253038739,</v>
      </c>
      <c r="H362" t="str">
        <f>'trim()'!F362&amp;","</f>
        <v>37.5077650193445,</v>
      </c>
      <c r="I362" t="str">
        <f t="shared" si="32"/>
        <v>'처갓집양념치킨 신도림점,\n치킨,\n서울 구로구 신도림동 396-140,\n02-2632-6612,\n126.879253038739,\n37.5077650193445,',</v>
      </c>
      <c r="J362" t="str">
        <f t="shared" si="33"/>
        <v>'shop361',</v>
      </c>
      <c r="K362" t="str">
        <f t="shared" si="34"/>
        <v>'12345'</v>
      </c>
      <c r="N362" t="str">
        <f t="shared" ca="1" si="35"/>
        <v>insert into shop (shopName, shopCategory, shopAddr, shopAddr2, shopTel, shopX, shopY, shopEx, shopID, shopPW) values('처갓집양념치킨 신도림점','치킨','서울 구로구 신도림동 396-140','212호','02-2632-6612',126.879253038739,37.5077650193445,'처갓집양념치킨 신도림점,\n치킨,\n서울 구로구 신도림동 396-140,\n02-2632-6612,\n126.879253038739,\n37.5077650193445,','shop361','12345');</v>
      </c>
    </row>
    <row r="363" spans="1:14" x14ac:dyDescent="0.4">
      <c r="A363">
        <f t="shared" si="30"/>
        <v>362</v>
      </c>
      <c r="B363" t="str">
        <f>CONCATENATE("'",'trim()'!A363,"',")</f>
        <v>'철길왕갈비살',</v>
      </c>
      <c r="C363" t="str">
        <f>CONCATENATE("'",category!Q363,"',")</f>
        <v>'한식',</v>
      </c>
      <c r="D363" t="str">
        <f xml:space="preserve">   CONCATENATE("'",'trim()'!C363,"',")</f>
        <v>'서울 마포구 창전동 4-2',</v>
      </c>
      <c r="E363" t="str">
        <f t="shared" ca="1" si="31"/>
        <v>'61호',</v>
      </c>
      <c r="F363" t="str">
        <f xml:space="preserve">    CONCATENATE("'",'trim()'!D363,"',")</f>
        <v>'02-3143-2801',</v>
      </c>
      <c r="G363" t="str">
        <f>'trim()'!E363&amp;","</f>
        <v>126.931612379904,</v>
      </c>
      <c r="H363" t="str">
        <f>'trim()'!F363&amp;","</f>
        <v>37.5546014246535,</v>
      </c>
      <c r="I363" t="str">
        <f t="shared" si="32"/>
        <v>'철길왕갈비살,\n한식,\n서울 마포구 창전동 4-2,\n02-3143-2801,\n126.931612379904,\n37.5546014246535,',</v>
      </c>
      <c r="J363" t="str">
        <f t="shared" si="33"/>
        <v>'shop362',</v>
      </c>
      <c r="K363" t="str">
        <f t="shared" si="34"/>
        <v>'12345'</v>
      </c>
      <c r="N363" t="str">
        <f t="shared" ca="1" si="35"/>
        <v>insert into shop (shopName, shopCategory, shopAddr, shopAddr2, shopTel, shopX, shopY, shopEx, shopID, shopPW) values('철길왕갈비살','한식','서울 마포구 창전동 4-2','61호','02-3143-2801',126.931612379904,37.5546014246535,'철길왕갈비살,\n한식,\n서울 마포구 창전동 4-2,\n02-3143-2801,\n126.931612379904,\n37.5546014246535,','shop362','12345');</v>
      </c>
    </row>
    <row r="364" spans="1:14" x14ac:dyDescent="0.4">
      <c r="A364">
        <f t="shared" si="30"/>
        <v>363</v>
      </c>
      <c r="B364" t="str">
        <f>CONCATENATE("'",'trim()'!A364,"',")</f>
        <v>'철인7호 홍대점',</v>
      </c>
      <c r="C364" t="str">
        <f>CONCATENATE("'",category!Q364,"',")</f>
        <v>'치킨',</v>
      </c>
      <c r="D364" t="str">
        <f xml:space="preserve">   CONCATENATE("'",'trim()'!C364,"',")</f>
        <v>'서울 마포구 서교동 402-4',</v>
      </c>
      <c r="E364" t="str">
        <f t="shared" ca="1" si="31"/>
        <v>'62호',</v>
      </c>
      <c r="F364" t="str">
        <f xml:space="preserve">    CONCATENATE("'",'trim()'!D364,"',")</f>
        <v>'02-324-7175',</v>
      </c>
      <c r="G364" t="str">
        <f>'trim()'!E364&amp;","</f>
        <v>126.919799225218,</v>
      </c>
      <c r="H364" t="str">
        <f>'trim()'!F364&amp;","</f>
        <v>37.5485032450096,</v>
      </c>
      <c r="I364" t="str">
        <f t="shared" si="32"/>
        <v>'철인7호 홍대점,\n치킨,\n서울 마포구 서교동 402-4,\n02-324-7175,\n126.919799225218,\n37.5485032450096,',</v>
      </c>
      <c r="J364" t="str">
        <f t="shared" si="33"/>
        <v>'shop363',</v>
      </c>
      <c r="K364" t="str">
        <f t="shared" si="34"/>
        <v>'12345'</v>
      </c>
      <c r="N364" t="str">
        <f t="shared" ca="1" si="35"/>
        <v>insert into shop (shopName, shopCategory, shopAddr, shopAddr2, shopTel, shopX, shopY, shopEx, shopID, shopPW) values('철인7호 홍대점','치킨','서울 마포구 서교동 402-4','62호','02-324-7175',126.919799225218,37.5485032450096,'철인7호 홍대점,\n치킨,\n서울 마포구 서교동 402-4,\n02-324-7175,\n126.919799225218,\n37.5485032450096,','shop363','12345');</v>
      </c>
    </row>
    <row r="365" spans="1:14" x14ac:dyDescent="0.4">
      <c r="A365">
        <f t="shared" si="30"/>
        <v>364</v>
      </c>
      <c r="B365" t="str">
        <f>CONCATENATE("'",'trim()'!A365,"',")</f>
        <v>'청기와회관',</v>
      </c>
      <c r="C365" t="str">
        <f>CONCATENATE("'",category!Q365,"',")</f>
        <v>'중식',</v>
      </c>
      <c r="D365" t="str">
        <f xml:space="preserve">   CONCATENATE("'",'trim()'!C365,"',")</f>
        <v>'서울 마포구 합정동 426-5',</v>
      </c>
      <c r="E365" t="str">
        <f t="shared" ca="1" si="31"/>
        <v>'62호',</v>
      </c>
      <c r="F365" t="str">
        <f xml:space="preserve">    CONCATENATE("'",'trim()'!D365,"',")</f>
        <v>'02-332-2283',</v>
      </c>
      <c r="G365" t="str">
        <f>'trim()'!E365&amp;","</f>
        <v>126.911950278009,</v>
      </c>
      <c r="H365" t="str">
        <f>'trim()'!F365&amp;","</f>
        <v>37.5523286971695,</v>
      </c>
      <c r="I365" t="str">
        <f t="shared" si="32"/>
        <v>'청기와회관,\n중식,\n서울 마포구 합정동 426-5,\n02-332-2283,\n126.911950278009,\n37.5523286971695,',</v>
      </c>
      <c r="J365" t="str">
        <f t="shared" si="33"/>
        <v>'shop364',</v>
      </c>
      <c r="K365" t="str">
        <f t="shared" si="34"/>
        <v>'12345'</v>
      </c>
      <c r="N365" t="str">
        <f t="shared" ca="1" si="35"/>
        <v>insert into shop (shopName, shopCategory, shopAddr, shopAddr2, shopTel, shopX, shopY, shopEx, shopID, shopPW) values('청기와회관','중식','서울 마포구 합정동 426-5','62호','02-332-2283',126.911950278009,37.5523286971695,'청기와회관,\n중식,\n서울 마포구 합정동 426-5,\n02-332-2283,\n126.911950278009,\n37.5523286971695,','shop364','12345');</v>
      </c>
    </row>
    <row r="366" spans="1:14" x14ac:dyDescent="0.4">
      <c r="A366">
        <f t="shared" si="30"/>
        <v>365</v>
      </c>
      <c r="B366" t="str">
        <f>CONCATENATE("'",'trim()'!A366,"',")</f>
        <v>'청어람 2호점',</v>
      </c>
      <c r="C366" t="str">
        <f>CONCATENATE("'",category!Q366,"',")</f>
        <v>'한식',</v>
      </c>
      <c r="D366" t="str">
        <f xml:space="preserve">   CONCATENATE("'",'trim()'!C366,"',")</f>
        <v>'서울 마포구 망원동 483-23',</v>
      </c>
      <c r="E366" t="str">
        <f t="shared" ca="1" si="31"/>
        <v>'12호',</v>
      </c>
      <c r="F366" t="str">
        <f xml:space="preserve">    CONCATENATE("'",'trim()'!D366,"',")</f>
        <v>'02-332-1711',</v>
      </c>
      <c r="G366" t="str">
        <f>'trim()'!E366&amp;","</f>
        <v>126.907117519293,</v>
      </c>
      <c r="H366" t="str">
        <f>'trim()'!F366&amp;","</f>
        <v>37.5581697643865,</v>
      </c>
      <c r="I366" t="str">
        <f t="shared" si="32"/>
        <v>'청어람 2호점,\n한식,\n서울 마포구 망원동 483-23,\n02-332-1711,\n126.907117519293,\n37.5581697643865,',</v>
      </c>
      <c r="J366" t="str">
        <f t="shared" si="33"/>
        <v>'shop365',</v>
      </c>
      <c r="K366" t="str">
        <f t="shared" si="34"/>
        <v>'12345'</v>
      </c>
      <c r="N366" t="str">
        <f t="shared" ca="1" si="35"/>
        <v>insert into shop (shopName, shopCategory, shopAddr, shopAddr2, shopTel, shopX, shopY, shopEx, shopID, shopPW) values('청어람 2호점','한식','서울 마포구 망원동 483-23','12호','02-332-1711',126.907117519293,37.5581697643865,'청어람 2호점,\n한식,\n서울 마포구 망원동 483-23,\n02-332-1711,\n126.907117519293,\n37.5581697643865,','shop365','12345');</v>
      </c>
    </row>
    <row r="367" spans="1:14" x14ac:dyDescent="0.4">
      <c r="A367">
        <f t="shared" si="30"/>
        <v>366</v>
      </c>
      <c r="B367" t="str">
        <f>CONCATENATE("'",'trim()'!A367,"',")</f>
        <v>'청어람 본점',</v>
      </c>
      <c r="C367" t="str">
        <f>CONCATENATE("'",category!Q367,"',")</f>
        <v>'한식',</v>
      </c>
      <c r="D367" t="str">
        <f xml:space="preserve">   CONCATENATE("'",'trim()'!C367,"',")</f>
        <v>'서울 마포구 망원동 482-3',</v>
      </c>
      <c r="E367" t="str">
        <f t="shared" ca="1" si="31"/>
        <v>'172호',</v>
      </c>
      <c r="F367" t="str">
        <f xml:space="preserve">    CONCATENATE("'",'trim()'!D367,"',")</f>
        <v>'02-332-1411',</v>
      </c>
      <c r="G367" t="str">
        <f>'trim()'!E367&amp;","</f>
        <v>126.907511428736,</v>
      </c>
      <c r="H367" t="str">
        <f>'trim()'!F367&amp;","</f>
        <v>37.5581277267531,</v>
      </c>
      <c r="I367" t="str">
        <f t="shared" si="32"/>
        <v>'청어람 본점,\n한식,\n서울 마포구 망원동 482-3,\n02-332-1411,\n126.907511428736,\n37.5581277267531,',</v>
      </c>
      <c r="J367" t="str">
        <f t="shared" si="33"/>
        <v>'shop366',</v>
      </c>
      <c r="K367" t="str">
        <f t="shared" si="34"/>
        <v>'12345'</v>
      </c>
      <c r="N367" t="str">
        <f t="shared" ca="1" si="35"/>
        <v>insert into shop (shopName, shopCategory, shopAddr, shopAddr2, shopTel, shopX, shopY, shopEx, shopID, shopPW) values('청어람 본점','한식','서울 마포구 망원동 482-3','172호','02-332-1411',126.907511428736,37.5581277267531,'청어람 본점,\n한식,\n서울 마포구 망원동 482-3,\n02-332-1411,\n126.907511428736,\n37.5581277267531,','shop366','12345');</v>
      </c>
    </row>
    <row r="368" spans="1:14" x14ac:dyDescent="0.4">
      <c r="A368">
        <f t="shared" si="30"/>
        <v>367</v>
      </c>
      <c r="B368" t="str">
        <f>CONCATENATE("'",'trim()'!A368,"',")</f>
        <v>'첸토페르첸토',</v>
      </c>
      <c r="C368" t="str">
        <f>CONCATENATE("'",category!Q368,"',")</f>
        <v>'양식',</v>
      </c>
      <c r="D368" t="str">
        <f xml:space="preserve">   CONCATENATE("'",'trim()'!C368,"',")</f>
        <v>'서울 마포구 서교동 382-14',</v>
      </c>
      <c r="E368" t="str">
        <f t="shared" ca="1" si="31"/>
        <v>'279호',</v>
      </c>
      <c r="F368" t="str">
        <f xml:space="preserve">    CONCATENATE("'",'trim()'!D368,"',")</f>
        <v>'02-334-8622',</v>
      </c>
      <c r="G368" t="str">
        <f>'trim()'!E368&amp;","</f>
        <v>126.913412098302,</v>
      </c>
      <c r="H368" t="str">
        <f>'trim()'!F368&amp;","</f>
        <v>37.5526036815488,</v>
      </c>
      <c r="I368" t="str">
        <f t="shared" si="32"/>
        <v>'첸토페르첸토,\n양식,\n서울 마포구 서교동 382-14,\n02-334-8622,\n126.913412098302,\n37.5526036815488,',</v>
      </c>
      <c r="J368" t="str">
        <f t="shared" si="33"/>
        <v>'shop367',</v>
      </c>
      <c r="K368" t="str">
        <f t="shared" si="34"/>
        <v>'12345'</v>
      </c>
      <c r="N368" t="str">
        <f t="shared" ca="1" si="35"/>
        <v>insert into shop (shopName, shopCategory, shopAddr, shopAddr2, shopTel, shopX, shopY, shopEx, shopID, shopPW) values('첸토페르첸토','양식','서울 마포구 서교동 382-14','279호','02-334-8622',126.913412098302,37.5526036815488,'첸토페르첸토,\n양식,\n서울 마포구 서교동 382-14,\n02-334-8622,\n126.913412098302,\n37.5526036815488,','shop367','12345');</v>
      </c>
    </row>
    <row r="369" spans="1:14" x14ac:dyDescent="0.4">
      <c r="A369">
        <f t="shared" si="30"/>
        <v>368</v>
      </c>
      <c r="B369" t="str">
        <f>CONCATENATE("'",'trim()'!A369,"',")</f>
        <v>'초가집부뚜막청국장',</v>
      </c>
      <c r="C369" t="str">
        <f>CONCATENATE("'",category!Q369,"',")</f>
        <v>'한식',</v>
      </c>
      <c r="D369" t="str">
        <f xml:space="preserve">   CONCATENATE("'",'trim()'!C369,"',")</f>
        <v>'서울 구로구 구로동 528-1',</v>
      </c>
      <c r="E369" t="str">
        <f t="shared" ca="1" si="31"/>
        <v>'102호',</v>
      </c>
      <c r="F369" t="str">
        <f xml:space="preserve">    CONCATENATE("'",'trim()'!D369,"',")</f>
        <v>'02-863-0600',</v>
      </c>
      <c r="G369" t="str">
        <f>'trim()'!E369&amp;","</f>
        <v>126.887463357613,</v>
      </c>
      <c r="H369" t="str">
        <f>'trim()'!F369&amp;","</f>
        <v>37.4992785403422,</v>
      </c>
      <c r="I369" t="str">
        <f t="shared" si="32"/>
        <v>'초가집부뚜막청국장,\n한식,\n서울 구로구 구로동 528-1,\n02-863-0600,\n126.887463357613,\n37.4992785403422,',</v>
      </c>
      <c r="J369" t="str">
        <f t="shared" si="33"/>
        <v>'shop368',</v>
      </c>
      <c r="K369" t="str">
        <f t="shared" si="34"/>
        <v>'12345'</v>
      </c>
      <c r="N369" t="str">
        <f t="shared" ca="1" si="35"/>
        <v>insert into shop (shopName, shopCategory, shopAddr, shopAddr2, shopTel, shopX, shopY, shopEx, shopID, shopPW) values('초가집부뚜막청국장','한식','서울 구로구 구로동 528-1','102호','02-863-0600',126.887463357613,37.4992785403422,'초가집부뚜막청국장,\n한식,\n서울 구로구 구로동 528-1,\n02-863-0600,\n126.887463357613,\n37.4992785403422,','shop368','12345');</v>
      </c>
    </row>
    <row r="370" spans="1:14" x14ac:dyDescent="0.4">
      <c r="A370">
        <f t="shared" si="30"/>
        <v>369</v>
      </c>
      <c r="B370" t="str">
        <f>CONCATENATE("'",'trim()'!A370,"',")</f>
        <v>'초마 홍대본점',</v>
      </c>
      <c r="C370" t="str">
        <f>CONCATENATE("'",category!Q370,"',")</f>
        <v>'중식',</v>
      </c>
      <c r="D370" t="str">
        <f xml:space="preserve">   CONCATENATE("'",'trim()'!C370,"',")</f>
        <v>'서울 마포구 서교동 361-10',</v>
      </c>
      <c r="E370" t="str">
        <f t="shared" ca="1" si="31"/>
        <v>'211호',</v>
      </c>
      <c r="F370" t="str">
        <f xml:space="preserve">    CONCATENATE("'",'trim()'!D370,"',")</f>
        <v>'02-851-3158',</v>
      </c>
      <c r="G370" t="str">
        <f>'trim()'!E370&amp;","</f>
        <v>126.923408957527,</v>
      </c>
      <c r="H370" t="str">
        <f>'trim()'!F370&amp;","</f>
        <v>37.5508734651679,</v>
      </c>
      <c r="I370" t="str">
        <f t="shared" si="32"/>
        <v>'초마 홍대본점,\n중식,\n서울 마포구 서교동 361-10,\n02-851-3158,\n126.923408957527,\n37.5508734651679,',</v>
      </c>
      <c r="J370" t="str">
        <f t="shared" si="33"/>
        <v>'shop369',</v>
      </c>
      <c r="K370" t="str">
        <f t="shared" si="34"/>
        <v>'12345'</v>
      </c>
      <c r="N370" t="str">
        <f t="shared" ca="1" si="35"/>
        <v>insert into shop (shopName, shopCategory, shopAddr, shopAddr2, shopTel, shopX, shopY, shopEx, shopID, shopPW) values('초마 홍대본점','중식','서울 마포구 서교동 361-10','211호','02-851-3158',126.923408957527,37.5508734651679,'초마 홍대본점,\n중식,\n서울 마포구 서교동 361-10,\n02-851-3158,\n126.923408957527,\n37.5508734651679,','shop369','12345');</v>
      </c>
    </row>
    <row r="371" spans="1:14" x14ac:dyDescent="0.4">
      <c r="A371">
        <f t="shared" si="30"/>
        <v>370</v>
      </c>
      <c r="B371" t="str">
        <f>CONCATENATE("'",'trim()'!A371,"',")</f>
        <v>'최강금돈까스',</v>
      </c>
      <c r="C371" t="str">
        <f>CONCATENATE("'",category!Q371,"',")</f>
        <v>'일식',</v>
      </c>
      <c r="D371" t="str">
        <f xml:space="preserve">   CONCATENATE("'",'trim()'!C371,"',")</f>
        <v>'서울 마포구 합정동 388-15',</v>
      </c>
      <c r="E371" t="str">
        <f t="shared" ca="1" si="31"/>
        <v>'160호',</v>
      </c>
      <c r="F371" t="str">
        <f xml:space="preserve">    CONCATENATE("'",'trim()'!D371,"',")</f>
        <v>'02-332-2281',</v>
      </c>
      <c r="G371" t="str">
        <f>'trim()'!E371&amp;","</f>
        <v>126.910943683764,</v>
      </c>
      <c r="H371" t="str">
        <f>'trim()'!F371&amp;","</f>
        <v>37.5499168715436,</v>
      </c>
      <c r="I371" t="str">
        <f t="shared" si="32"/>
        <v>'최강금돈까스,\n일식,\n서울 마포구 합정동 388-15,\n02-332-2281,\n126.910943683764,\n37.5499168715436,',</v>
      </c>
      <c r="J371" t="str">
        <f t="shared" si="33"/>
        <v>'shop370',</v>
      </c>
      <c r="K371" t="str">
        <f t="shared" si="34"/>
        <v>'12345'</v>
      </c>
      <c r="N371" t="str">
        <f t="shared" ca="1" si="35"/>
        <v>insert into shop (shopName, shopCategory, shopAddr, shopAddr2, shopTel, shopX, shopY, shopEx, shopID, shopPW) values('최강금돈까스','일식','서울 마포구 합정동 388-15','160호','02-332-2281',126.910943683764,37.5499168715436,'최강금돈까스,\n일식,\n서울 마포구 합정동 388-15,\n02-332-2281,\n126.910943683764,\n37.5499168715436,','shop370','12345');</v>
      </c>
    </row>
    <row r="372" spans="1:14" x14ac:dyDescent="0.4">
      <c r="A372">
        <f t="shared" si="30"/>
        <v>371</v>
      </c>
      <c r="B372" t="str">
        <f>CONCATENATE("'",'trim()'!A372,"',")</f>
        <v>'최고당돈가스 고척돔점',</v>
      </c>
      <c r="C372" t="str">
        <f>CONCATENATE("'",category!Q372,"',")</f>
        <v>'일식',</v>
      </c>
      <c r="D372" t="str">
        <f xml:space="preserve">   CONCATENATE("'",'trim()'!C372,"',")</f>
        <v>'서울 구로구 고척동 52-240',</v>
      </c>
      <c r="E372" t="str">
        <f t="shared" ca="1" si="31"/>
        <v>'39호',</v>
      </c>
      <c r="F372" t="str">
        <f xml:space="preserve">    CONCATENATE("'",'trim()'!D372,"',")</f>
        <v>'02-2685-0707',</v>
      </c>
      <c r="G372" t="str">
        <f>'trim()'!E372&amp;","</f>
        <v>126.865678919037,</v>
      </c>
      <c r="H372" t="str">
        <f>'trim()'!F372&amp;","</f>
        <v>37.5012884476608,</v>
      </c>
      <c r="I372" t="str">
        <f t="shared" si="32"/>
        <v>'최고당돈가스 고척돔점,\n일식,\n서울 구로구 고척동 52-240,\n02-2685-0707,\n126.865678919037,\n37.5012884476608,',</v>
      </c>
      <c r="J372" t="str">
        <f t="shared" si="33"/>
        <v>'shop371',</v>
      </c>
      <c r="K372" t="str">
        <f t="shared" si="34"/>
        <v>'12345'</v>
      </c>
      <c r="N372" t="str">
        <f t="shared" ca="1" si="35"/>
        <v>insert into shop (shopName, shopCategory, shopAddr, shopAddr2, shopTel, shopX, shopY, shopEx, shopID, shopPW) values('최고당돈가스 고척돔점','일식','서울 구로구 고척동 52-240','39호','02-2685-0707',126.865678919037,37.5012884476608,'최고당돈가스 고척돔점,\n일식,\n서울 구로구 고척동 52-240,\n02-2685-0707,\n126.865678919037,\n37.5012884476608,','shop371','12345');</v>
      </c>
    </row>
    <row r="373" spans="1:14" x14ac:dyDescent="0.4">
      <c r="A373">
        <f t="shared" si="30"/>
        <v>372</v>
      </c>
      <c r="B373" t="str">
        <f>CONCATENATE("'",'trim()'!A373,"',")</f>
        <v>'최우영스시',</v>
      </c>
      <c r="C373" t="str">
        <f>CONCATENATE("'",category!Q373,"',")</f>
        <v>'일식',</v>
      </c>
      <c r="D373" t="str">
        <f xml:space="preserve">   CONCATENATE("'",'trim()'!C373,"',")</f>
        <v>'서울 구로구 구로동 212-8',</v>
      </c>
      <c r="E373" t="str">
        <f t="shared" ca="1" si="31"/>
        <v>'93호',</v>
      </c>
      <c r="F373" t="str">
        <f xml:space="preserve">    CONCATENATE("'",'trim()'!D373,"',")</f>
        <v>'02-2082-3430',</v>
      </c>
      <c r="G373" t="str">
        <f>'trim()'!E373&amp;","</f>
        <v>126.895676666828,</v>
      </c>
      <c r="H373" t="str">
        <f>'trim()'!F373&amp;","</f>
        <v>37.4840518525088,</v>
      </c>
      <c r="I373" t="str">
        <f t="shared" si="32"/>
        <v>'최우영스시,\n일식,\n서울 구로구 구로동 212-8,\n02-2082-3430,\n126.895676666828,\n37.4840518525088,',</v>
      </c>
      <c r="J373" t="str">
        <f t="shared" si="33"/>
        <v>'shop372',</v>
      </c>
      <c r="K373" t="str">
        <f t="shared" si="34"/>
        <v>'12345'</v>
      </c>
      <c r="N373" t="str">
        <f t="shared" ca="1" si="35"/>
        <v>insert into shop (shopName, shopCategory, shopAddr, shopAddr2, shopTel, shopX, shopY, shopEx, shopID, shopPW) values('최우영스시','일식','서울 구로구 구로동 212-8','93호','02-2082-3430',126.895676666828,37.4840518525088,'최우영스시,\n일식,\n서울 구로구 구로동 212-8,\n02-2082-3430,\n126.895676666828,\n37.4840518525088,','shop372','12345');</v>
      </c>
    </row>
    <row r="374" spans="1:14" x14ac:dyDescent="0.4">
      <c r="A374">
        <f t="shared" si="30"/>
        <v>373</v>
      </c>
      <c r="B374" t="str">
        <f>CONCATENATE("'",'trim()'!A374,"',")</f>
        <v>'충칭마라탕샤브샤브',</v>
      </c>
      <c r="C374" t="str">
        <f>CONCATENATE("'",category!Q374,"',")</f>
        <v>'중식',</v>
      </c>
      <c r="D374" t="str">
        <f xml:space="preserve">   CONCATENATE("'",'trim()'!C374,"',")</f>
        <v>'서울 구로구 신도림동 337',</v>
      </c>
      <c r="E374" t="str">
        <f t="shared" ca="1" si="31"/>
        <v>'253호',</v>
      </c>
      <c r="F374" t="str">
        <f xml:space="preserve">    CONCATENATE("'",'trim()'!D374,"',")</f>
        <v>'070-8245-4562',</v>
      </c>
      <c r="G374" t="str">
        <f>'trim()'!E374&amp;","</f>
        <v>126.887742203228,</v>
      </c>
      <c r="H374" t="str">
        <f>'trim()'!F374&amp;","</f>
        <v>37.5094205180267,</v>
      </c>
      <c r="I374" t="str">
        <f t="shared" si="32"/>
        <v>'충칭마라탕샤브샤브,\n중식,\n서울 구로구 신도림동 337,\n070-8245-4562,\n126.887742203228,\n37.5094205180267,',</v>
      </c>
      <c r="J374" t="str">
        <f t="shared" si="33"/>
        <v>'shop373',</v>
      </c>
      <c r="K374" t="str">
        <f t="shared" si="34"/>
        <v>'12345'</v>
      </c>
      <c r="N374" t="str">
        <f t="shared" ca="1" si="35"/>
        <v>insert into shop (shopName, shopCategory, shopAddr, shopAddr2, shopTel, shopX, shopY, shopEx, shopID, shopPW) values('충칭마라탕샤브샤브','중식','서울 구로구 신도림동 337','253호','070-8245-4562',126.887742203228,37.5094205180267,'충칭마라탕샤브샤브,\n중식,\n서울 구로구 신도림동 337,\n070-8245-4562,\n126.887742203228,\n37.5094205180267,','shop373','12345');</v>
      </c>
    </row>
    <row r="375" spans="1:14" x14ac:dyDescent="0.4">
      <c r="A375">
        <f t="shared" si="30"/>
        <v>374</v>
      </c>
      <c r="B375" t="str">
        <f>CONCATENATE("'",'trim()'!A375,"',")</f>
        <v>'츄리츄리',</v>
      </c>
      <c r="C375" t="str">
        <f>CONCATENATE("'",category!Q375,"',")</f>
        <v>'양식',</v>
      </c>
      <c r="D375" t="str">
        <f xml:space="preserve">   CONCATENATE("'",'trim()'!C375,"',")</f>
        <v>'서울 마포구 상수동 314-3',</v>
      </c>
      <c r="E375" t="str">
        <f t="shared" ca="1" si="31"/>
        <v>'6호',</v>
      </c>
      <c r="F375" t="str">
        <f xml:space="preserve">    CONCATENATE("'",'trim()'!D375,"',")</f>
        <v>'02-749-9996',</v>
      </c>
      <c r="G375" t="str">
        <f>'trim()'!E375&amp;","</f>
        <v>126.92131567806,</v>
      </c>
      <c r="H375" t="str">
        <f>'trim()'!F375&amp;","</f>
        <v>37.5484357893723,</v>
      </c>
      <c r="I375" t="str">
        <f t="shared" si="32"/>
        <v>'츄리츄리,\n양식,\n서울 마포구 상수동 314-3,\n02-749-9996,\n126.92131567806,\n37.5484357893723,',</v>
      </c>
      <c r="J375" t="str">
        <f t="shared" si="33"/>
        <v>'shop374',</v>
      </c>
      <c r="K375" t="str">
        <f t="shared" si="34"/>
        <v>'12345'</v>
      </c>
      <c r="N375" t="str">
        <f t="shared" ca="1" si="35"/>
        <v>insert into shop (shopName, shopCategory, shopAddr, shopAddr2, shopTel, shopX, shopY, shopEx, shopID, shopPW) values('츄리츄리','양식','서울 마포구 상수동 314-3','6호','02-749-9996',126.92131567806,37.5484357893723,'츄리츄리,\n양식,\n서울 마포구 상수동 314-3,\n02-749-9996,\n126.92131567806,\n37.5484357893723,','shop374','12345');</v>
      </c>
    </row>
    <row r="376" spans="1:14" x14ac:dyDescent="0.4">
      <c r="A376">
        <f t="shared" si="30"/>
        <v>375</v>
      </c>
      <c r="B376" t="str">
        <f>CONCATENATE("'",'trim()'!A376,"',")</f>
        <v>'치킨마루 구로역점',</v>
      </c>
      <c r="C376" t="str">
        <f>CONCATENATE("'",category!Q376,"',")</f>
        <v>'치킨',</v>
      </c>
      <c r="D376" t="str">
        <f xml:space="preserve">   CONCATENATE("'",'trim()'!C376,"',")</f>
        <v>'서울 구로구 구로동 570-102',</v>
      </c>
      <c r="E376" t="str">
        <f t="shared" ca="1" si="31"/>
        <v>'26호',</v>
      </c>
      <c r="F376" t="str">
        <f xml:space="preserve">    CONCATENATE("'",'trim()'!D376,"',")</f>
        <v>'02-855-9282',</v>
      </c>
      <c r="G376" t="str">
        <f>'trim()'!E376&amp;","</f>
        <v>126.883842522738,</v>
      </c>
      <c r="H376" t="str">
        <f>'trim()'!F376&amp;","</f>
        <v>37.502032112519,</v>
      </c>
      <c r="I376" t="str">
        <f t="shared" si="32"/>
        <v>'치킨마루 구로역점,\n치킨,\n서울 구로구 구로동 570-102,\n02-855-9282,\n126.883842522738,\n37.502032112519,',</v>
      </c>
      <c r="J376" t="str">
        <f t="shared" si="33"/>
        <v>'shop375',</v>
      </c>
      <c r="K376" t="str">
        <f t="shared" si="34"/>
        <v>'12345'</v>
      </c>
      <c r="N376" t="str">
        <f t="shared" ca="1" si="35"/>
        <v>insert into shop (shopName, shopCategory, shopAddr, shopAddr2, shopTel, shopX, shopY, shopEx, shopID, shopPW) values('치킨마루 구로역점','치킨','서울 구로구 구로동 570-102','26호','02-855-9282',126.883842522738,37.502032112519,'치킨마루 구로역점,\n치킨,\n서울 구로구 구로동 570-102,\n02-855-9282,\n126.883842522738,\n37.502032112519,','shop375','12345');</v>
      </c>
    </row>
    <row r="377" spans="1:14" x14ac:dyDescent="0.4">
      <c r="A377">
        <f t="shared" si="30"/>
        <v>376</v>
      </c>
      <c r="B377" t="str">
        <f>CONCATENATE("'",'trim()'!A377,"',")</f>
        <v>'치킨마루 신도림중학교점',</v>
      </c>
      <c r="C377" t="str">
        <f>CONCATENATE("'",category!Q377,"',")</f>
        <v>'치킨',</v>
      </c>
      <c r="D377" t="str">
        <f xml:space="preserve">   CONCATENATE("'",'trim()'!C377,"',")</f>
        <v>'서울 구로구 신도림동 375-1',</v>
      </c>
      <c r="E377" t="str">
        <f t="shared" ca="1" si="31"/>
        <v>'5호',</v>
      </c>
      <c r="F377" t="str">
        <f xml:space="preserve">    CONCATENATE("'",'trim()'!D377,"',")</f>
        <v>'02-2068-8787',</v>
      </c>
      <c r="G377" t="str">
        <f>'trim()'!E377&amp;","</f>
        <v>126.885249223164,</v>
      </c>
      <c r="H377" t="str">
        <f>'trim()'!F377&amp;","</f>
        <v>37.5095334510499,</v>
      </c>
      <c r="I377" t="str">
        <f t="shared" si="32"/>
        <v>'치킨마루 신도림중학교점,\n치킨,\n서울 구로구 신도림동 375-1,\n02-2068-8787,\n126.885249223164,\n37.5095334510499,',</v>
      </c>
      <c r="J377" t="str">
        <f t="shared" si="33"/>
        <v>'shop376',</v>
      </c>
      <c r="K377" t="str">
        <f t="shared" si="34"/>
        <v>'12345'</v>
      </c>
      <c r="N377" t="str">
        <f t="shared" ca="1" si="35"/>
        <v>insert into shop (shopName, shopCategory, shopAddr, shopAddr2, shopTel, shopX, shopY, shopEx, shopID, shopPW) values('치킨마루 신도림중학교점','치킨','서울 구로구 신도림동 375-1','5호','02-2068-8787',126.885249223164,37.5095334510499,'치킨마루 신도림중학교점,\n치킨,\n서울 구로구 신도림동 375-1,\n02-2068-8787,\n126.885249223164,\n37.5095334510499,','shop376','12345');</v>
      </c>
    </row>
    <row r="378" spans="1:14" x14ac:dyDescent="0.4">
      <c r="A378">
        <f t="shared" si="30"/>
        <v>377</v>
      </c>
      <c r="B378" t="str">
        <f>CONCATENATE("'",'trim()'!A378,"',")</f>
        <v>'치킨매니아플러스 신도림역점',</v>
      </c>
      <c r="C378" t="str">
        <f>CONCATENATE("'",category!Q378,"',")</f>
        <v>'치킨',</v>
      </c>
      <c r="D378" t="str">
        <f xml:space="preserve">   CONCATENATE("'",'trim()'!C378,"',")</f>
        <v>'서울 구로구 신도림동 644',</v>
      </c>
      <c r="E378" t="str">
        <f t="shared" ca="1" si="31"/>
        <v>'175호',</v>
      </c>
      <c r="F378" t="str">
        <f xml:space="preserve">    CONCATENATE("'",'trim()'!D378,"',")</f>
        <v>'02-3667-9982',</v>
      </c>
      <c r="G378" t="str">
        <f>'trim()'!E378&amp;","</f>
        <v>126.886793719454,</v>
      </c>
      <c r="H378" t="str">
        <f>'trim()'!F378&amp;","</f>
        <v>37.5083690418043,</v>
      </c>
      <c r="I378" t="str">
        <f t="shared" si="32"/>
        <v>'치킨매니아플러스 신도림역점,\n치킨,\n서울 구로구 신도림동 644,\n02-3667-9982,\n126.886793719454,\n37.5083690418043,',</v>
      </c>
      <c r="J378" t="str">
        <f t="shared" si="33"/>
        <v>'shop377',</v>
      </c>
      <c r="K378" t="str">
        <f t="shared" si="34"/>
        <v>'12345'</v>
      </c>
      <c r="N378" t="str">
        <f t="shared" ca="1" si="35"/>
        <v>insert into shop (shopName, shopCategory, shopAddr, shopAddr2, shopTel, shopX, shopY, shopEx, shopID, shopPW) values('치킨매니아플러스 신도림역점','치킨','서울 구로구 신도림동 644','175호','02-3667-9982',126.886793719454,37.5083690418043,'치킨매니아플러스 신도림역점,\n치킨,\n서울 구로구 신도림동 644,\n02-3667-9982,\n126.886793719454,\n37.5083690418043,','shop377','12345');</v>
      </c>
    </row>
    <row r="379" spans="1:14" x14ac:dyDescent="0.4">
      <c r="A379">
        <f t="shared" si="30"/>
        <v>378</v>
      </c>
      <c r="B379" t="str">
        <f>CONCATENATE("'",'trim()'!A379,"',")</f>
        <v>'치킨앤카레군 홍대점',</v>
      </c>
      <c r="C379" t="str">
        <f>CONCATENATE("'",category!Q379,"',")</f>
        <v>'치킨',</v>
      </c>
      <c r="D379" t="str">
        <f xml:space="preserve">   CONCATENATE("'",'trim()'!C379,"',")</f>
        <v>'서울 마포구 동교동 164-11',</v>
      </c>
      <c r="E379" t="str">
        <f t="shared" ca="1" si="31"/>
        <v>'163호',</v>
      </c>
      <c r="F379" t="str">
        <f xml:space="preserve">    CONCATENATE("'",'trim()'!D379,"',")</f>
        <v>'02-3667-9982',</v>
      </c>
      <c r="G379" t="str">
        <f>'trim()'!E379&amp;","</f>
        <v>126.923897323932,</v>
      </c>
      <c r="H379" t="str">
        <f>'trim()'!F379&amp;","</f>
        <v>37.555829268615,</v>
      </c>
      <c r="I379" t="str">
        <f t="shared" si="32"/>
        <v>'치킨앤카레군 홍대점,\n치킨,\n서울 마포구 동교동 164-11,\n02-3667-9982,\n126.923897323932,\n37.555829268615,',</v>
      </c>
      <c r="J379" t="str">
        <f t="shared" si="33"/>
        <v>'shop378',</v>
      </c>
      <c r="K379" t="str">
        <f t="shared" si="34"/>
        <v>'12345'</v>
      </c>
      <c r="N379" t="str">
        <f t="shared" ca="1" si="35"/>
        <v>insert into shop (shopName, shopCategory, shopAddr, shopAddr2, shopTel, shopX, shopY, shopEx, shopID, shopPW) values('치킨앤카레군 홍대점','치킨','서울 마포구 동교동 164-11','163호','02-3667-9982',126.923897323932,37.555829268615,'치킨앤카레군 홍대점,\n치킨,\n서울 마포구 동교동 164-11,\n02-3667-9982,\n126.923897323932,\n37.555829268615,','shop378','12345');</v>
      </c>
    </row>
    <row r="380" spans="1:14" x14ac:dyDescent="0.4">
      <c r="A380">
        <f t="shared" si="30"/>
        <v>379</v>
      </c>
      <c r="B380" t="str">
        <f>CONCATENATE("'",'trim()'!A380,"',")</f>
        <v>'치킨의민족 홍대점',</v>
      </c>
      <c r="C380" t="str">
        <f>CONCATENATE("'",category!Q380,"',")</f>
        <v>'치킨',</v>
      </c>
      <c r="D380" t="str">
        <f xml:space="preserve">   CONCATENATE("'",'trim()'!C380,"',")</f>
        <v>'서울 마포구 서교동 407-24',</v>
      </c>
      <c r="E380" t="str">
        <f t="shared" ca="1" si="31"/>
        <v>'288호',</v>
      </c>
      <c r="F380" t="str">
        <f xml:space="preserve">    CONCATENATE("'",'trim()'!D380,"',")</f>
        <v>'02-332-9047',</v>
      </c>
      <c r="G380" t="str">
        <f>'trim()'!E380&amp;","</f>
        <v>126.921811334957,</v>
      </c>
      <c r="H380" t="str">
        <f>'trim()'!F380&amp;","</f>
        <v>37.550598514623,</v>
      </c>
      <c r="I380" t="str">
        <f t="shared" si="32"/>
        <v>'치킨의민족 홍대점,\n치킨,\n서울 마포구 서교동 407-24,\n02-332-9047,\n126.921811334957,\n37.550598514623,',</v>
      </c>
      <c r="J380" t="str">
        <f t="shared" si="33"/>
        <v>'shop379',</v>
      </c>
      <c r="K380" t="str">
        <f t="shared" si="34"/>
        <v>'12345'</v>
      </c>
      <c r="N380" t="str">
        <f t="shared" ca="1" si="35"/>
        <v>insert into shop (shopName, shopCategory, shopAddr, shopAddr2, shopTel, shopX, shopY, shopEx, shopID, shopPW) values('치킨의민족 홍대점','치킨','서울 마포구 서교동 407-24','288호','02-332-9047',126.921811334957,37.550598514623,'치킨의민족 홍대점,\n치킨,\n서울 마포구 서교동 407-24,\n02-332-9047,\n126.921811334957,\n37.550598514623,','shop379','12345');</v>
      </c>
    </row>
    <row r="381" spans="1:14" x14ac:dyDescent="0.4">
      <c r="A381">
        <f t="shared" si="30"/>
        <v>380</v>
      </c>
      <c r="B381" t="str">
        <f>CONCATENATE("'",'trim()'!A381,"',")</f>
        <v>'치킨인더키친 홍대본점',</v>
      </c>
      <c r="C381" t="str">
        <f>CONCATENATE("'",category!Q381,"',")</f>
        <v>'치킨',</v>
      </c>
      <c r="D381" t="str">
        <f xml:space="preserve">   CONCATENATE("'",'trim()'!C381,"',")</f>
        <v>'서울 마포구 서교동 327-22',</v>
      </c>
      <c r="E381" t="str">
        <f t="shared" ca="1" si="31"/>
        <v>'73호',</v>
      </c>
      <c r="F381" t="str">
        <f xml:space="preserve">    CONCATENATE("'",'trim()'!D381,"',")</f>
        <v>'070-7526-2487',</v>
      </c>
      <c r="G381" t="str">
        <f>'trim()'!E381&amp;","</f>
        <v>126.929253269082,</v>
      </c>
      <c r="H381" t="str">
        <f>'trim()'!F381&amp;","</f>
        <v>37.5552415449526,</v>
      </c>
      <c r="I381" t="str">
        <f t="shared" si="32"/>
        <v>'치킨인더키친 홍대본점,\n치킨,\n서울 마포구 서교동 327-22,\n070-7526-2487,\n126.929253269082,\n37.5552415449526,',</v>
      </c>
      <c r="J381" t="str">
        <f t="shared" si="33"/>
        <v>'shop380',</v>
      </c>
      <c r="K381" t="str">
        <f t="shared" si="34"/>
        <v>'12345'</v>
      </c>
      <c r="N381" t="str">
        <f t="shared" ca="1" si="35"/>
        <v>insert into shop (shopName, shopCategory, shopAddr, shopAddr2, shopTel, shopX, shopY, shopEx, shopID, shopPW) values('치킨인더키친 홍대본점','치킨','서울 마포구 서교동 327-22','73호','070-7526-2487',126.929253269082,37.5552415449526,'치킨인더키친 홍대본점,\n치킨,\n서울 마포구 서교동 327-22,\n070-7526-2487,\n126.929253269082,\n37.5552415449526,','shop380','12345');</v>
      </c>
    </row>
    <row r="382" spans="1:14" x14ac:dyDescent="0.4">
      <c r="A382">
        <f t="shared" si="30"/>
        <v>381</v>
      </c>
      <c r="B382" t="str">
        <f>CONCATENATE("'",'trim()'!A382,"',")</f>
        <v>'치킨플러스 구로점',</v>
      </c>
      <c r="C382" t="str">
        <f>CONCATENATE("'",category!Q382,"',")</f>
        <v>'치킨',</v>
      </c>
      <c r="D382" t="str">
        <f xml:space="preserve">   CONCATENATE("'",'trim()'!C382,"',")</f>
        <v>'서울 구로구 구로동 460-3',</v>
      </c>
      <c r="E382" t="str">
        <f t="shared" ca="1" si="31"/>
        <v>'53호',</v>
      </c>
      <c r="F382" t="str">
        <f xml:space="preserve">    CONCATENATE("'",'trim()'!D382,"',")</f>
        <v>'02-851-0515',</v>
      </c>
      <c r="G382" t="str">
        <f>'trim()'!E382&amp;","</f>
        <v>126.88291345591,</v>
      </c>
      <c r="H382" t="str">
        <f>'trim()'!F382&amp;","</f>
        <v>37.4958827317819,</v>
      </c>
      <c r="I382" t="str">
        <f t="shared" si="32"/>
        <v>'치킨플러스 구로점,\n치킨,\n서울 구로구 구로동 460-3,\n02-851-0515,\n126.88291345591,\n37.4958827317819,',</v>
      </c>
      <c r="J382" t="str">
        <f t="shared" si="33"/>
        <v>'shop381',</v>
      </c>
      <c r="K382" t="str">
        <f t="shared" si="34"/>
        <v>'12345'</v>
      </c>
      <c r="N382" t="str">
        <f t="shared" ca="1" si="35"/>
        <v>insert into shop (shopName, shopCategory, shopAddr, shopAddr2, shopTel, shopX, shopY, shopEx, shopID, shopPW) values('치킨플러스 구로점','치킨','서울 구로구 구로동 460-3','53호','02-851-0515',126.88291345591,37.4958827317819,'치킨플러스 구로점,\n치킨,\n서울 구로구 구로동 460-3,\n02-851-0515,\n126.88291345591,\n37.4958827317819,','shop381','12345');</v>
      </c>
    </row>
    <row r="383" spans="1:14" x14ac:dyDescent="0.4">
      <c r="A383">
        <f t="shared" si="30"/>
        <v>382</v>
      </c>
      <c r="B383" t="str">
        <f>CONCATENATE("'",'trim()'!A383,"',")</f>
        <v>'치킨하우스',</v>
      </c>
      <c r="C383" t="str">
        <f>CONCATENATE("'",category!Q383,"',")</f>
        <v>'치킨',</v>
      </c>
      <c r="D383" t="str">
        <f xml:space="preserve">   CONCATENATE("'",'trim()'!C383,"',")</f>
        <v>'서울 구로구 구로동 30-4',</v>
      </c>
      <c r="E383" t="str">
        <f t="shared" ca="1" si="31"/>
        <v>'43호',</v>
      </c>
      <c r="F383" t="str">
        <f xml:space="preserve">    CONCATENATE("'",'trim()'!D383,"',")</f>
        <v>'02-866-9453',</v>
      </c>
      <c r="G383" t="str">
        <f>'trim()'!E383&amp;","</f>
        <v>126.891033108001,</v>
      </c>
      <c r="H383" t="str">
        <f>'trim()'!F383&amp;","</f>
        <v>37.5050375093349,</v>
      </c>
      <c r="I383" t="str">
        <f t="shared" si="32"/>
        <v>'치킨하우스,\n치킨,\n서울 구로구 구로동 30-4,\n02-866-9453,\n126.891033108001,\n37.5050375093349,',</v>
      </c>
      <c r="J383" t="str">
        <f t="shared" si="33"/>
        <v>'shop382',</v>
      </c>
      <c r="K383" t="str">
        <f t="shared" si="34"/>
        <v>'12345'</v>
      </c>
      <c r="N383" t="str">
        <f t="shared" ca="1" si="35"/>
        <v>insert into shop (shopName, shopCategory, shopAddr, shopAddr2, shopTel, shopX, shopY, shopEx, shopID, shopPW) values('치킨하우스','치킨','서울 구로구 구로동 30-4','43호','02-866-9453',126.891033108001,37.5050375093349,'치킨하우스,\n치킨,\n서울 구로구 구로동 30-4,\n02-866-9453,\n126.891033108001,\n37.5050375093349,','shop382','12345');</v>
      </c>
    </row>
    <row r="384" spans="1:14" x14ac:dyDescent="0.4">
      <c r="A384">
        <f t="shared" si="30"/>
        <v>383</v>
      </c>
      <c r="B384" t="str">
        <f>CONCATENATE("'",'trim()'!A384,"',")</f>
        <v>'카미야',</v>
      </c>
      <c r="C384" t="str">
        <f>CONCATENATE("'",category!Q384,"',")</f>
        <v>'일식',</v>
      </c>
      <c r="D384" t="str">
        <f xml:space="preserve">   CONCATENATE("'",'trim()'!C384,"',")</f>
        <v>'서울 마포구 서교동 358-39',</v>
      </c>
      <c r="E384" t="str">
        <f t="shared" ca="1" si="31"/>
        <v>'195호',</v>
      </c>
      <c r="F384" t="str">
        <f xml:space="preserve">    CONCATENATE("'",'trim()'!D384,"',")</f>
        <v>'02-2210-9554',</v>
      </c>
      <c r="G384" t="str">
        <f>'trim()'!E384&amp;","</f>
        <v>126.922375097591,</v>
      </c>
      <c r="H384" t="str">
        <f>'trim()'!F384&amp;","</f>
        <v>37.5525918942093,</v>
      </c>
      <c r="I384" t="str">
        <f t="shared" si="32"/>
        <v>'카미야,\n일식,\n서울 마포구 서교동 358-39,\n02-2210-9554,\n126.922375097591,\n37.5525918942093,',</v>
      </c>
      <c r="J384" t="str">
        <f t="shared" si="33"/>
        <v>'shop383',</v>
      </c>
      <c r="K384" t="str">
        <f t="shared" si="34"/>
        <v>'12345'</v>
      </c>
      <c r="N384" t="str">
        <f t="shared" ca="1" si="35"/>
        <v>insert into shop (shopName, shopCategory, shopAddr, shopAddr2, shopTel, shopX, shopY, shopEx, shopID, shopPW) values('카미야','일식','서울 마포구 서교동 358-39','195호','02-2210-9554',126.922375097591,37.5525918942093,'카미야,\n일식,\n서울 마포구 서교동 358-39,\n02-2210-9554,\n126.922375097591,\n37.5525918942093,','shop383','12345');</v>
      </c>
    </row>
    <row r="385" spans="1:14" x14ac:dyDescent="0.4">
      <c r="A385">
        <f t="shared" si="30"/>
        <v>384</v>
      </c>
      <c r="B385" t="str">
        <f>CONCATENATE("'",'trim()'!A385,"',")</f>
        <v>'카밀로라자네리아',</v>
      </c>
      <c r="C385" t="str">
        <f>CONCATENATE("'",category!Q385,"',")</f>
        <v>'양식',</v>
      </c>
      <c r="D385" t="str">
        <f xml:space="preserve">   CONCATENATE("'",'trim()'!C385,"',")</f>
        <v>'서울 마포구 서교동 382-13',</v>
      </c>
      <c r="E385" t="str">
        <f t="shared" ca="1" si="31"/>
        <v>'7호',</v>
      </c>
      <c r="F385" t="str">
        <f xml:space="preserve">    CONCATENATE("'",'trim()'!D385,"',")</f>
        <v>'02-332-8622',</v>
      </c>
      <c r="G385" t="str">
        <f>'trim()'!E385&amp;","</f>
        <v>126.912900637659,</v>
      </c>
      <c r="H385" t="str">
        <f>'trim()'!F385&amp;","</f>
        <v>37.5525492455046,</v>
      </c>
      <c r="I385" t="str">
        <f t="shared" si="32"/>
        <v>'카밀로라자네리아,\n양식,\n서울 마포구 서교동 382-13,\n02-332-8622,\n126.912900637659,\n37.5525492455046,',</v>
      </c>
      <c r="J385" t="str">
        <f t="shared" si="33"/>
        <v>'shop384',</v>
      </c>
      <c r="K385" t="str">
        <f t="shared" si="34"/>
        <v>'12345'</v>
      </c>
      <c r="N385" t="str">
        <f t="shared" ca="1" si="35"/>
        <v>insert into shop (shopName, shopCategory, shopAddr, shopAddr2, shopTel, shopX, shopY, shopEx, shopID, shopPW) values('카밀로라자네리아','양식','서울 마포구 서교동 382-13','7호','02-332-8622',126.912900637659,37.5525492455046,'카밀로라자네리아,\n양식,\n서울 마포구 서교동 382-13,\n02-332-8622,\n126.912900637659,\n37.5525492455046,','shop384','12345');</v>
      </c>
    </row>
    <row r="386" spans="1:14" x14ac:dyDescent="0.4">
      <c r="A386">
        <f t="shared" si="30"/>
        <v>385</v>
      </c>
      <c r="B386" t="str">
        <f>CONCATENATE("'",'trim()'!A386,"',")</f>
        <v>'카시라',</v>
      </c>
      <c r="C386" t="str">
        <f>CONCATENATE("'",category!Q386,"',")</f>
        <v>'일식',</v>
      </c>
      <c r="D386" t="str">
        <f xml:space="preserve">   CONCATENATE("'",'trim()'!C386,"',")</f>
        <v>'서울 마포구 합정동 392-7',</v>
      </c>
      <c r="E386" t="str">
        <f t="shared" ca="1" si="31"/>
        <v>'282호',</v>
      </c>
      <c r="F386" t="str">
        <f xml:space="preserve">    CONCATENATE("'",'trim()'!D386,"',")</f>
        <v>'02-332-2283',</v>
      </c>
      <c r="G386" t="str">
        <f>'trim()'!E386&amp;","</f>
        <v>126.910169324717,</v>
      </c>
      <c r="H386" t="str">
        <f>'trim()'!F386&amp;","</f>
        <v>37.5501757724496,</v>
      </c>
      <c r="I386" t="str">
        <f t="shared" si="32"/>
        <v>'카시라,\n일식,\n서울 마포구 합정동 392-7,\n02-332-2283,\n126.910169324717,\n37.5501757724496,',</v>
      </c>
      <c r="J386" t="str">
        <f t="shared" si="33"/>
        <v>'shop385',</v>
      </c>
      <c r="K386" t="str">
        <f t="shared" si="34"/>
        <v>'12345'</v>
      </c>
      <c r="N386" t="str">
        <f t="shared" ca="1" si="35"/>
        <v>insert into shop (shopName, shopCategory, shopAddr, shopAddr2, shopTel, shopX, shopY, shopEx, shopID, shopPW) values('카시라','일식','서울 마포구 합정동 392-7','282호','02-332-2283',126.910169324717,37.5501757724496,'카시라,\n일식,\n서울 마포구 합정동 392-7,\n02-332-2283,\n126.910169324717,\n37.5501757724496,','shop385','12345');</v>
      </c>
    </row>
    <row r="387" spans="1:14" x14ac:dyDescent="0.4">
      <c r="A387">
        <f t="shared" ref="A387:A450" si="36">A386+1</f>
        <v>386</v>
      </c>
      <c r="B387" t="str">
        <f>CONCATENATE("'",'trim()'!A387,"',")</f>
        <v>'카츠곳간 본점',</v>
      </c>
      <c r="C387" t="str">
        <f>CONCATENATE("'",category!Q387,"',")</f>
        <v>'일식',</v>
      </c>
      <c r="D387" t="str">
        <f xml:space="preserve">   CONCATENATE("'",'trim()'!C387,"',")</f>
        <v>'서울 구로구 구로동 33-1',</v>
      </c>
      <c r="E387" t="str">
        <f t="shared" ref="E387:E450" ca="1" si="37">"'"&amp;MOD(MID(RAND(),4,3),300)+2&amp;"호',"</f>
        <v>'268호',</v>
      </c>
      <c r="F387" t="str">
        <f xml:space="preserve">    CONCATENATE("'",'trim()'!D387,"',")</f>
        <v>'02-3281-0777',</v>
      </c>
      <c r="G387" t="str">
        <f>'trim()'!E387&amp;","</f>
        <v>126.890085148446,</v>
      </c>
      <c r="H387" t="str">
        <f>'trim()'!F387&amp;","</f>
        <v>37.5036346672559,</v>
      </c>
      <c r="I387" t="str">
        <f t="shared" ref="I387:I450" si="38">"'"&amp;SUBSTITUTE(  SUBSTITUTE(  SUBSTITUTE(  SUBSTITUTE(  SUBSTITUTE(  SUBSTITUTE(   SUBSTITUTE(  SUBSTITUTE(  SUBSTITUTE(  SUBSTITUTE(  SUBSTITUTE(  SUBSTITUTE(      CONCATENATE(B387,"\n",C387,"\n",D387,"\n",F387,"\n",G387,"\n",H387),"'","",1),"'","",1),"'","",1),"'","",1),"'","",1),"'","",1),"'","",1),"'","",1),"'","",1),"'","",1),"'","",1),"'","",1)&amp;"',"</f>
        <v>'카츠곳간 본점,\n일식,\n서울 구로구 구로동 33-1,\n02-3281-0777,\n126.890085148446,\n37.5036346672559,',</v>
      </c>
      <c r="J387" t="str">
        <f t="shared" ref="J387:J450" si="39">CONCATENATE("'shop",  MID(A387+1000,2,3),"',")</f>
        <v>'shop386',</v>
      </c>
      <c r="K387" t="str">
        <f t="shared" ref="K387:K450" si="40">"'"&amp;12345&amp;"'"</f>
        <v>'12345'</v>
      </c>
      <c r="N387" t="str">
        <f t="shared" ref="N387:N450" ca="1" si="41">CONCATENATE("insert into shop (shopName, shopCategory, shopAddr, shopAddr2, shopTel, shopX, shopY, shopEx, shopID, shopPW) values(",B387,C387,D387,E387,F387,G387,H387,I387,J387,K387,");")</f>
        <v>insert into shop (shopName, shopCategory, shopAddr, shopAddr2, shopTel, shopX, shopY, shopEx, shopID, shopPW) values('카츠곳간 본점','일식','서울 구로구 구로동 33-1','268호','02-3281-0777',126.890085148446,37.5036346672559,'카츠곳간 본점,\n일식,\n서울 구로구 구로동 33-1,\n02-3281-0777,\n126.890085148446,\n37.5036346672559,','shop386','12345');</v>
      </c>
    </row>
    <row r="388" spans="1:14" x14ac:dyDescent="0.4">
      <c r="A388">
        <f t="shared" si="36"/>
        <v>387</v>
      </c>
      <c r="B388" t="str">
        <f>CONCATENATE("'",'trim()'!A388,"',")</f>
        <v>'카페디원피스',</v>
      </c>
      <c r="C388" t="str">
        <f>CONCATENATE("'",category!Q388,"',")</f>
        <v>'카페',</v>
      </c>
      <c r="D388" t="str">
        <f xml:space="preserve">   CONCATENATE("'",'trim()'!C388,"',")</f>
        <v>'서울 마포구 서교동 343-10',</v>
      </c>
      <c r="E388" t="str">
        <f t="shared" ca="1" si="37"/>
        <v>'101호',</v>
      </c>
      <c r="F388" t="str">
        <f xml:space="preserve">    CONCATENATE("'",'trim()'!D388,"',")</f>
        <v>'02-322-2176',</v>
      </c>
      <c r="G388" t="str">
        <f>'trim()'!E388&amp;","</f>
        <v>126.924873133427,</v>
      </c>
      <c r="H388" t="str">
        <f>'trim()'!F388&amp;","</f>
        <v>37.5533251202703,</v>
      </c>
      <c r="I388" t="str">
        <f t="shared" si="38"/>
        <v>'카페디원피스,\n카페,\n서울 마포구 서교동 343-10,\n02-322-2176,\n126.924873133427,\n37.5533251202703,',</v>
      </c>
      <c r="J388" t="str">
        <f t="shared" si="39"/>
        <v>'shop387',</v>
      </c>
      <c r="K388" t="str">
        <f t="shared" si="40"/>
        <v>'12345'</v>
      </c>
      <c r="N388" t="str">
        <f t="shared" ca="1" si="41"/>
        <v>insert into shop (shopName, shopCategory, shopAddr, shopAddr2, shopTel, shopX, shopY, shopEx, shopID, shopPW) values('카페디원피스','카페','서울 마포구 서교동 343-10','101호','02-322-2176',126.924873133427,37.5533251202703,'카페디원피스,\n카페,\n서울 마포구 서교동 343-10,\n02-322-2176,\n126.924873133427,\n37.5533251202703,','shop387','12345');</v>
      </c>
    </row>
    <row r="389" spans="1:14" x14ac:dyDescent="0.4">
      <c r="A389">
        <f t="shared" si="36"/>
        <v>388</v>
      </c>
      <c r="B389" t="str">
        <f>CONCATENATE("'",'trim()'!A389,"',")</f>
        <v>'카페레드빅',</v>
      </c>
      <c r="C389" t="str">
        <f>CONCATENATE("'",category!Q389,"',")</f>
        <v>'카페',</v>
      </c>
      <c r="D389" t="str">
        <f xml:space="preserve">   CONCATENATE("'",'trim()'!C389,"',")</f>
        <v>'서울 마포구 서교동 372-9',</v>
      </c>
      <c r="E389" t="str">
        <f t="shared" ca="1" si="37"/>
        <v>'281호',</v>
      </c>
      <c r="F389" t="str">
        <f xml:space="preserve">    CONCATENATE("'",'trim()'!D389,"',")</f>
        <v>'02-322-8542',</v>
      </c>
      <c r="G389" t="str">
        <f>'trim()'!E389&amp;","</f>
        <v>126.919455831729,</v>
      </c>
      <c r="H389" t="str">
        <f>'trim()'!F389&amp;","</f>
        <v>37.5521322320198,</v>
      </c>
      <c r="I389" t="str">
        <f t="shared" si="38"/>
        <v>'카페레드빅,\n카페,\n서울 마포구 서교동 372-9,\n02-322-8542,\n126.919455831729,\n37.5521322320198,',</v>
      </c>
      <c r="J389" t="str">
        <f t="shared" si="39"/>
        <v>'shop388',</v>
      </c>
      <c r="K389" t="str">
        <f t="shared" si="40"/>
        <v>'12345'</v>
      </c>
      <c r="N389" t="str">
        <f t="shared" ca="1" si="41"/>
        <v>insert into shop (shopName, shopCategory, shopAddr, shopAddr2, shopTel, shopX, shopY, shopEx, shopID, shopPW) values('카페레드빅','카페','서울 마포구 서교동 372-9','281호','02-322-8542',126.919455831729,37.5521322320198,'카페레드빅,\n카페,\n서울 마포구 서교동 372-9,\n02-322-8542,\n126.919455831729,\n37.5521322320198,','shop388','12345');</v>
      </c>
    </row>
    <row r="390" spans="1:14" x14ac:dyDescent="0.4">
      <c r="A390">
        <f t="shared" si="36"/>
        <v>389</v>
      </c>
      <c r="B390" t="str">
        <f>CONCATENATE("'",'trim()'!A390,"',")</f>
        <v>'카페민트',</v>
      </c>
      <c r="C390" t="str">
        <f>CONCATENATE("'",category!Q390,"',")</f>
        <v>'카페',</v>
      </c>
      <c r="D390" t="str">
        <f xml:space="preserve">   CONCATENATE("'",'trim()'!C390,"',")</f>
        <v>'서울 구로구 구로동 603-9',</v>
      </c>
      <c r="E390" t="str">
        <f t="shared" ca="1" si="37"/>
        <v>'157호',</v>
      </c>
      <c r="F390" t="str">
        <f xml:space="preserve">    CONCATENATE("'",'trim()'!D390,"',")</f>
        <v>'070-8811-5079',</v>
      </c>
      <c r="G390" t="str">
        <f>'trim()'!E390&amp;","</f>
        <v>126.881038039135,</v>
      </c>
      <c r="H390" t="str">
        <f>'trim()'!F390&amp;","</f>
        <v>37.5033231650643,</v>
      </c>
      <c r="I390" t="str">
        <f t="shared" si="38"/>
        <v>'카페민트,\n카페,\n서울 구로구 구로동 603-9,\n070-8811-5079,\n126.881038039135,\n37.5033231650643,',</v>
      </c>
      <c r="J390" t="str">
        <f t="shared" si="39"/>
        <v>'shop389',</v>
      </c>
      <c r="K390" t="str">
        <f t="shared" si="40"/>
        <v>'12345'</v>
      </c>
      <c r="N390" t="str">
        <f t="shared" ca="1" si="41"/>
        <v>insert into shop (shopName, shopCategory, shopAddr, shopAddr2, shopTel, shopX, shopY, shopEx, shopID, shopPW) values('카페민트','카페','서울 구로구 구로동 603-9','157호','070-8811-5079',126.881038039135,37.5033231650643,'카페민트,\n카페,\n서울 구로구 구로동 603-9,\n070-8811-5079,\n126.881038039135,\n37.5033231650643,','shop389','12345');</v>
      </c>
    </row>
    <row r="391" spans="1:14" x14ac:dyDescent="0.4">
      <c r="A391">
        <f t="shared" si="36"/>
        <v>390</v>
      </c>
      <c r="B391" t="str">
        <f>CONCATENATE("'",'trim()'!A391,"',")</f>
        <v>'카페와디즈',</v>
      </c>
      <c r="C391" t="str">
        <f>CONCATENATE("'",category!Q391,"',")</f>
        <v>'카페',</v>
      </c>
      <c r="D391" t="str">
        <f xml:space="preserve">   CONCATENATE("'",'trim()'!C391,"',")</f>
        <v>'서울 마포구 합정동 366-12',</v>
      </c>
      <c r="E391" t="str">
        <f t="shared" ca="1" si="37"/>
        <v>'148호',</v>
      </c>
      <c r="F391" t="str">
        <f xml:space="preserve">    CONCATENATE("'",'trim()'!D391,"',")</f>
        <v>'070-8811-5079',</v>
      </c>
      <c r="G391" t="str">
        <f>'trim()'!E391&amp;","</f>
        <v>126.914586236602,</v>
      </c>
      <c r="H391" t="str">
        <f>'trim()'!F391&amp;","</f>
        <v>37.5471408834221,</v>
      </c>
      <c r="I391" t="str">
        <f t="shared" si="38"/>
        <v>'카페와디즈,\n카페,\n서울 마포구 합정동 366-12,\n070-8811-5079,\n126.914586236602,\n37.5471408834221,',</v>
      </c>
      <c r="J391" t="str">
        <f t="shared" si="39"/>
        <v>'shop390',</v>
      </c>
      <c r="K391" t="str">
        <f t="shared" si="40"/>
        <v>'12345'</v>
      </c>
      <c r="N391" t="str">
        <f t="shared" ca="1" si="41"/>
        <v>insert into shop (shopName, shopCategory, shopAddr, shopAddr2, shopTel, shopX, shopY, shopEx, shopID, shopPW) values('카페와디즈','카페','서울 마포구 합정동 366-12','148호','070-8811-5079',126.914586236602,37.5471408834221,'카페와디즈,\n카페,\n서울 마포구 합정동 366-12,\n070-8811-5079,\n126.914586236602,\n37.5471408834221,','shop390','12345');</v>
      </c>
    </row>
    <row r="392" spans="1:14" x14ac:dyDescent="0.4">
      <c r="A392">
        <f t="shared" si="36"/>
        <v>391</v>
      </c>
      <c r="B392" t="str">
        <f>CONCATENATE("'",'trim()'!A392,"',")</f>
        <v>'카페큐브',</v>
      </c>
      <c r="C392" t="str">
        <f>CONCATENATE("'",category!Q392,"',")</f>
        <v>'카페',</v>
      </c>
      <c r="D392" t="str">
        <f xml:space="preserve">   CONCATENATE("'",'trim()'!C392,"',")</f>
        <v>'서울 구로구 신도림동 692',</v>
      </c>
      <c r="E392" t="str">
        <f t="shared" ca="1" si="37"/>
        <v>'102호',</v>
      </c>
      <c r="F392" t="str">
        <f xml:space="preserve">    CONCATENATE("'",'trim()'!D392,"',")</f>
        <v>'02-2211-6603',</v>
      </c>
      <c r="G392" t="str">
        <f>'trim()'!E392&amp;","</f>
        <v>126.889290402859,</v>
      </c>
      <c r="H392" t="str">
        <f>'trim()'!F392&amp;","</f>
        <v>37.5087840681743,</v>
      </c>
      <c r="I392" t="str">
        <f t="shared" si="38"/>
        <v>'카페큐브,\n카페,\n서울 구로구 신도림동 692,\n02-2211-6603,\n126.889290402859,\n37.5087840681743,',</v>
      </c>
      <c r="J392" t="str">
        <f t="shared" si="39"/>
        <v>'shop391',</v>
      </c>
      <c r="K392" t="str">
        <f t="shared" si="40"/>
        <v>'12345'</v>
      </c>
      <c r="N392" t="str">
        <f t="shared" ca="1" si="41"/>
        <v>insert into shop (shopName, shopCategory, shopAddr, shopAddr2, shopTel, shopX, shopY, shopEx, shopID, shopPW) values('카페큐브','카페','서울 구로구 신도림동 692','102호','02-2211-6603',126.889290402859,37.5087840681743,'카페큐브,\n카페,\n서울 구로구 신도림동 692,\n02-2211-6603,\n126.889290402859,\n37.5087840681743,','shop391','12345');</v>
      </c>
    </row>
    <row r="393" spans="1:14" x14ac:dyDescent="0.4">
      <c r="A393">
        <f t="shared" si="36"/>
        <v>392</v>
      </c>
      <c r="B393" t="str">
        <f>CONCATENATE("'",'trim()'!A393,"',")</f>
        <v>'칸다소바 홍대점',</v>
      </c>
      <c r="C393" t="str">
        <f>CONCATENATE("'",category!Q393,"',")</f>
        <v>'일식',</v>
      </c>
      <c r="D393" t="str">
        <f xml:space="preserve">   CONCATENATE("'",'trim()'!C393,"',")</f>
        <v>'서울 마포구 상수동 91-3',</v>
      </c>
      <c r="E393" t="str">
        <f t="shared" ca="1" si="37"/>
        <v>'289호',</v>
      </c>
      <c r="F393" t="str">
        <f xml:space="preserve">    CONCATENATE("'",'trim()'!D393,"',")</f>
        <v>'02-332-2280',</v>
      </c>
      <c r="G393" t="str">
        <f>'trim()'!E393&amp;","</f>
        <v>126.922681800638,</v>
      </c>
      <c r="H393" t="str">
        <f>'trim()'!F393&amp;","</f>
        <v>37.5492908383254,</v>
      </c>
      <c r="I393" t="str">
        <f t="shared" si="38"/>
        <v>'칸다소바 홍대점,\n일식,\n서울 마포구 상수동 91-3,\n02-332-2280,\n126.922681800638,\n37.5492908383254,',</v>
      </c>
      <c r="J393" t="str">
        <f t="shared" si="39"/>
        <v>'shop392',</v>
      </c>
      <c r="K393" t="str">
        <f t="shared" si="40"/>
        <v>'12345'</v>
      </c>
      <c r="N393" t="str">
        <f t="shared" ca="1" si="41"/>
        <v>insert into shop (shopName, shopCategory, shopAddr, shopAddr2, shopTel, shopX, shopY, shopEx, shopID, shopPW) values('칸다소바 홍대점','일식','서울 마포구 상수동 91-3','289호','02-332-2280',126.922681800638,37.5492908383254,'칸다소바 홍대점,\n일식,\n서울 마포구 상수동 91-3,\n02-332-2280,\n126.922681800638,\n37.5492908383254,','shop392','12345');</v>
      </c>
    </row>
    <row r="394" spans="1:14" x14ac:dyDescent="0.4">
      <c r="A394">
        <f t="shared" si="36"/>
        <v>393</v>
      </c>
      <c r="B394" t="str">
        <f>CONCATENATE("'",'trim()'!A394,"',")</f>
        <v>'켄비멘리키',</v>
      </c>
      <c r="C394" t="str">
        <f>CONCATENATE("'",category!Q394,"',")</f>
        <v>'일식',</v>
      </c>
      <c r="D394" t="str">
        <f xml:space="preserve">   CONCATENATE("'",'trim()'!C394,"',")</f>
        <v>'서울 구로구 신도림동 692',</v>
      </c>
      <c r="E394" t="str">
        <f t="shared" ca="1" si="37"/>
        <v>'152호',</v>
      </c>
      <c r="F394" t="str">
        <f xml:space="preserve">    CONCATENATE("'",'trim()'!D394,"',")</f>
        <v>'02-2210-9702',</v>
      </c>
      <c r="G394" t="str">
        <f>'trim()'!E394&amp;","</f>
        <v>126.889229196945,</v>
      </c>
      <c r="H394" t="str">
        <f>'trim()'!F394&amp;","</f>
        <v>37.5088723092188,</v>
      </c>
      <c r="I394" t="str">
        <f t="shared" si="38"/>
        <v>'켄비멘리키,\n일식,\n서울 구로구 신도림동 692,\n02-2210-9702,\n126.889229196945,\n37.5088723092188,',</v>
      </c>
      <c r="J394" t="str">
        <f t="shared" si="39"/>
        <v>'shop393',</v>
      </c>
      <c r="K394" t="str">
        <f t="shared" si="40"/>
        <v>'12345'</v>
      </c>
      <c r="N394" t="str">
        <f t="shared" ca="1" si="41"/>
        <v>insert into shop (shopName, shopCategory, shopAddr, shopAddr2, shopTel, shopX, shopY, shopEx, shopID, shopPW) values('켄비멘리키','일식','서울 구로구 신도림동 692','152호','02-2210-9702',126.889229196945,37.5088723092188,'켄비멘리키,\n일식,\n서울 구로구 신도림동 692,\n02-2210-9702,\n126.889229196945,\n37.5088723092188,','shop393','12345');</v>
      </c>
    </row>
    <row r="395" spans="1:14" x14ac:dyDescent="0.4">
      <c r="A395">
        <f t="shared" si="36"/>
        <v>394</v>
      </c>
      <c r="B395" t="str">
        <f>CONCATENATE("'",'trim()'!A395,"',")</f>
        <v>'코레일유통 고구마명가',</v>
      </c>
      <c r="C395" t="str">
        <f>CONCATENATE("'",category!Q395,"',")</f>
        <v>'햄버거',</v>
      </c>
      <c r="D395" t="str">
        <f xml:space="preserve">   CONCATENATE("'",'trim()'!C395,"',")</f>
        <v>'서울 구로구 구로동 585-5',</v>
      </c>
      <c r="E395" t="str">
        <f t="shared" ca="1" si="37"/>
        <v>'17호',</v>
      </c>
      <c r="F395" t="str">
        <f xml:space="preserve">    CONCATENATE("'",'trim()'!D395,"',")</f>
        <v>'02-2210-9553',</v>
      </c>
      <c r="G395" t="str">
        <f>'trim()'!E395&amp;","</f>
        <v>126.882021252305,</v>
      </c>
      <c r="H395" t="str">
        <f>'trim()'!F395&amp;","</f>
        <v>37.5023366494262,</v>
      </c>
      <c r="I395" t="str">
        <f t="shared" si="38"/>
        <v>'코레일유통 고구마명가,\n햄버거,\n서울 구로구 구로동 585-5,\n02-2210-9553,\n126.882021252305,\n37.5023366494262,',</v>
      </c>
      <c r="J395" t="str">
        <f t="shared" si="39"/>
        <v>'shop394',</v>
      </c>
      <c r="K395" t="str">
        <f t="shared" si="40"/>
        <v>'12345'</v>
      </c>
      <c r="N395" t="str">
        <f t="shared" ca="1" si="41"/>
        <v>insert into shop (shopName, shopCategory, shopAddr, shopAddr2, shopTel, shopX, shopY, shopEx, shopID, shopPW) values('코레일유통 고구마명가','햄버거','서울 구로구 구로동 585-5','17호','02-2210-9553',126.882021252305,37.5023366494262,'코레일유통 고구마명가,\n햄버거,\n서울 구로구 구로동 585-5,\n02-2210-9553,\n126.882021252305,\n37.5023366494262,','shop394','12345');</v>
      </c>
    </row>
    <row r="396" spans="1:14" x14ac:dyDescent="0.4">
      <c r="A396">
        <f t="shared" si="36"/>
        <v>395</v>
      </c>
      <c r="B396" t="str">
        <f>CONCATENATE("'",'trim()'!A396,"',")</f>
        <v>'콘하스 합정점',</v>
      </c>
      <c r="C396" t="str">
        <f>CONCATENATE("'",category!Q396,"',")</f>
        <v>'카페',</v>
      </c>
      <c r="D396" t="str">
        <f xml:space="preserve">   CONCATENATE("'",'trim()'!C396,"',")</f>
        <v>'서울 마포구 합정동 369-21',</v>
      </c>
      <c r="E396" t="str">
        <f t="shared" ca="1" si="37"/>
        <v>'297호',</v>
      </c>
      <c r="F396" t="str">
        <f xml:space="preserve">    CONCATENATE("'",'trim()'!D396,"',")</f>
        <v>'02-6084-0794',</v>
      </c>
      <c r="G396" t="str">
        <f>'trim()'!E396&amp;","</f>
        <v>126.912917544707,</v>
      </c>
      <c r="H396" t="str">
        <f>'trim()'!F396&amp;","</f>
        <v>37.5457989784519,</v>
      </c>
      <c r="I396" t="str">
        <f t="shared" si="38"/>
        <v>'콘하스 합정점,\n카페,\n서울 마포구 합정동 369-21,\n02-6084-0794,\n126.912917544707,\n37.5457989784519,',</v>
      </c>
      <c r="J396" t="str">
        <f t="shared" si="39"/>
        <v>'shop395',</v>
      </c>
      <c r="K396" t="str">
        <f t="shared" si="40"/>
        <v>'12345'</v>
      </c>
      <c r="N396" t="str">
        <f t="shared" ca="1" si="41"/>
        <v>insert into shop (shopName, shopCategory, shopAddr, shopAddr2, shopTel, shopX, shopY, shopEx, shopID, shopPW) values('콘하스 합정점','카페','서울 마포구 합정동 369-21','297호','02-6084-0794',126.912917544707,37.5457989784519,'콘하스 합정점,\n카페,\n서울 마포구 합정동 369-21,\n02-6084-0794,\n126.912917544707,\n37.5457989784519,','shop395','12345');</v>
      </c>
    </row>
    <row r="397" spans="1:14" x14ac:dyDescent="0.4">
      <c r="A397">
        <f t="shared" si="36"/>
        <v>396</v>
      </c>
      <c r="B397" t="str">
        <f>CONCATENATE("'",'trim()'!A397,"',")</f>
        <v>'콜린',</v>
      </c>
      <c r="C397" t="str">
        <f>CONCATENATE("'",category!Q397,"',")</f>
        <v>'카페',</v>
      </c>
      <c r="D397" t="str">
        <f xml:space="preserve">   CONCATENATE("'",'trim()'!C397,"',")</f>
        <v>'서울 마포구 서교동 403-13',</v>
      </c>
      <c r="E397" t="str">
        <f t="shared" ca="1" si="37"/>
        <v>'179호',</v>
      </c>
      <c r="F397" t="str">
        <f xml:space="preserve">    CONCATENATE("'",'trim()'!D397,"',")</f>
        <v>'02-6084-0794',</v>
      </c>
      <c r="G397" t="str">
        <f>'trim()'!E397&amp;","</f>
        <v>126.920411814342,</v>
      </c>
      <c r="H397" t="str">
        <f>'trim()'!F397&amp;","</f>
        <v>37.5492118442596,</v>
      </c>
      <c r="I397" t="str">
        <f t="shared" si="38"/>
        <v>'콜린,\n카페,\n서울 마포구 서교동 403-13,\n02-6084-0794,\n126.920411814342,\n37.5492118442596,',</v>
      </c>
      <c r="J397" t="str">
        <f t="shared" si="39"/>
        <v>'shop396',</v>
      </c>
      <c r="K397" t="str">
        <f t="shared" si="40"/>
        <v>'12345'</v>
      </c>
      <c r="N397" t="str">
        <f t="shared" ca="1" si="41"/>
        <v>insert into shop (shopName, shopCategory, shopAddr, shopAddr2, shopTel, shopX, shopY, shopEx, shopID, shopPW) values('콜린','카페','서울 마포구 서교동 403-13','179호','02-6084-0794',126.920411814342,37.5492118442596,'콜린,\n카페,\n서울 마포구 서교동 403-13,\n02-6084-0794,\n126.920411814342,\n37.5492118442596,','shop396','12345');</v>
      </c>
    </row>
    <row r="398" spans="1:14" x14ac:dyDescent="0.4">
      <c r="A398">
        <f t="shared" si="36"/>
        <v>397</v>
      </c>
      <c r="B398" t="str">
        <f>CONCATENATE("'",'trim()'!A398,"',")</f>
        <v>'쿠이신보',</v>
      </c>
      <c r="C398" t="str">
        <f>CONCATENATE("'",category!Q398,"',")</f>
        <v>'일식',</v>
      </c>
      <c r="D398" t="str">
        <f xml:space="preserve">   CONCATENATE("'",'trim()'!C398,"',")</f>
        <v>'서울 마포구 합정동 413-16',</v>
      </c>
      <c r="E398" t="str">
        <f t="shared" ca="1" si="37"/>
        <v>'7호',</v>
      </c>
      <c r="F398" t="str">
        <f xml:space="preserve">    CONCATENATE("'",'trim()'!D398,"',")</f>
        <v>'02-851-3160',</v>
      </c>
      <c r="G398" t="str">
        <f>'trim()'!E398&amp;","</f>
        <v>126.916268205019,</v>
      </c>
      <c r="H398" t="str">
        <f>'trim()'!F398&amp;","</f>
        <v>37.5488071333876,</v>
      </c>
      <c r="I398" t="str">
        <f t="shared" si="38"/>
        <v>'쿠이신보,\n일식,\n서울 마포구 합정동 413-16,\n02-851-3160,\n126.916268205019,\n37.5488071333876,',</v>
      </c>
      <c r="J398" t="str">
        <f t="shared" si="39"/>
        <v>'shop397',</v>
      </c>
      <c r="K398" t="str">
        <f t="shared" si="40"/>
        <v>'12345'</v>
      </c>
      <c r="N398" t="str">
        <f t="shared" ca="1" si="41"/>
        <v>insert into shop (shopName, shopCategory, shopAddr, shopAddr2, shopTel, shopX, shopY, shopEx, shopID, shopPW) values('쿠이신보','일식','서울 마포구 합정동 413-16','7호','02-851-3160',126.916268205019,37.5488071333876,'쿠이신보,\n일식,\n서울 마포구 합정동 413-16,\n02-851-3160,\n126.916268205019,\n37.5488071333876,','shop397','12345');</v>
      </c>
    </row>
    <row r="399" spans="1:14" x14ac:dyDescent="0.4">
      <c r="A399">
        <f t="shared" si="36"/>
        <v>398</v>
      </c>
      <c r="B399" t="str">
        <f>CONCATENATE("'",'trim()'!A399,"',")</f>
        <v>'쿠켄치킨비어',</v>
      </c>
      <c r="C399" t="str">
        <f>CONCATENATE("'",category!Q399,"',")</f>
        <v>'치킨',</v>
      </c>
      <c r="D399" t="str">
        <f xml:space="preserve">   CONCATENATE("'",'trim()'!C399,"',")</f>
        <v>'서울 구로구 구로동 103-11',</v>
      </c>
      <c r="E399" t="str">
        <f t="shared" ca="1" si="37"/>
        <v>'54호',</v>
      </c>
      <c r="F399" t="str">
        <f xml:space="preserve">    CONCATENATE("'",'trim()'!D399,"',")</f>
        <v>'02-6487-7515',</v>
      </c>
      <c r="G399" t="str">
        <f>'trim()'!E399&amp;","</f>
        <v>126.889670909951,</v>
      </c>
      <c r="H399" t="str">
        <f>'trim()'!F399&amp;","</f>
        <v>37.4961595377673,</v>
      </c>
      <c r="I399" t="str">
        <f t="shared" si="38"/>
        <v>'쿠켄치킨비어,\n치킨,\n서울 구로구 구로동 103-11,\n02-6487-7515,\n126.889670909951,\n37.4961595377673,',</v>
      </c>
      <c r="J399" t="str">
        <f t="shared" si="39"/>
        <v>'shop398',</v>
      </c>
      <c r="K399" t="str">
        <f t="shared" si="40"/>
        <v>'12345'</v>
      </c>
      <c r="N399" t="str">
        <f t="shared" ca="1" si="41"/>
        <v>insert into shop (shopName, shopCategory, shopAddr, shopAddr2, shopTel, shopX, shopY, shopEx, shopID, shopPW) values('쿠켄치킨비어','치킨','서울 구로구 구로동 103-11','54호','02-6487-7515',126.889670909951,37.4961595377673,'쿠켄치킨비어,\n치킨,\n서울 구로구 구로동 103-11,\n02-6487-7515,\n126.889670909951,\n37.4961595377673,','shop398','12345');</v>
      </c>
    </row>
    <row r="400" spans="1:14" x14ac:dyDescent="0.4">
      <c r="A400">
        <f t="shared" si="36"/>
        <v>399</v>
      </c>
      <c r="B400" t="str">
        <f>CONCATENATE("'",'trim()'!A400,"',")</f>
        <v>'크래핏',</v>
      </c>
      <c r="C400" t="str">
        <f>CONCATENATE("'",category!Q400,"',")</f>
        <v>'피자,양식',</v>
      </c>
      <c r="D400" t="str">
        <f xml:space="preserve">   CONCATENATE("'",'trim()'!C400,"',")</f>
        <v>'서울 마포구 서교동 411-7',</v>
      </c>
      <c r="E400" t="str">
        <f t="shared" ca="1" si="37"/>
        <v>'187호',</v>
      </c>
      <c r="F400" t="str">
        <f xml:space="preserve">    CONCATENATE("'",'trim()'!D400,"',")</f>
        <v>'02-337-1400',</v>
      </c>
      <c r="G400" t="str">
        <f>'trim()'!E400&amp;","</f>
        <v>126.921659006035,</v>
      </c>
      <c r="H400" t="str">
        <f>'trim()'!F400&amp;","</f>
        <v>37.5490919445255,</v>
      </c>
      <c r="I400" t="str">
        <f t="shared" si="38"/>
        <v>'크래핏,\n피자,양식,\n서울 마포구 서교동 411-7,\n02-337-1400,\n126.921659006035,\n37.5490919445255,',</v>
      </c>
      <c r="J400" t="str">
        <f t="shared" si="39"/>
        <v>'shop399',</v>
      </c>
      <c r="K400" t="str">
        <f t="shared" si="40"/>
        <v>'12345'</v>
      </c>
      <c r="N400" t="str">
        <f t="shared" ca="1" si="41"/>
        <v>insert into shop (shopName, shopCategory, shopAddr, shopAddr2, shopTel, shopX, shopY, shopEx, shopID, shopPW) values('크래핏','피자,양식','서울 마포구 서교동 411-7','187호','02-337-1400',126.921659006035,37.5490919445255,'크래핏,\n피자,양식,\n서울 마포구 서교동 411-7,\n02-337-1400,\n126.921659006035,\n37.5490919445255,','shop399','12345');</v>
      </c>
    </row>
    <row r="401" spans="1:14" x14ac:dyDescent="0.4">
      <c r="A401">
        <f t="shared" si="36"/>
        <v>400</v>
      </c>
      <c r="B401" t="str">
        <f>CONCATENATE("'",'trim()'!A401,"',")</f>
        <v>'크레이지카츠',</v>
      </c>
      <c r="C401" t="str">
        <f>CONCATENATE("'",category!Q401,"',")</f>
        <v>'일식',</v>
      </c>
      <c r="D401" t="str">
        <f xml:space="preserve">   CONCATENATE("'",'trim()'!C401,"',")</f>
        <v>'서울 마포구 합정동 391-5',</v>
      </c>
      <c r="E401" t="str">
        <f t="shared" ca="1" si="37"/>
        <v>'17호',</v>
      </c>
      <c r="F401" t="str">
        <f xml:space="preserve">    CONCATENATE("'",'trim()'!D401,"',")</f>
        <v>'02-2210-9555',</v>
      </c>
      <c r="G401" t="str">
        <f>'trim()'!E401&amp;","</f>
        <v>126.909711802371,</v>
      </c>
      <c r="H401" t="str">
        <f>'trim()'!F401&amp;","</f>
        <v>37.5504529309197,</v>
      </c>
      <c r="I401" t="str">
        <f t="shared" si="38"/>
        <v>'크레이지카츠,\n일식,\n서울 마포구 합정동 391-5,\n02-2210-9555,\n126.909711802371,\n37.5504529309197,',</v>
      </c>
      <c r="J401" t="str">
        <f t="shared" si="39"/>
        <v>'shop400',</v>
      </c>
      <c r="K401" t="str">
        <f t="shared" si="40"/>
        <v>'12345'</v>
      </c>
      <c r="N401" t="str">
        <f t="shared" ca="1" si="41"/>
        <v>insert into shop (shopName, shopCategory, shopAddr, shopAddr2, shopTel, shopX, shopY, shopEx, shopID, shopPW) values('크레이지카츠','일식','서울 마포구 합정동 391-5','17호','02-2210-9555',126.909711802371,37.5504529309197,'크레이지카츠,\n일식,\n서울 마포구 합정동 391-5,\n02-2210-9555,\n126.909711802371,\n37.5504529309197,','shop400','12345');</v>
      </c>
    </row>
    <row r="402" spans="1:14" x14ac:dyDescent="0.4">
      <c r="A402">
        <f t="shared" si="36"/>
        <v>401</v>
      </c>
      <c r="B402" t="str">
        <f>CONCATENATE("'",'trim()'!A402,"',")</f>
        <v>'크리스피프레시 합정점',</v>
      </c>
      <c r="C402" t="str">
        <f>CONCATENATE("'",category!Q402,"',")</f>
        <v>'햄버거',</v>
      </c>
      <c r="D402" t="str">
        <f xml:space="preserve">   CONCATENATE("'",'trim()'!C402,"',")</f>
        <v>'서울 마포구 합정동 473',</v>
      </c>
      <c r="E402" t="str">
        <f t="shared" ca="1" si="37"/>
        <v>'215호',</v>
      </c>
      <c r="F402" t="str">
        <f xml:space="preserve">    CONCATENATE("'",'trim()'!D402,"',")</f>
        <v>'02-333-1281',</v>
      </c>
      <c r="G402" t="str">
        <f>'trim()'!E402&amp;","</f>
        <v>126.912350128414,</v>
      </c>
      <c r="H402" t="str">
        <f>'trim()'!F402&amp;","</f>
        <v>37.551050478577,</v>
      </c>
      <c r="I402" t="str">
        <f t="shared" si="38"/>
        <v>'크리스피프레시 합정점,\n햄버거,\n서울 마포구 합정동 473,\n02-333-1281,\n126.912350128414,\n37.551050478577,',</v>
      </c>
      <c r="J402" t="str">
        <f t="shared" si="39"/>
        <v>'shop401',</v>
      </c>
      <c r="K402" t="str">
        <f t="shared" si="40"/>
        <v>'12345'</v>
      </c>
      <c r="N402" t="str">
        <f t="shared" ca="1" si="41"/>
        <v>insert into shop (shopName, shopCategory, shopAddr, shopAddr2, shopTel, shopX, shopY, shopEx, shopID, shopPW) values('크리스피프레시 합정점','햄버거','서울 마포구 합정동 473','215호','02-333-1281',126.912350128414,37.551050478577,'크리스피프레시 합정점,\n햄버거,\n서울 마포구 합정동 473,\n02-333-1281,\n126.912350128414,\n37.551050478577,','shop401','12345');</v>
      </c>
    </row>
    <row r="403" spans="1:14" x14ac:dyDescent="0.4">
      <c r="A403">
        <f t="shared" si="36"/>
        <v>402</v>
      </c>
      <c r="B403" t="str">
        <f>CONCATENATE("'",'trim()'!A403,"',")</f>
        <v>'키다리',</v>
      </c>
      <c r="C403" t="str">
        <f>CONCATENATE("'",category!Q403,"',")</f>
        <v>'양식,햄버거',</v>
      </c>
      <c r="D403" t="str">
        <f xml:space="preserve">   CONCATENATE("'",'trim()'!C403,"',")</f>
        <v>'서울 구로구 고척동 76-153',</v>
      </c>
      <c r="E403" t="str">
        <f t="shared" ca="1" si="37"/>
        <v>'252호',</v>
      </c>
      <c r="F403" t="str">
        <f xml:space="preserve">    CONCATENATE("'",'trim()'!D403,"',")</f>
        <v>'02-2210-9553',</v>
      </c>
      <c r="G403" t="str">
        <f>'trim()'!E403&amp;","</f>
        <v>126.866603859503,</v>
      </c>
      <c r="H403" t="str">
        <f>'trim()'!F403&amp;","</f>
        <v>37.5001001686404,</v>
      </c>
      <c r="I403" t="str">
        <f t="shared" si="38"/>
        <v>'키다리,\n양식,햄버거,\n서울 구로구 고척동 76-153,\n02-2210-9553,\n126.866603859503,\n37.5001001686404,',</v>
      </c>
      <c r="J403" t="str">
        <f t="shared" si="39"/>
        <v>'shop402',</v>
      </c>
      <c r="K403" t="str">
        <f t="shared" si="40"/>
        <v>'12345'</v>
      </c>
      <c r="N403" t="str">
        <f t="shared" ca="1" si="41"/>
        <v>insert into shop (shopName, shopCategory, shopAddr, shopAddr2, shopTel, shopX, shopY, shopEx, shopID, shopPW) values('키다리','양식,햄버거','서울 구로구 고척동 76-153','252호','02-2210-9553',126.866603859503,37.5001001686404,'키다리,\n양식,햄버거,\n서울 구로구 고척동 76-153,\n02-2210-9553,\n126.866603859503,\n37.5001001686404,','shop402','12345');</v>
      </c>
    </row>
    <row r="404" spans="1:14" x14ac:dyDescent="0.4">
      <c r="A404">
        <f t="shared" si="36"/>
        <v>403</v>
      </c>
      <c r="B404" t="str">
        <f>CONCATENATE("'",'trim()'!A404,"',")</f>
        <v>'키즈고고',</v>
      </c>
      <c r="C404" t="str">
        <f>CONCATENATE("'",category!Q404,"',")</f>
        <v>'카페',</v>
      </c>
      <c r="D404" t="str">
        <f xml:space="preserve">   CONCATENATE("'",'trim()'!C404,"',")</f>
        <v>'서울 구로구 구로동 552-8',</v>
      </c>
      <c r="E404" t="str">
        <f t="shared" ca="1" si="37"/>
        <v>'134호',</v>
      </c>
      <c r="F404" t="str">
        <f xml:space="preserve">    CONCATENATE("'",'trim()'!D404,"',")</f>
        <v>'02-852-7942',</v>
      </c>
      <c r="G404" t="str">
        <f>'trim()'!E404&amp;","</f>
        <v>126.887186471183,</v>
      </c>
      <c r="H404" t="str">
        <f>'trim()'!F404&amp;","</f>
        <v>37.50442031399,</v>
      </c>
      <c r="I404" t="str">
        <f t="shared" si="38"/>
        <v>'키즈고고,\n카페,\n서울 구로구 구로동 552-8,\n02-852-7942,\n126.887186471183,\n37.50442031399,',</v>
      </c>
      <c r="J404" t="str">
        <f t="shared" si="39"/>
        <v>'shop403',</v>
      </c>
      <c r="K404" t="str">
        <f t="shared" si="40"/>
        <v>'12345'</v>
      </c>
      <c r="N404" t="str">
        <f t="shared" ca="1" si="41"/>
        <v>insert into shop (shopName, shopCategory, shopAddr, shopAddr2, shopTel, shopX, shopY, shopEx, shopID, shopPW) values('키즈고고','카페','서울 구로구 구로동 552-8','134호','02-852-7942',126.887186471183,37.50442031399,'키즈고고,\n카페,\n서울 구로구 구로동 552-8,\n02-852-7942,\n126.887186471183,\n37.50442031399,','shop403','12345');</v>
      </c>
    </row>
    <row r="405" spans="1:14" x14ac:dyDescent="0.4">
      <c r="A405">
        <f t="shared" si="36"/>
        <v>404</v>
      </c>
      <c r="B405" t="str">
        <f>CONCATENATE("'",'trim()'!A405,"',")</f>
        <v>'키친브로망스',</v>
      </c>
      <c r="C405" t="str">
        <f>CONCATENATE("'",category!Q405,"',")</f>
        <v>'양식',</v>
      </c>
      <c r="D405" t="str">
        <f xml:space="preserve">   CONCATENATE("'",'trim()'!C405,"',")</f>
        <v>'서울 구로구 구로동 31-3',</v>
      </c>
      <c r="E405" t="str">
        <f t="shared" ca="1" si="37"/>
        <v>'136호',</v>
      </c>
      <c r="F405" t="str">
        <f xml:space="preserve">    CONCATENATE("'",'trim()'!D405,"',")</f>
        <v>'070-7785-7339',</v>
      </c>
      <c r="G405" t="str">
        <f>'trim()'!E405&amp;","</f>
        <v>126.890395525365,</v>
      </c>
      <c r="H405" t="str">
        <f>'trim()'!F405&amp;","</f>
        <v>37.5048423024065,</v>
      </c>
      <c r="I405" t="str">
        <f t="shared" si="38"/>
        <v>'키친브로망스,\n양식,\n서울 구로구 구로동 31-3,\n070-7785-7339,\n126.890395525365,\n37.5048423024065,',</v>
      </c>
      <c r="J405" t="str">
        <f t="shared" si="39"/>
        <v>'shop404',</v>
      </c>
      <c r="K405" t="str">
        <f t="shared" si="40"/>
        <v>'12345'</v>
      </c>
      <c r="N405" t="str">
        <f t="shared" ca="1" si="41"/>
        <v>insert into shop (shopName, shopCategory, shopAddr, shopAddr2, shopTel, shopX, shopY, shopEx, shopID, shopPW) values('키친브로망스','양식','서울 구로구 구로동 31-3','136호','070-7785-7339',126.890395525365,37.5048423024065,'키친브로망스,\n양식,\n서울 구로구 구로동 31-3,\n070-7785-7339,\n126.890395525365,\n37.5048423024065,','shop404','12345');</v>
      </c>
    </row>
    <row r="406" spans="1:14" x14ac:dyDescent="0.4">
      <c r="A406">
        <f t="shared" si="36"/>
        <v>405</v>
      </c>
      <c r="B406" t="str">
        <f>CONCATENATE("'",'trim()'!A406,"',")</f>
        <v>'킹스타피자 신정교점',</v>
      </c>
      <c r="C406" t="str">
        <f>CONCATENATE("'",category!Q406,"',")</f>
        <v>'피자,양식',</v>
      </c>
      <c r="D406" t="str">
        <f xml:space="preserve">   CONCATENATE("'",'trim()'!C406,"',")</f>
        <v>'서울 양천구 신정동 114-8',</v>
      </c>
      <c r="E406" t="str">
        <f t="shared" ca="1" si="37"/>
        <v>'12호',</v>
      </c>
      <c r="F406" t="str">
        <f xml:space="preserve">    CONCATENATE("'",'trim()'!D406,"',")</f>
        <v>'02-2651-0393',</v>
      </c>
      <c r="G406" t="str">
        <f>'trim()'!E406&amp;","</f>
        <v>126.873362387722,</v>
      </c>
      <c r="H406" t="str">
        <f>'trim()'!F406&amp;","</f>
        <v>37.5186754998924,</v>
      </c>
      <c r="I406" t="str">
        <f t="shared" si="38"/>
        <v>'킹스타피자 신정교점,\n피자,양식,\n서울 양천구 신정동 114-8,\n02-2651-0393,\n126.873362387722,\n37.5186754998924,',</v>
      </c>
      <c r="J406" t="str">
        <f t="shared" si="39"/>
        <v>'shop405',</v>
      </c>
      <c r="K406" t="str">
        <f t="shared" si="40"/>
        <v>'12345'</v>
      </c>
      <c r="N406" t="str">
        <f t="shared" ca="1" si="41"/>
        <v>insert into shop (shopName, shopCategory, shopAddr, shopAddr2, shopTel, shopX, shopY, shopEx, shopID, shopPW) values('킹스타피자 신정교점','피자,양식','서울 양천구 신정동 114-8','12호','02-2651-0393',126.873362387722,37.5186754998924,'킹스타피자 신정교점,\n피자,양식,\n서울 양천구 신정동 114-8,\n02-2651-0393,\n126.873362387722,\n37.5186754998924,','shop405','12345');</v>
      </c>
    </row>
    <row r="407" spans="1:14" x14ac:dyDescent="0.4">
      <c r="A407">
        <f t="shared" si="36"/>
        <v>406</v>
      </c>
      <c r="B407" t="str">
        <f>CONCATENATE("'",'trim()'!A407,"',")</f>
        <v>'타르타르 홍대점',</v>
      </c>
      <c r="C407" t="str">
        <f>CONCATENATE("'",category!Q407,"',")</f>
        <v>'카페',</v>
      </c>
      <c r="D407" t="str">
        <f xml:space="preserve">   CONCATENATE("'",'trim()'!C407,"',")</f>
        <v>'서울 마포구 합정동 412-26',</v>
      </c>
      <c r="E407" t="str">
        <f t="shared" ca="1" si="37"/>
        <v>'162호',</v>
      </c>
      <c r="F407" t="str">
        <f xml:space="preserve">    CONCATENATE("'",'trim()'!D407,"',")</f>
        <v>'1800-2533',</v>
      </c>
      <c r="G407" t="str">
        <f>'trim()'!E407&amp;","</f>
        <v>126.916929210088,</v>
      </c>
      <c r="H407" t="str">
        <f>'trim()'!F407&amp;","</f>
        <v>37.5486886684727,</v>
      </c>
      <c r="I407" t="str">
        <f t="shared" si="38"/>
        <v>'타르타르 홍대점,\n카페,\n서울 마포구 합정동 412-26,\n1800-2533,\n126.916929210088,\n37.5486886684727,',</v>
      </c>
      <c r="J407" t="str">
        <f t="shared" si="39"/>
        <v>'shop406',</v>
      </c>
      <c r="K407" t="str">
        <f t="shared" si="40"/>
        <v>'12345'</v>
      </c>
      <c r="N407" t="str">
        <f t="shared" ca="1" si="41"/>
        <v>insert into shop (shopName, shopCategory, shopAddr, shopAddr2, shopTel, shopX, shopY, shopEx, shopID, shopPW) values('타르타르 홍대점','카페','서울 마포구 합정동 412-26','162호','1800-2533',126.916929210088,37.5486886684727,'타르타르 홍대점,\n카페,\n서울 마포구 합정동 412-26,\n1800-2533,\n126.916929210088,\n37.5486886684727,','shop406','12345');</v>
      </c>
    </row>
    <row r="408" spans="1:14" x14ac:dyDescent="0.4">
      <c r="A408">
        <f t="shared" si="36"/>
        <v>407</v>
      </c>
      <c r="B408" t="str">
        <f>CONCATENATE("'",'trim()'!A408,"',")</f>
        <v>'타베루 신도림점',</v>
      </c>
      <c r="C408" t="str">
        <f>CONCATENATE("'",category!Q408,"',")</f>
        <v>'일식',</v>
      </c>
      <c r="D408" t="str">
        <f xml:space="preserve">   CONCATENATE("'",'trim()'!C408,"',")</f>
        <v>'서울 구로구 신도림동 648',</v>
      </c>
      <c r="E408" t="str">
        <f t="shared" ca="1" si="37"/>
        <v>'128호',</v>
      </c>
      <c r="F408" t="str">
        <f xml:space="preserve">    CONCATENATE("'",'trim()'!D408,"',")</f>
        <v>'02-851-3159',</v>
      </c>
      <c r="G408" t="str">
        <f>'trim()'!E408&amp;","</f>
        <v>126.882803145446,</v>
      </c>
      <c r="H408" t="str">
        <f>'trim()'!F408&amp;","</f>
        <v>37.5056855623837,</v>
      </c>
      <c r="I408" t="str">
        <f t="shared" si="38"/>
        <v>'타베루 신도림점,\n일식,\n서울 구로구 신도림동 648,\n02-851-3159,\n126.882803145446,\n37.5056855623837,',</v>
      </c>
      <c r="J408" t="str">
        <f t="shared" si="39"/>
        <v>'shop407',</v>
      </c>
      <c r="K408" t="str">
        <f t="shared" si="40"/>
        <v>'12345'</v>
      </c>
      <c r="N408" t="str">
        <f t="shared" ca="1" si="41"/>
        <v>insert into shop (shopName, shopCategory, shopAddr, shopAddr2, shopTel, shopX, shopY, shopEx, shopID, shopPW) values('타베루 신도림점','일식','서울 구로구 신도림동 648','128호','02-851-3159',126.882803145446,37.5056855623837,'타베루 신도림점,\n일식,\n서울 구로구 신도림동 648,\n02-851-3159,\n126.882803145446,\n37.5056855623837,','shop407','12345');</v>
      </c>
    </row>
    <row r="409" spans="1:14" x14ac:dyDescent="0.4">
      <c r="A409">
        <f t="shared" si="36"/>
        <v>408</v>
      </c>
      <c r="B409" t="str">
        <f>CONCATENATE("'",'trim()'!A409,"',")</f>
        <v>'타오마라탕',</v>
      </c>
      <c r="C409" t="str">
        <f>CONCATENATE("'",category!Q409,"',")</f>
        <v>'중식',</v>
      </c>
      <c r="D409" t="str">
        <f xml:space="preserve">   CONCATENATE("'",'trim()'!C409,"',")</f>
        <v>'서울 마포구 서교동 394-93',</v>
      </c>
      <c r="E409" t="str">
        <f t="shared" ca="1" si="37"/>
        <v>'107호',</v>
      </c>
      <c r="F409" t="str">
        <f xml:space="preserve">    CONCATENATE("'",'trim()'!D409,"',")</f>
        <v>'02-2210-9553',</v>
      </c>
      <c r="G409" t="str">
        <f>'trim()'!E409&amp;","</f>
        <v>126.915285442711,</v>
      </c>
      <c r="H409" t="str">
        <f>'trim()'!F409&amp;","</f>
        <v>37.5492533276006,</v>
      </c>
      <c r="I409" t="str">
        <f t="shared" si="38"/>
        <v>'타오마라탕,\n중식,\n서울 마포구 서교동 394-93,\n02-2210-9553,\n126.915285442711,\n37.5492533276006,',</v>
      </c>
      <c r="J409" t="str">
        <f t="shared" si="39"/>
        <v>'shop408',</v>
      </c>
      <c r="K409" t="str">
        <f t="shared" si="40"/>
        <v>'12345'</v>
      </c>
      <c r="N409" t="str">
        <f t="shared" ca="1" si="41"/>
        <v>insert into shop (shopName, shopCategory, shopAddr, shopAddr2, shopTel, shopX, shopY, shopEx, shopID, shopPW) values('타오마라탕','중식','서울 마포구 서교동 394-93','107호','02-2210-9553',126.915285442711,37.5492533276006,'타오마라탕,\n중식,\n서울 마포구 서교동 394-93,\n02-2210-9553,\n126.915285442711,\n37.5492533276006,','shop408','12345');</v>
      </c>
    </row>
    <row r="410" spans="1:14" x14ac:dyDescent="0.4">
      <c r="A410">
        <f t="shared" si="36"/>
        <v>409</v>
      </c>
      <c r="B410" t="str">
        <f>CONCATENATE("'",'trim()'!A410,"',")</f>
        <v>'타이거슈가 홍대본점',</v>
      </c>
      <c r="C410" t="str">
        <f>CONCATENATE("'",category!Q410,"',")</f>
        <v>'카페',</v>
      </c>
      <c r="D410" t="str">
        <f xml:space="preserve">   CONCATENATE("'",'trim()'!C410,"',")</f>
        <v>'서울 마포구 서교동 346-43',</v>
      </c>
      <c r="E410" t="str">
        <f t="shared" ca="1" si="37"/>
        <v>'71호',</v>
      </c>
      <c r="F410" t="str">
        <f xml:space="preserve">    CONCATENATE("'",'trim()'!D410,"',")</f>
        <v>'02-2068-2228',</v>
      </c>
      <c r="G410" t="str">
        <f>'trim()'!E410&amp;","</f>
        <v>126.924010823471,</v>
      </c>
      <c r="H410" t="str">
        <f>'trim()'!F410&amp;","</f>
        <v>37.5555085866395,</v>
      </c>
      <c r="I410" t="str">
        <f t="shared" si="38"/>
        <v>'타이거슈가 홍대본점,\n카페,\n서울 마포구 서교동 346-43,\n02-2068-2228,\n126.924010823471,\n37.5555085866395,',</v>
      </c>
      <c r="J410" t="str">
        <f t="shared" si="39"/>
        <v>'shop409',</v>
      </c>
      <c r="K410" t="str">
        <f t="shared" si="40"/>
        <v>'12345'</v>
      </c>
      <c r="N410" t="str">
        <f t="shared" ca="1" si="41"/>
        <v>insert into shop (shopName, shopCategory, shopAddr, shopAddr2, shopTel, shopX, shopY, shopEx, shopID, shopPW) values('타이거슈가 홍대본점','카페','서울 마포구 서교동 346-43','71호','02-2068-2228',126.924010823471,37.5555085866395,'타이거슈가 홍대본점,\n카페,\n서울 마포구 서교동 346-43,\n02-2068-2228,\n126.924010823471,\n37.5555085866395,','shop409','12345');</v>
      </c>
    </row>
    <row r="411" spans="1:14" x14ac:dyDescent="0.4">
      <c r="A411">
        <f t="shared" si="36"/>
        <v>410</v>
      </c>
      <c r="B411" t="str">
        <f>CONCATENATE("'",'trim()'!A411,"',")</f>
        <v>'탐라식당',</v>
      </c>
      <c r="C411" t="str">
        <f>CONCATENATE("'",category!Q411,"',")</f>
        <v>'한식',</v>
      </c>
      <c r="D411" t="str">
        <f xml:space="preserve">   CONCATENATE("'",'trim()'!C411,"',")</f>
        <v>'서울 마포구 상수동 337-1',</v>
      </c>
      <c r="E411" t="str">
        <f t="shared" ca="1" si="37"/>
        <v>'94호',</v>
      </c>
      <c r="F411" t="str">
        <f xml:space="preserve">    CONCATENATE("'",'trim()'!D411,"',")</f>
        <v>'02-337-4877',</v>
      </c>
      <c r="G411" t="str">
        <f>'trim()'!E411&amp;","</f>
        <v>126.921884120191,</v>
      </c>
      <c r="H411" t="str">
        <f>'trim()'!F411&amp;","</f>
        <v>37.545916974448,</v>
      </c>
      <c r="I411" t="str">
        <f t="shared" si="38"/>
        <v>'탐라식당,\n한식,\n서울 마포구 상수동 337-1,\n02-337-4877,\n126.921884120191,\n37.545916974448,',</v>
      </c>
      <c r="J411" t="str">
        <f t="shared" si="39"/>
        <v>'shop410',</v>
      </c>
      <c r="K411" t="str">
        <f t="shared" si="40"/>
        <v>'12345'</v>
      </c>
      <c r="N411" t="str">
        <f t="shared" ca="1" si="41"/>
        <v>insert into shop (shopName, shopCategory, shopAddr, shopAddr2, shopTel, shopX, shopY, shopEx, shopID, shopPW) values('탐라식당','한식','서울 마포구 상수동 337-1','94호','02-337-4877',126.921884120191,37.545916974448,'탐라식당,\n한식,\n서울 마포구 상수동 337-1,\n02-337-4877,\n126.921884120191,\n37.545916974448,','shop410','12345');</v>
      </c>
    </row>
    <row r="412" spans="1:14" x14ac:dyDescent="0.4">
      <c r="A412">
        <f t="shared" si="36"/>
        <v>411</v>
      </c>
      <c r="B412" t="str">
        <f>CONCATENATE("'",'trim()'!A412,"',")</f>
        <v>'탐앤탐스 신도림점',</v>
      </c>
      <c r="C412" t="str">
        <f>CONCATENATE("'",category!Q412,"',")</f>
        <v>'카페',</v>
      </c>
      <c r="D412" t="str">
        <f xml:space="preserve">   CONCATENATE("'",'trim()'!C412,"',")</f>
        <v>'서울 구로구 신도림동 337',</v>
      </c>
      <c r="E412" t="str">
        <f t="shared" ca="1" si="37"/>
        <v>'272호',</v>
      </c>
      <c r="F412" t="str">
        <f xml:space="preserve">    CONCATENATE("'",'trim()'!D412,"',")</f>
        <v>'02-3439-7887',</v>
      </c>
      <c r="G412" t="str">
        <f>'trim()'!E412&amp;","</f>
        <v>126.888075813153,</v>
      </c>
      <c r="H412" t="str">
        <f>'trim()'!F412&amp;","</f>
        <v>37.5094514687463,</v>
      </c>
      <c r="I412" t="str">
        <f t="shared" si="38"/>
        <v>'탐앤탐스 신도림점,\n카페,\n서울 구로구 신도림동 337,\n02-3439-7887,\n126.888075813153,\n37.5094514687463,',</v>
      </c>
      <c r="J412" t="str">
        <f t="shared" si="39"/>
        <v>'shop411',</v>
      </c>
      <c r="K412" t="str">
        <f t="shared" si="40"/>
        <v>'12345'</v>
      </c>
      <c r="N412" t="str">
        <f t="shared" ca="1" si="41"/>
        <v>insert into shop (shopName, shopCategory, shopAddr, shopAddr2, shopTel, shopX, shopY, shopEx, shopID, shopPW) values('탐앤탐스 신도림점','카페','서울 구로구 신도림동 337','272호','02-3439-7887',126.888075813153,37.5094514687463,'탐앤탐스 신도림점,\n카페,\n서울 구로구 신도림동 337,\n02-3439-7887,\n126.888075813153,\n37.5094514687463,','shop411','12345');</v>
      </c>
    </row>
    <row r="413" spans="1:14" x14ac:dyDescent="0.4">
      <c r="A413">
        <f t="shared" si="36"/>
        <v>412</v>
      </c>
      <c r="B413" t="str">
        <f>CONCATENATE("'",'trim()'!A413,"',")</f>
        <v>'테이스티버거',</v>
      </c>
      <c r="C413" t="str">
        <f>CONCATENATE("'",category!Q413,"',")</f>
        <v>'양식,햄버거',</v>
      </c>
      <c r="D413" t="str">
        <f xml:space="preserve">   CONCATENATE("'",'trim()'!C413,"',")</f>
        <v>'서울 마포구 상수동 317-2',</v>
      </c>
      <c r="E413" t="str">
        <f t="shared" ca="1" si="37"/>
        <v>'275호',</v>
      </c>
      <c r="F413" t="str">
        <f xml:space="preserve">    CONCATENATE("'",'trim()'!D413,"',")</f>
        <v>'02-336-3034',</v>
      </c>
      <c r="G413" t="str">
        <f>'trim()'!E413&amp;","</f>
        <v>126.920704821186,</v>
      </c>
      <c r="H413" t="str">
        <f>'trim()'!F413&amp;","</f>
        <v>37.5482263490848,</v>
      </c>
      <c r="I413" t="str">
        <f t="shared" si="38"/>
        <v>'테이스티버거,\n양식,햄버거,\n서울 마포구 상수동 317-2,\n02-336-3034,\n126.920704821186,\n37.5482263490848,',</v>
      </c>
      <c r="J413" t="str">
        <f t="shared" si="39"/>
        <v>'shop412',</v>
      </c>
      <c r="K413" t="str">
        <f t="shared" si="40"/>
        <v>'12345'</v>
      </c>
      <c r="N413" t="str">
        <f t="shared" ca="1" si="41"/>
        <v>insert into shop (shopName, shopCategory, shopAddr, shopAddr2, shopTel, shopX, shopY, shopEx, shopID, shopPW) values('테이스티버거','양식,햄버거','서울 마포구 상수동 317-2','275호','02-336-3034',126.920704821186,37.5482263490848,'테이스티버거,\n양식,햄버거,\n서울 마포구 상수동 317-2,\n02-336-3034,\n126.920704821186,\n37.5482263490848,','shop412','12345');</v>
      </c>
    </row>
    <row r="414" spans="1:14" x14ac:dyDescent="0.4">
      <c r="A414">
        <f t="shared" si="36"/>
        <v>413</v>
      </c>
      <c r="B414" t="str">
        <f>CONCATENATE("'",'trim()'!A414,"',")</f>
        <v>'테일러커피 서교2호점',</v>
      </c>
      <c r="C414" t="str">
        <f>CONCATENATE("'",category!Q414,"',")</f>
        <v>'카페',</v>
      </c>
      <c r="D414" t="str">
        <f xml:space="preserve">   CONCATENATE("'",'trim()'!C414,"',")</f>
        <v>'서울 마포구 서교동 338-1',</v>
      </c>
      <c r="E414" t="str">
        <f t="shared" ca="1" si="37"/>
        <v>'71호',</v>
      </c>
      <c r="F414" t="str">
        <f xml:space="preserve">    CONCATENATE("'",'trim()'!D414,"',")</f>
        <v>'02-334-0355',</v>
      </c>
      <c r="G414" t="str">
        <f>'trim()'!E414&amp;","</f>
        <v>126.927602272249,</v>
      </c>
      <c r="H414" t="str">
        <f>'trim()'!F414&amp;","</f>
        <v>37.5538674238312,</v>
      </c>
      <c r="I414" t="str">
        <f t="shared" si="38"/>
        <v>'테일러커피 서교2호점,\n카페,\n서울 마포구 서교동 338-1,\n02-334-0355,\n126.927602272249,\n37.5538674238312,',</v>
      </c>
      <c r="J414" t="str">
        <f t="shared" si="39"/>
        <v>'shop413',</v>
      </c>
      <c r="K414" t="str">
        <f t="shared" si="40"/>
        <v>'12345'</v>
      </c>
      <c r="N414" t="str">
        <f t="shared" ca="1" si="41"/>
        <v>insert into shop (shopName, shopCategory, shopAddr, shopAddr2, shopTel, shopX, shopY, shopEx, shopID, shopPW) values('테일러커피 서교2호점','카페','서울 마포구 서교동 338-1','71호','02-334-0355',126.927602272249,37.5538674238312,'테일러커피 서교2호점,\n카페,\n서울 마포구 서교동 338-1,\n02-334-0355,\n126.927602272249,\n37.5538674238312,','shop413','12345');</v>
      </c>
    </row>
    <row r="415" spans="1:14" x14ac:dyDescent="0.4">
      <c r="A415">
        <f t="shared" si="36"/>
        <v>414</v>
      </c>
      <c r="B415" t="str">
        <f>CONCATENATE("'",'trim()'!A415,"',")</f>
        <v>'텐노쿠시',</v>
      </c>
      <c r="C415" t="str">
        <f>CONCATENATE("'",category!Q415,"',")</f>
        <v>'햄버거',</v>
      </c>
      <c r="D415" t="str">
        <f xml:space="preserve">   CONCATENATE("'",'trim()'!C415,"',")</f>
        <v>'서울 구로구 신도림동 692',</v>
      </c>
      <c r="E415" t="str">
        <f t="shared" ca="1" si="37"/>
        <v>'40호',</v>
      </c>
      <c r="F415" t="str">
        <f xml:space="preserve">    CONCATENATE("'",'trim()'!D415,"',")</f>
        <v>'02-332-2281',</v>
      </c>
      <c r="G415" t="str">
        <f>'trim()'!E415&amp;","</f>
        <v>126.889344585734,</v>
      </c>
      <c r="H415" t="str">
        <f>'trim()'!F415&amp;","</f>
        <v>37.5088561992913,</v>
      </c>
      <c r="I415" t="str">
        <f t="shared" si="38"/>
        <v>'텐노쿠시,\n햄버거,\n서울 구로구 신도림동 692,\n02-332-2281,\n126.889344585734,\n37.5088561992913,',</v>
      </c>
      <c r="J415" t="str">
        <f t="shared" si="39"/>
        <v>'shop414',</v>
      </c>
      <c r="K415" t="str">
        <f t="shared" si="40"/>
        <v>'12345'</v>
      </c>
      <c r="N415" t="str">
        <f t="shared" ca="1" si="41"/>
        <v>insert into shop (shopName, shopCategory, shopAddr, shopAddr2, shopTel, shopX, shopY, shopEx, shopID, shopPW) values('텐노쿠시','햄버거','서울 구로구 신도림동 692','40호','02-332-2281',126.889344585734,37.5088561992913,'텐노쿠시,\n햄버거,\n서울 구로구 신도림동 692,\n02-332-2281,\n126.889344585734,\n37.5088561992913,','shop414','12345');</v>
      </c>
    </row>
    <row r="416" spans="1:14" x14ac:dyDescent="0.4">
      <c r="A416">
        <f t="shared" si="36"/>
        <v>415</v>
      </c>
      <c r="B416" t="str">
        <f>CONCATENATE("'",'trim()'!A416,"',")</f>
        <v>'투고샐러드 홍익대점',</v>
      </c>
      <c r="C416" t="str">
        <f>CONCATENATE("'",category!Q416,"',")</f>
        <v>'햄버거',</v>
      </c>
      <c r="D416" t="str">
        <f xml:space="preserve">   CONCATENATE("'",'trim()'!C416,"',")</f>
        <v>'서울 마포구 서교동 486',</v>
      </c>
      <c r="E416" t="str">
        <f t="shared" ca="1" si="37"/>
        <v>'40호',</v>
      </c>
      <c r="F416" t="str">
        <f xml:space="preserve">    CONCATENATE("'",'trim()'!D416,"',")</f>
        <v>'02-3144-4700',</v>
      </c>
      <c r="G416" t="str">
        <f>'trim()'!E416&amp;","</f>
        <v>126.923695720297,</v>
      </c>
      <c r="H416" t="str">
        <f>'trim()'!F416&amp;","</f>
        <v>37.5537604481538,</v>
      </c>
      <c r="I416" t="str">
        <f t="shared" si="38"/>
        <v>'투고샐러드 홍익대점,\n햄버거,\n서울 마포구 서교동 486,\n02-3144-4700,\n126.923695720297,\n37.5537604481538,',</v>
      </c>
      <c r="J416" t="str">
        <f t="shared" si="39"/>
        <v>'shop415',</v>
      </c>
      <c r="K416" t="str">
        <f t="shared" si="40"/>
        <v>'12345'</v>
      </c>
      <c r="N416" t="str">
        <f t="shared" ca="1" si="41"/>
        <v>insert into shop (shopName, shopCategory, shopAddr, shopAddr2, shopTel, shopX, shopY, shopEx, shopID, shopPW) values('투고샐러드 홍익대점','햄버거','서울 마포구 서교동 486','40호','02-3144-4700',126.923695720297,37.5537604481538,'투고샐러드 홍익대점,\n햄버거,\n서울 마포구 서교동 486,\n02-3144-4700,\n126.923695720297,\n37.5537604481538,','shop415','12345');</v>
      </c>
    </row>
    <row r="417" spans="1:14" x14ac:dyDescent="0.4">
      <c r="A417">
        <f t="shared" si="36"/>
        <v>416</v>
      </c>
      <c r="B417" t="str">
        <f>CONCATENATE("'",'trim()'!A417,"',")</f>
        <v>'투소유',</v>
      </c>
      <c r="C417" t="str">
        <f>CONCATENATE("'",category!Q417,"',")</f>
        <v>'카페',</v>
      </c>
      <c r="D417" t="str">
        <f xml:space="preserve">   CONCATENATE("'",'trim()'!C417,"',")</f>
        <v>'서울 마포구 상수동 93-107',</v>
      </c>
      <c r="E417" t="str">
        <f t="shared" ca="1" si="37"/>
        <v>'24호',</v>
      </c>
      <c r="F417" t="str">
        <f xml:space="preserve">    CONCATENATE("'",'trim()'!D417,"',")</f>
        <v>'02-6052-9991',</v>
      </c>
      <c r="G417" t="str">
        <f>'trim()'!E417&amp;","</f>
        <v>126.922290988592,</v>
      </c>
      <c r="H417" t="str">
        <f>'trim()'!F417&amp;","</f>
        <v>37.5485823970121,</v>
      </c>
      <c r="I417" t="str">
        <f t="shared" si="38"/>
        <v>'투소유,\n카페,\n서울 마포구 상수동 93-107,\n02-6052-9991,\n126.922290988592,\n37.5485823970121,',</v>
      </c>
      <c r="J417" t="str">
        <f t="shared" si="39"/>
        <v>'shop416',</v>
      </c>
      <c r="K417" t="str">
        <f t="shared" si="40"/>
        <v>'12345'</v>
      </c>
      <c r="N417" t="str">
        <f t="shared" ca="1" si="41"/>
        <v>insert into shop (shopName, shopCategory, shopAddr, shopAddr2, shopTel, shopX, shopY, shopEx, shopID, shopPW) values('투소유','카페','서울 마포구 상수동 93-107','24호','02-6052-9991',126.922290988592,37.5485823970121,'투소유,\n카페,\n서울 마포구 상수동 93-107,\n02-6052-9991,\n126.922290988592,\n37.5485823970121,','shop416','12345');</v>
      </c>
    </row>
    <row r="418" spans="1:14" x14ac:dyDescent="0.4">
      <c r="A418">
        <f t="shared" si="36"/>
        <v>417</v>
      </c>
      <c r="B418" t="str">
        <f>CONCATENATE("'",'trim()'!A418,"',")</f>
        <v>'투썸플레이스 신도림디큐브시티점',</v>
      </c>
      <c r="C418" t="str">
        <f>CONCATENATE("'",category!Q418,"',")</f>
        <v>'카페',</v>
      </c>
      <c r="D418" t="str">
        <f xml:space="preserve">   CONCATENATE("'",'trim()'!C418,"',")</f>
        <v>'서울 구로구 신도림동 692',</v>
      </c>
      <c r="E418" t="str">
        <f t="shared" ca="1" si="37"/>
        <v>'208호',</v>
      </c>
      <c r="F418" t="str">
        <f xml:space="preserve">    CONCATENATE("'",'trim()'!D418,"',")</f>
        <v>'02-2210-9233',</v>
      </c>
      <c r="G418" t="str">
        <f>'trim()'!E418&amp;","</f>
        <v>126.889434919109,</v>
      </c>
      <c r="H418" t="str">
        <f>'trim()'!F418&amp;","</f>
        <v>37.5089571963638,</v>
      </c>
      <c r="I418" t="str">
        <f t="shared" si="38"/>
        <v>'투썸플레이스 신도림디큐브시티점,\n카페,\n서울 구로구 신도림동 692,\n02-2210-9233,\n126.889434919109,\n37.5089571963638,',</v>
      </c>
      <c r="J418" t="str">
        <f t="shared" si="39"/>
        <v>'shop417',</v>
      </c>
      <c r="K418" t="str">
        <f t="shared" si="40"/>
        <v>'12345'</v>
      </c>
      <c r="N418" t="str">
        <f t="shared" ca="1" si="41"/>
        <v>insert into shop (shopName, shopCategory, shopAddr, shopAddr2, shopTel, shopX, shopY, shopEx, shopID, shopPW) values('투썸플레이스 신도림디큐브시티점','카페','서울 구로구 신도림동 692','208호','02-2210-9233',126.889434919109,37.5089571963638,'투썸플레이스 신도림디큐브시티점,\n카페,\n서울 구로구 신도림동 692,\n02-2210-9233,\n126.889434919109,\n37.5089571963638,','shop417','12345');</v>
      </c>
    </row>
    <row r="419" spans="1:14" x14ac:dyDescent="0.4">
      <c r="A419">
        <f t="shared" si="36"/>
        <v>418</v>
      </c>
      <c r="B419" t="str">
        <f>CONCATENATE("'",'trim()'!A419,"',")</f>
        <v>'트라토리아챠오',</v>
      </c>
      <c r="C419" t="str">
        <f>CONCATENATE("'",category!Q419,"',")</f>
        <v>'양식',</v>
      </c>
      <c r="D419" t="str">
        <f xml:space="preserve">   CONCATENATE("'",'trim()'!C419,"',")</f>
        <v>'서울 마포구 상수동 327-1',</v>
      </c>
      <c r="E419" t="str">
        <f t="shared" ca="1" si="37"/>
        <v>'229호',</v>
      </c>
      <c r="F419" t="str">
        <f xml:space="preserve">    CONCATENATE("'",'trim()'!D419,"',")</f>
        <v>'02-3144-4700',</v>
      </c>
      <c r="G419" t="str">
        <f>'trim()'!E419&amp;","</f>
        <v>126.922566421609,</v>
      </c>
      <c r="H419" t="str">
        <f>'trim()'!F419&amp;","</f>
        <v>37.547056286329,</v>
      </c>
      <c r="I419" t="str">
        <f t="shared" si="38"/>
        <v>'트라토리아챠오,\n양식,\n서울 마포구 상수동 327-1,\n02-3144-4700,\n126.922566421609,\n37.547056286329,',</v>
      </c>
      <c r="J419" t="str">
        <f t="shared" si="39"/>
        <v>'shop418',</v>
      </c>
      <c r="K419" t="str">
        <f t="shared" si="40"/>
        <v>'12345'</v>
      </c>
      <c r="N419" t="str">
        <f t="shared" ca="1" si="41"/>
        <v>insert into shop (shopName, shopCategory, shopAddr, shopAddr2, shopTel, shopX, shopY, shopEx, shopID, shopPW) values('트라토리아챠오','양식','서울 마포구 상수동 327-1','229호','02-3144-4700',126.922566421609,37.547056286329,'트라토리아챠오,\n양식,\n서울 마포구 상수동 327-1,\n02-3144-4700,\n126.922566421609,\n37.547056286329,','shop418','12345');</v>
      </c>
    </row>
    <row r="420" spans="1:14" x14ac:dyDescent="0.4">
      <c r="A420">
        <f t="shared" si="36"/>
        <v>419</v>
      </c>
      <c r="B420" t="str">
        <f>CONCATENATE("'",'trim()'!A420,"',")</f>
        <v>'파스타 스토리',</v>
      </c>
      <c r="C420" t="str">
        <f>CONCATENATE("'",category!Q420,"',")</f>
        <v>'햄버거',</v>
      </c>
      <c r="D420" t="str">
        <f xml:space="preserve">   CONCATENATE("'",'trim()'!C420,"',")</f>
        <v>'서울 마포구 서교동 457-1',</v>
      </c>
      <c r="E420" t="str">
        <f t="shared" ca="1" si="37"/>
        <v>'23호',</v>
      </c>
      <c r="F420" t="str">
        <f xml:space="preserve">    CONCATENATE("'",'trim()'!D420,"',")</f>
        <v>'02-3144-4700',</v>
      </c>
      <c r="G420" t="str">
        <f>'trim()'!E420&amp;","</f>
        <v>126.913555299383,</v>
      </c>
      <c r="H420" t="str">
        <f>'trim()'!F420&amp;","</f>
        <v>37.5579557110593,</v>
      </c>
      <c r="I420" t="str">
        <f t="shared" si="38"/>
        <v>'파스타 스토리,\n햄버거,\n서울 마포구 서교동 457-1,\n02-3144-4700,\n126.913555299383,\n37.5579557110593,',</v>
      </c>
      <c r="J420" t="str">
        <f t="shared" si="39"/>
        <v>'shop419',</v>
      </c>
      <c r="K420" t="str">
        <f t="shared" si="40"/>
        <v>'12345'</v>
      </c>
      <c r="N420" t="str">
        <f t="shared" ca="1" si="41"/>
        <v>insert into shop (shopName, shopCategory, shopAddr, shopAddr2, shopTel, shopX, shopY, shopEx, shopID, shopPW) values('파스타 스토리','햄버거','서울 마포구 서교동 457-1','23호','02-3144-4700',126.913555299383,37.5579557110593,'파스타 스토리,\n햄버거,\n서울 마포구 서교동 457-1,\n02-3144-4700,\n126.913555299383,\n37.5579557110593,','shop419','12345');</v>
      </c>
    </row>
    <row r="421" spans="1:14" x14ac:dyDescent="0.4">
      <c r="A421">
        <f t="shared" si="36"/>
        <v>420</v>
      </c>
      <c r="B421" t="str">
        <f>CONCATENATE("'",'trim()'!A421,"',")</f>
        <v>'파티오',</v>
      </c>
      <c r="C421" t="str">
        <f>CONCATENATE("'",category!Q421,"',")</f>
        <v>'양식',</v>
      </c>
      <c r="D421" t="str">
        <f xml:space="preserve">   CONCATENATE("'",'trim()'!C421,"',")</f>
        <v>'서울 구로구 구로동 544',</v>
      </c>
      <c r="E421" t="str">
        <f t="shared" ca="1" si="37"/>
        <v>'93호',</v>
      </c>
      <c r="F421" t="str">
        <f xml:space="preserve">    CONCATENATE("'",'trim()'!D421,"',")</f>
        <v>'02-857-2820',</v>
      </c>
      <c r="G421" t="str">
        <f>'trim()'!E421&amp;","</f>
        <v>126.887542753737,</v>
      </c>
      <c r="H421" t="str">
        <f>'trim()'!F421&amp;","</f>
        <v>37.5036466903643,</v>
      </c>
      <c r="I421" t="str">
        <f t="shared" si="38"/>
        <v>'파티오,\n양식,\n서울 구로구 구로동 544,\n02-857-2820,\n126.887542753737,\n37.5036466903643,',</v>
      </c>
      <c r="J421" t="str">
        <f t="shared" si="39"/>
        <v>'shop420',</v>
      </c>
      <c r="K421" t="str">
        <f t="shared" si="40"/>
        <v>'12345'</v>
      </c>
      <c r="N421" t="str">
        <f t="shared" ca="1" si="41"/>
        <v>insert into shop (shopName, shopCategory, shopAddr, shopAddr2, shopTel, shopX, shopY, shopEx, shopID, shopPW) values('파티오','양식','서울 구로구 구로동 544','93호','02-857-2820',126.887542753737,37.5036466903643,'파티오,\n양식,\n서울 구로구 구로동 544,\n02-857-2820,\n126.887542753737,\n37.5036466903643,','shop420','12345');</v>
      </c>
    </row>
    <row r="422" spans="1:14" x14ac:dyDescent="0.4">
      <c r="A422">
        <f t="shared" si="36"/>
        <v>421</v>
      </c>
      <c r="B422" t="str">
        <f>CONCATENATE("'",'trim()'!A422,"',")</f>
        <v>'파파이스 고척스카이돔점',</v>
      </c>
      <c r="C422" t="str">
        <f>CONCATENATE("'",category!Q422,"',")</f>
        <v>'햄버거',</v>
      </c>
      <c r="D422" t="str">
        <f xml:space="preserve">   CONCATENATE("'",'trim()'!C422,"',")</f>
        <v>'서울 구로구 고척동 63-9',</v>
      </c>
      <c r="E422" t="str">
        <f t="shared" ca="1" si="37"/>
        <v>'122호',</v>
      </c>
      <c r="F422" t="str">
        <f xml:space="preserve">    CONCATENATE("'",'trim()'!D422,"',")</f>
        <v>'02-3666-8824',</v>
      </c>
      <c r="G422" t="str">
        <f>'trim()'!E422&amp;","</f>
        <v>126.867111087917,</v>
      </c>
      <c r="H422" t="str">
        <f>'trim()'!F422&amp;","</f>
        <v>37.4997691702931,</v>
      </c>
      <c r="I422" t="str">
        <f t="shared" si="38"/>
        <v>'파파이스 고척스카이돔점,\n햄버거,\n서울 구로구 고척동 63-9,\n02-3666-8824,\n126.867111087917,\n37.4997691702931,',</v>
      </c>
      <c r="J422" t="str">
        <f t="shared" si="39"/>
        <v>'shop421',</v>
      </c>
      <c r="K422" t="str">
        <f t="shared" si="40"/>
        <v>'12345'</v>
      </c>
      <c r="N422" t="str">
        <f t="shared" ca="1" si="41"/>
        <v>insert into shop (shopName, shopCategory, shopAddr, shopAddr2, shopTel, shopX, shopY, shopEx, shopID, shopPW) values('파파이스 고척스카이돔점','햄버거','서울 구로구 고척동 63-9','122호','02-3666-8824',126.867111087917,37.4997691702931,'파파이스 고척스카이돔점,\n햄버거,\n서울 구로구 고척동 63-9,\n02-3666-8824,\n126.867111087917,\n37.4997691702931,','shop421','12345');</v>
      </c>
    </row>
    <row r="423" spans="1:14" x14ac:dyDescent="0.4">
      <c r="A423">
        <f t="shared" si="36"/>
        <v>422</v>
      </c>
      <c r="B423" t="str">
        <f>CONCATENATE("'",'trim()'!A423,"',")</f>
        <v>'파파이스 신도림테크노마트점',</v>
      </c>
      <c r="C423" t="str">
        <f>CONCATENATE("'",category!Q423,"',")</f>
        <v>'햄버거',</v>
      </c>
      <c r="D423" t="str">
        <f xml:space="preserve">   CONCATENATE("'",'trim()'!C423,"',")</f>
        <v>'서울 구로구 구로동 3-25',</v>
      </c>
      <c r="E423" t="str">
        <f t="shared" ca="1" si="37"/>
        <v>'29호',</v>
      </c>
      <c r="F423" t="str">
        <f xml:space="preserve">    CONCATENATE("'",'trim()'!D423,"',")</f>
        <v>'02-851-3158',</v>
      </c>
      <c r="G423" t="str">
        <f>'trim()'!E423&amp;","</f>
        <v>126.890270210667,</v>
      </c>
      <c r="H423" t="str">
        <f>'trim()'!F423&amp;","</f>
        <v>37.5070082015773,</v>
      </c>
      <c r="I423" t="str">
        <f t="shared" si="38"/>
        <v>'파파이스 신도림테크노마트점,\n햄버거,\n서울 구로구 구로동 3-25,\n02-851-3158,\n126.890270210667,\n37.5070082015773,',</v>
      </c>
      <c r="J423" t="str">
        <f t="shared" si="39"/>
        <v>'shop422',</v>
      </c>
      <c r="K423" t="str">
        <f t="shared" si="40"/>
        <v>'12345'</v>
      </c>
      <c r="N423" t="str">
        <f t="shared" ca="1" si="41"/>
        <v>insert into shop (shopName, shopCategory, shopAddr, shopAddr2, shopTel, shopX, shopY, shopEx, shopID, shopPW) values('파파이스 신도림테크노마트점','햄버거','서울 구로구 구로동 3-25','29호','02-851-3158',126.890270210667,37.5070082015773,'파파이스 신도림테크노마트점,\n햄버거,\n서울 구로구 구로동 3-25,\n02-851-3158,\n126.890270210667,\n37.5070082015773,','shop422','12345');</v>
      </c>
    </row>
    <row r="424" spans="1:14" x14ac:dyDescent="0.4">
      <c r="A424">
        <f t="shared" si="36"/>
        <v>423</v>
      </c>
      <c r="B424" t="str">
        <f>CONCATENATE("'",'trim()'!A424,"',")</f>
        <v>'파파존스 구로점',</v>
      </c>
      <c r="C424" t="str">
        <f>CONCATENATE("'",category!Q424,"',")</f>
        <v>'피자,양식',</v>
      </c>
      <c r="D424" t="str">
        <f xml:space="preserve">   CONCATENATE("'",'trim()'!C424,"',")</f>
        <v>'서울 구로구 구로동 530-22',</v>
      </c>
      <c r="E424" t="str">
        <f t="shared" ca="1" si="37"/>
        <v>'145호',</v>
      </c>
      <c r="F424" t="str">
        <f xml:space="preserve">    CONCATENATE("'",'trim()'!D424,"',")</f>
        <v>'02-867-5551',</v>
      </c>
      <c r="G424" t="str">
        <f>'trim()'!E424&amp;","</f>
        <v>126.886988870096,</v>
      </c>
      <c r="H424" t="str">
        <f>'trim()'!F424&amp;","</f>
        <v>37.4989573293159,</v>
      </c>
      <c r="I424" t="str">
        <f t="shared" si="38"/>
        <v>'파파존스 구로점,\n피자,양식,\n서울 구로구 구로동 530-22,\n02-867-5551,\n126.886988870096,\n37.4989573293159,',</v>
      </c>
      <c r="J424" t="str">
        <f t="shared" si="39"/>
        <v>'shop423',</v>
      </c>
      <c r="K424" t="str">
        <f t="shared" si="40"/>
        <v>'12345'</v>
      </c>
      <c r="N424" t="str">
        <f t="shared" ca="1" si="41"/>
        <v>insert into shop (shopName, shopCategory, shopAddr, shopAddr2, shopTel, shopX, shopY, shopEx, shopID, shopPW) values('파파존스 구로점','피자,양식','서울 구로구 구로동 530-22','145호','02-867-5551',126.886988870096,37.4989573293159,'파파존스 구로점,\n피자,양식,\n서울 구로구 구로동 530-22,\n02-867-5551,\n126.886988870096,\n37.4989573293159,','shop423','12345');</v>
      </c>
    </row>
    <row r="425" spans="1:14" x14ac:dyDescent="0.4">
      <c r="A425">
        <f t="shared" si="36"/>
        <v>424</v>
      </c>
      <c r="B425" t="str">
        <f>CONCATENATE("'",'trim()'!A425,"',")</f>
        <v>'파파존스 홍대점',</v>
      </c>
      <c r="C425" t="str">
        <f>CONCATENATE("'",category!Q425,"',")</f>
        <v>'피자,양식',</v>
      </c>
      <c r="D425" t="str">
        <f xml:space="preserve">   CONCATENATE("'",'trim()'!C425,"',")</f>
        <v>'서울 마포구 상수동 309-3',</v>
      </c>
      <c r="E425" t="str">
        <f t="shared" ca="1" si="37"/>
        <v>'274호',</v>
      </c>
      <c r="F425" t="str">
        <f xml:space="preserve">    CONCATENATE("'",'trim()'!D425,"',")</f>
        <v>'02-324-9130',</v>
      </c>
      <c r="G425" t="str">
        <f>'trim()'!E425&amp;","</f>
        <v>126.923828453775,</v>
      </c>
      <c r="H425" t="str">
        <f>'trim()'!F425&amp;","</f>
        <v>37.5478824219511,</v>
      </c>
      <c r="I425" t="str">
        <f t="shared" si="38"/>
        <v>'파파존스 홍대점,\n피자,양식,\n서울 마포구 상수동 309-3,\n02-324-9130,\n126.923828453775,\n37.5478824219511,',</v>
      </c>
      <c r="J425" t="str">
        <f t="shared" si="39"/>
        <v>'shop424',</v>
      </c>
      <c r="K425" t="str">
        <f t="shared" si="40"/>
        <v>'12345'</v>
      </c>
      <c r="N425" t="str">
        <f t="shared" ca="1" si="41"/>
        <v>insert into shop (shopName, shopCategory, shopAddr, shopAddr2, shopTel, shopX, shopY, shopEx, shopID, shopPW) values('파파존스 홍대점','피자,양식','서울 마포구 상수동 309-3','274호','02-324-9130',126.923828453775,37.5478824219511,'파파존스 홍대점,\n피자,양식,\n서울 마포구 상수동 309-3,\n02-324-9130,\n126.923828453775,\n37.5478824219511,','shop424','12345');</v>
      </c>
    </row>
    <row r="426" spans="1:14" x14ac:dyDescent="0.4">
      <c r="A426">
        <f t="shared" si="36"/>
        <v>425</v>
      </c>
      <c r="B426" t="str">
        <f>CONCATENATE("'",'trim()'!A426,"',")</f>
        <v>'팔로피자',</v>
      </c>
      <c r="C426" t="str">
        <f>CONCATENATE("'",category!Q426,"',")</f>
        <v>'피자,양식',</v>
      </c>
      <c r="D426" t="str">
        <f xml:space="preserve">   CONCATENATE("'",'trim()'!C426,"',")</f>
        <v>'서울 마포구 서교동 394-65',</v>
      </c>
      <c r="E426" t="str">
        <f t="shared" ca="1" si="37"/>
        <v>'16호',</v>
      </c>
      <c r="F426" t="str">
        <f xml:space="preserve">    CONCATENATE("'",'trim()'!D426,"',")</f>
        <v>'02-324-9130',</v>
      </c>
      <c r="G426" t="str">
        <f>'trim()'!E426&amp;","</f>
        <v>126.915664954589,</v>
      </c>
      <c r="H426" t="str">
        <f>'trim()'!F426&amp;","</f>
        <v>37.5498915060569,</v>
      </c>
      <c r="I426" t="str">
        <f t="shared" si="38"/>
        <v>'팔로피자,\n피자,양식,\n서울 마포구 서교동 394-65,\n02-324-9130,\n126.915664954589,\n37.5498915060569,',</v>
      </c>
      <c r="J426" t="str">
        <f t="shared" si="39"/>
        <v>'shop425',</v>
      </c>
      <c r="K426" t="str">
        <f t="shared" si="40"/>
        <v>'12345'</v>
      </c>
      <c r="N426" t="str">
        <f t="shared" ca="1" si="41"/>
        <v>insert into shop (shopName, shopCategory, shopAddr, shopAddr2, shopTel, shopX, shopY, shopEx, shopID, shopPW) values('팔로피자','피자,양식','서울 마포구 서교동 394-65','16호','02-324-9130',126.915664954589,37.5498915060569,'팔로피자,\n피자,양식,\n서울 마포구 서교동 394-65,\n02-324-9130,\n126.915664954589,\n37.5498915060569,','shop425','12345');</v>
      </c>
    </row>
    <row r="427" spans="1:14" x14ac:dyDescent="0.4">
      <c r="A427">
        <f t="shared" si="36"/>
        <v>426</v>
      </c>
      <c r="B427" t="str">
        <f>CONCATENATE("'",'trim()'!A427,"',")</f>
        <v>'팬차이나 디큐브점',</v>
      </c>
      <c r="C427" t="str">
        <f>CONCATENATE("'",category!Q427,"',")</f>
        <v>'중식',</v>
      </c>
      <c r="D427" t="str">
        <f xml:space="preserve">   CONCATENATE("'",'trim()'!C427,"',")</f>
        <v>'서울 구로구 신도림동 692',</v>
      </c>
      <c r="E427" t="str">
        <f t="shared" ca="1" si="37"/>
        <v>'291호',</v>
      </c>
      <c r="F427" t="str">
        <f xml:space="preserve">    CONCATENATE("'",'trim()'!D427,"',")</f>
        <v>'02-324-9130',</v>
      </c>
      <c r="G427" t="str">
        <f>'trim()'!E427&amp;","</f>
        <v>126.889583965462,</v>
      </c>
      <c r="H427" t="str">
        <f>'trim()'!F427&amp;","</f>
        <v>37.5091267245894,</v>
      </c>
      <c r="I427" t="str">
        <f t="shared" si="38"/>
        <v>'팬차이나 디큐브점,\n중식,\n서울 구로구 신도림동 692,\n02-324-9130,\n126.889583965462,\n37.5091267245894,',</v>
      </c>
      <c r="J427" t="str">
        <f t="shared" si="39"/>
        <v>'shop426',</v>
      </c>
      <c r="K427" t="str">
        <f t="shared" si="40"/>
        <v>'12345'</v>
      </c>
      <c r="N427" t="str">
        <f t="shared" ca="1" si="41"/>
        <v>insert into shop (shopName, shopCategory, shopAddr, shopAddr2, shopTel, shopX, shopY, shopEx, shopID, shopPW) values('팬차이나 디큐브점','중식','서울 구로구 신도림동 692','291호','02-324-9130',126.889583965462,37.5091267245894,'팬차이나 디큐브점,\n중식,\n서울 구로구 신도림동 692,\n02-324-9130,\n126.889583965462,\n37.5091267245894,','shop426','12345');</v>
      </c>
    </row>
    <row r="428" spans="1:14" x14ac:dyDescent="0.4">
      <c r="A428">
        <f t="shared" si="36"/>
        <v>427</v>
      </c>
      <c r="B428" t="str">
        <f>CONCATENATE("'",'trim()'!A428,"',")</f>
        <v>'페리카나 대림역점',</v>
      </c>
      <c r="C428" t="str">
        <f>CONCATENATE("'",category!Q428,"',")</f>
        <v>'치킨',</v>
      </c>
      <c r="D428" t="str">
        <f xml:space="preserve">   CONCATENATE("'",'trim()'!C428,"',")</f>
        <v>'서울 구로구 구로동 130-69',</v>
      </c>
      <c r="E428" t="str">
        <f t="shared" ca="1" si="37"/>
        <v>'25호',</v>
      </c>
      <c r="F428" t="str">
        <f xml:space="preserve">    CONCATENATE("'",'trim()'!D428,"',")</f>
        <v>'02-867-8292',</v>
      </c>
      <c r="G428" t="str">
        <f>'trim()'!E428&amp;","</f>
        <v>126.892771636265,</v>
      </c>
      <c r="H428" t="str">
        <f>'trim()'!F428&amp;","</f>
        <v>37.492226345537,</v>
      </c>
      <c r="I428" t="str">
        <f t="shared" si="38"/>
        <v>'페리카나 대림역점,\n치킨,\n서울 구로구 구로동 130-69,\n02-867-8292,\n126.892771636265,\n37.492226345537,',</v>
      </c>
      <c r="J428" t="str">
        <f t="shared" si="39"/>
        <v>'shop427',</v>
      </c>
      <c r="K428" t="str">
        <f t="shared" si="40"/>
        <v>'12345'</v>
      </c>
      <c r="N428" t="str">
        <f t="shared" ca="1" si="41"/>
        <v>insert into shop (shopName, shopCategory, shopAddr, shopAddr2, shopTel, shopX, shopY, shopEx, shopID, shopPW) values('페리카나 대림역점','치킨','서울 구로구 구로동 130-69','25호','02-867-8292',126.892771636265,37.492226345537,'페리카나 대림역점,\n치킨,\n서울 구로구 구로동 130-69,\n02-867-8292,\n126.892771636265,\n37.492226345537,','shop427','12345');</v>
      </c>
    </row>
    <row r="429" spans="1:14" x14ac:dyDescent="0.4">
      <c r="A429">
        <f t="shared" si="36"/>
        <v>428</v>
      </c>
      <c r="B429" t="str">
        <f>CONCATENATE("'",'trim()'!A429,"',")</f>
        <v>'페리카나 신도림점',</v>
      </c>
      <c r="C429" t="str">
        <f>CONCATENATE("'",category!Q429,"',")</f>
        <v>'치킨',</v>
      </c>
      <c r="D429" t="str">
        <f xml:space="preserve">   CONCATENATE("'",'trim()'!C429,"',")</f>
        <v>'서울 구로구 신도림동 291-124',</v>
      </c>
      <c r="E429" t="str">
        <f t="shared" ca="1" si="37"/>
        <v>'147호',</v>
      </c>
      <c r="F429" t="str">
        <f xml:space="preserve">    CONCATENATE("'",'trim()'!D429,"',")</f>
        <v>'02-2068-4547',</v>
      </c>
      <c r="G429" t="str">
        <f>'trim()'!E429&amp;","</f>
        <v>126.877845145025,</v>
      </c>
      <c r="H429" t="str">
        <f>'trim()'!F429&amp;","</f>
        <v>37.5083258886215,</v>
      </c>
      <c r="I429" t="str">
        <f t="shared" si="38"/>
        <v>'페리카나 신도림점,\n치킨,\n서울 구로구 신도림동 291-124,\n02-2068-4547,\n126.877845145025,\n37.5083258886215,',</v>
      </c>
      <c r="J429" t="str">
        <f t="shared" si="39"/>
        <v>'shop428',</v>
      </c>
      <c r="K429" t="str">
        <f t="shared" si="40"/>
        <v>'12345'</v>
      </c>
      <c r="N429" t="str">
        <f t="shared" ca="1" si="41"/>
        <v>insert into shop (shopName, shopCategory, shopAddr, shopAddr2, shopTel, shopX, shopY, shopEx, shopID, shopPW) values('페리카나 신도림점','치킨','서울 구로구 신도림동 291-124','147호','02-2068-4547',126.877845145025,37.5083258886215,'페리카나 신도림점,\n치킨,\n서울 구로구 신도림동 291-124,\n02-2068-4547,\n126.877845145025,\n37.5083258886215,','shop428','12345');</v>
      </c>
    </row>
    <row r="430" spans="1:14" x14ac:dyDescent="0.4">
      <c r="A430">
        <f t="shared" si="36"/>
        <v>429</v>
      </c>
      <c r="B430" t="str">
        <f>CONCATENATE("'",'trim()'!A430,"',")</f>
        <v>'페리카나 홍익대점',</v>
      </c>
      <c r="C430" t="str">
        <f>CONCATENATE("'",category!Q430,"',")</f>
        <v>'치킨',</v>
      </c>
      <c r="D430" t="str">
        <f xml:space="preserve">   CONCATENATE("'",'trim()'!C430,"',")</f>
        <v>'서울 마포구 창전동 382-1',</v>
      </c>
      <c r="E430" t="str">
        <f t="shared" ca="1" si="37"/>
        <v>'29호',</v>
      </c>
      <c r="F430" t="str">
        <f xml:space="preserve">    CONCATENATE("'",'trim()'!D430,"',")</f>
        <v>'02-334-4161',</v>
      </c>
      <c r="G430" t="str">
        <f>'trim()'!E430&amp;","</f>
        <v>126.928708894543,</v>
      </c>
      <c r="H430" t="str">
        <f>'trim()'!F430&amp;","</f>
        <v>37.5469376187457,</v>
      </c>
      <c r="I430" t="str">
        <f t="shared" si="38"/>
        <v>'페리카나 홍익대점,\n치킨,\n서울 마포구 창전동 382-1,\n02-334-4161,\n126.928708894543,\n37.5469376187457,',</v>
      </c>
      <c r="J430" t="str">
        <f t="shared" si="39"/>
        <v>'shop429',</v>
      </c>
      <c r="K430" t="str">
        <f t="shared" si="40"/>
        <v>'12345'</v>
      </c>
      <c r="N430" t="str">
        <f t="shared" ca="1" si="41"/>
        <v>insert into shop (shopName, shopCategory, shopAddr, shopAddr2, shopTel, shopX, shopY, shopEx, shopID, shopPW) values('페리카나 홍익대점','치킨','서울 마포구 창전동 382-1','29호','02-334-4161',126.928708894543,37.5469376187457,'페리카나 홍익대점,\n치킨,\n서울 마포구 창전동 382-1,\n02-334-4161,\n126.928708894543,\n37.5469376187457,','shop429','12345');</v>
      </c>
    </row>
    <row r="431" spans="1:14" x14ac:dyDescent="0.4">
      <c r="A431">
        <f t="shared" si="36"/>
        <v>430</v>
      </c>
      <c r="B431" t="str">
        <f>CONCATENATE("'",'trim()'!A431,"',")</f>
        <v>'평양술집',</v>
      </c>
      <c r="C431" t="str">
        <f>CONCATENATE("'",category!Q431,"',")</f>
        <v>'한식',</v>
      </c>
      <c r="D431" t="str">
        <f xml:space="preserve">   CONCATENATE("'",'trim()'!C431,"',")</f>
        <v>'서울 마포구 서교동 362-9',</v>
      </c>
      <c r="E431" t="str">
        <f t="shared" ca="1" si="37"/>
        <v>'193호',</v>
      </c>
      <c r="F431" t="str">
        <f xml:space="preserve">    CONCATENATE("'",'trim()'!D431,"',")</f>
        <v>'02-334-4161',</v>
      </c>
      <c r="G431" t="str">
        <f>'trim()'!E431&amp;","</f>
        <v>126.922764552936,</v>
      </c>
      <c r="H431" t="str">
        <f>'trim()'!F431&amp;","</f>
        <v>37.5513460694163,</v>
      </c>
      <c r="I431" t="str">
        <f t="shared" si="38"/>
        <v>'평양술집,\n한식,\n서울 마포구 서교동 362-9,\n02-334-4161,\n126.922764552936,\n37.5513460694163,',</v>
      </c>
      <c r="J431" t="str">
        <f t="shared" si="39"/>
        <v>'shop430',</v>
      </c>
      <c r="K431" t="str">
        <f t="shared" si="40"/>
        <v>'12345'</v>
      </c>
      <c r="N431" t="str">
        <f t="shared" ca="1" si="41"/>
        <v>insert into shop (shopName, shopCategory, shopAddr, shopAddr2, shopTel, shopX, shopY, shopEx, shopID, shopPW) values('평양술집','한식','서울 마포구 서교동 362-9','193호','02-334-4161',126.922764552936,37.5513460694163,'평양술집,\n한식,\n서울 마포구 서교동 362-9,\n02-334-4161,\n126.922764552936,\n37.5513460694163,','shop430','12345');</v>
      </c>
    </row>
    <row r="432" spans="1:14" x14ac:dyDescent="0.4">
      <c r="A432">
        <f t="shared" si="36"/>
        <v>431</v>
      </c>
      <c r="B432" t="str">
        <f>CONCATENATE("'",'trim()'!A432,"',")</f>
        <v>'평이담백뼈칼국수',</v>
      </c>
      <c r="C432" t="str">
        <f>CONCATENATE("'",category!Q432,"',")</f>
        <v>'한식',</v>
      </c>
      <c r="D432" t="str">
        <f xml:space="preserve">   CONCATENATE("'",'trim()'!C432,"',")</f>
        <v>'서울 마포구 서교동 481-5',</v>
      </c>
      <c r="E432" t="str">
        <f t="shared" ca="1" si="37"/>
        <v>'158호',</v>
      </c>
      <c r="F432" t="str">
        <f xml:space="preserve">    CONCATENATE("'",'trim()'!D432,"',")</f>
        <v>'02-336-3454',</v>
      </c>
      <c r="G432" t="str">
        <f>'trim()'!E432&amp;","</f>
        <v>126.913889940044,</v>
      </c>
      <c r="H432" t="str">
        <f>'trim()'!F432&amp;","</f>
        <v>37.554337550539,</v>
      </c>
      <c r="I432" t="str">
        <f t="shared" si="38"/>
        <v>'평이담백뼈칼국수,\n한식,\n서울 마포구 서교동 481-5,\n02-336-3454,\n126.913889940044,\n37.554337550539,',</v>
      </c>
      <c r="J432" t="str">
        <f t="shared" si="39"/>
        <v>'shop431',</v>
      </c>
      <c r="K432" t="str">
        <f t="shared" si="40"/>
        <v>'12345'</v>
      </c>
      <c r="N432" t="str">
        <f t="shared" ca="1" si="41"/>
        <v>insert into shop (shopName, shopCategory, shopAddr, shopAddr2, shopTel, shopX, shopY, shopEx, shopID, shopPW) values('평이담백뼈칼국수','한식','서울 마포구 서교동 481-5','158호','02-336-3454',126.913889940044,37.554337550539,'평이담백뼈칼국수,\n한식,\n서울 마포구 서교동 481-5,\n02-336-3454,\n126.913889940044,\n37.554337550539,','shop431','12345');</v>
      </c>
    </row>
    <row r="433" spans="1:14" x14ac:dyDescent="0.4">
      <c r="A433">
        <f t="shared" si="36"/>
        <v>432</v>
      </c>
      <c r="B433" t="str">
        <f>CONCATENATE("'",'trim()'!A433,"',")</f>
        <v>'포비 합정점',</v>
      </c>
      <c r="C433" t="str">
        <f>CONCATENATE("'",category!Q433,"',")</f>
        <v>'카페',</v>
      </c>
      <c r="D433" t="str">
        <f xml:space="preserve">   CONCATENATE("'",'trim()'!C433,"',")</f>
        <v>'서울 마포구 합정동 426-18',</v>
      </c>
      <c r="E433" t="str">
        <f t="shared" ca="1" si="37"/>
        <v>'107호',</v>
      </c>
      <c r="F433" t="str">
        <f xml:space="preserve">    CONCATENATE("'",'trim()'!D433,"',")</f>
        <v>'02-566-3861',</v>
      </c>
      <c r="G433" t="str">
        <f>'trim()'!E433&amp;","</f>
        <v>126.911058964149,</v>
      </c>
      <c r="H433" t="str">
        <f>'trim()'!F433&amp;","</f>
        <v>37.5519460060514,</v>
      </c>
      <c r="I433" t="str">
        <f t="shared" si="38"/>
        <v>'포비 합정점,\n카페,\n서울 마포구 합정동 426-18,\n02-566-3861,\n126.911058964149,\n37.5519460060514,',</v>
      </c>
      <c r="J433" t="str">
        <f t="shared" si="39"/>
        <v>'shop432',</v>
      </c>
      <c r="K433" t="str">
        <f t="shared" si="40"/>
        <v>'12345'</v>
      </c>
      <c r="N433" t="str">
        <f t="shared" ca="1" si="41"/>
        <v>insert into shop (shopName, shopCategory, shopAddr, shopAddr2, shopTel, shopX, shopY, shopEx, shopID, shopPW) values('포비 합정점','카페','서울 마포구 합정동 426-18','107호','02-566-3861',126.911058964149,37.5519460060514,'포비 합정점,\n카페,\n서울 마포구 합정동 426-18,\n02-566-3861,\n126.911058964149,\n37.5519460060514,','shop432','12345');</v>
      </c>
    </row>
    <row r="434" spans="1:14" x14ac:dyDescent="0.4">
      <c r="A434">
        <f t="shared" si="36"/>
        <v>433</v>
      </c>
      <c r="B434" t="str">
        <f>CONCATENATE("'",'trim()'!A434,"',")</f>
        <v>'푸라닭치킨 망원러빙핸즈점',</v>
      </c>
      <c r="C434" t="str">
        <f>CONCATENATE("'",category!Q434,"',")</f>
        <v>'치킨',</v>
      </c>
      <c r="D434" t="str">
        <f xml:space="preserve">   CONCATENATE("'",'trim()'!C434,"',")</f>
        <v>'서울 마포구 망원동 423-17',</v>
      </c>
      <c r="E434" t="str">
        <f t="shared" ca="1" si="37"/>
        <v>'184호',</v>
      </c>
      <c r="F434" t="str">
        <f xml:space="preserve">    CONCATENATE("'",'trim()'!D434,"',")</f>
        <v>'02-332-9209',</v>
      </c>
      <c r="G434" t="str">
        <f>'trim()'!E434&amp;","</f>
        <v>126.905348154215,</v>
      </c>
      <c r="H434" t="str">
        <f>'trim()'!F434&amp;","</f>
        <v>37.5575926221574,</v>
      </c>
      <c r="I434" t="str">
        <f t="shared" si="38"/>
        <v>'푸라닭치킨 망원러빙핸즈점,\n치킨,\n서울 마포구 망원동 423-17,\n02-332-9209,\n126.905348154215,\n37.5575926221574,',</v>
      </c>
      <c r="J434" t="str">
        <f t="shared" si="39"/>
        <v>'shop433',</v>
      </c>
      <c r="K434" t="str">
        <f t="shared" si="40"/>
        <v>'12345'</v>
      </c>
      <c r="N434" t="str">
        <f t="shared" ca="1" si="41"/>
        <v>insert into shop (shopName, shopCategory, shopAddr, shopAddr2, shopTel, shopX, shopY, shopEx, shopID, shopPW) values('푸라닭치킨 망원러빙핸즈점','치킨','서울 마포구 망원동 423-17','184호','02-332-9209',126.905348154215,37.5575926221574,'푸라닭치킨 망원러빙핸즈점,\n치킨,\n서울 마포구 망원동 423-17,\n02-332-9209,\n126.905348154215,\n37.5575926221574,','shop433','12345');</v>
      </c>
    </row>
    <row r="435" spans="1:14" x14ac:dyDescent="0.4">
      <c r="A435">
        <f t="shared" si="36"/>
        <v>434</v>
      </c>
      <c r="B435" t="str">
        <f>CONCATENATE("'",'trim()'!A435,"',")</f>
        <v>'품격사시미',</v>
      </c>
      <c r="C435" t="str">
        <f>CONCATENATE("'",category!Q435,"',")</f>
        <v>'일식',</v>
      </c>
      <c r="D435" t="str">
        <f xml:space="preserve">   CONCATENATE("'",'trim()'!C435,"',")</f>
        <v>'서울 구로구 구로동 1124-83',</v>
      </c>
      <c r="E435" t="str">
        <f t="shared" ca="1" si="37"/>
        <v>'281호',</v>
      </c>
      <c r="F435" t="str">
        <f xml:space="preserve">    CONCATENATE("'",'trim()'!D435,"',")</f>
        <v>'02-862-7776',</v>
      </c>
      <c r="G435" t="str">
        <f>'trim()'!E435&amp;","</f>
        <v>126.90049747926,</v>
      </c>
      <c r="H435" t="str">
        <f>'trim()'!F435&amp;","</f>
        <v>37.484279460836,</v>
      </c>
      <c r="I435" t="str">
        <f t="shared" si="38"/>
        <v>'품격사시미,\n일식,\n서울 구로구 구로동 1124-83,\n02-862-7776,\n126.90049747926,\n37.484279460836,',</v>
      </c>
      <c r="J435" t="str">
        <f t="shared" si="39"/>
        <v>'shop434',</v>
      </c>
      <c r="K435" t="str">
        <f t="shared" si="40"/>
        <v>'12345'</v>
      </c>
      <c r="N435" t="str">
        <f t="shared" ca="1" si="41"/>
        <v>insert into shop (shopName, shopCategory, shopAddr, shopAddr2, shopTel, shopX, shopY, shopEx, shopID, shopPW) values('품격사시미','일식','서울 구로구 구로동 1124-83','281호','02-862-7776',126.90049747926,37.484279460836,'품격사시미,\n일식,\n서울 구로구 구로동 1124-83,\n02-862-7776,\n126.90049747926,\n37.484279460836,','shop434','12345');</v>
      </c>
    </row>
    <row r="436" spans="1:14" x14ac:dyDescent="0.4">
      <c r="A436">
        <f t="shared" si="36"/>
        <v>435</v>
      </c>
      <c r="B436" t="str">
        <f>CONCATENATE("'",'trim()'!A436,"',")</f>
        <v>'풍천참숯불즉석장어구이',</v>
      </c>
      <c r="C436" t="str">
        <f>CONCATENATE("'",category!Q436,"',")</f>
        <v>'한식',</v>
      </c>
      <c r="D436" t="str">
        <f xml:space="preserve">   CONCATENATE("'",'trim()'!C436,"',")</f>
        <v>'서울 구로구 구로2동 420-4',</v>
      </c>
      <c r="E436" t="str">
        <f t="shared" ca="1" si="37"/>
        <v>'63호',</v>
      </c>
      <c r="F436" t="str">
        <f xml:space="preserve">    CONCATENATE("'",'trim()'!D436,"',")</f>
        <v>'02-868-9514',</v>
      </c>
      <c r="G436" t="str">
        <f>'trim()'!E436&amp;","</f>
        <v>126.882964652284,</v>
      </c>
      <c r="H436" t="str">
        <f>'trim()'!F436&amp;","</f>
        <v>37.4949601520257,</v>
      </c>
      <c r="I436" t="str">
        <f t="shared" si="38"/>
        <v>'풍천참숯불즉석장어구이,\n한식,\n서울 구로구 구로2동 420-4,\n02-868-9514,\n126.882964652284,\n37.4949601520257,',</v>
      </c>
      <c r="J436" t="str">
        <f t="shared" si="39"/>
        <v>'shop435',</v>
      </c>
      <c r="K436" t="str">
        <f t="shared" si="40"/>
        <v>'12345'</v>
      </c>
      <c r="N436" t="str">
        <f t="shared" ca="1" si="41"/>
        <v>insert into shop (shopName, shopCategory, shopAddr, shopAddr2, shopTel, shopX, shopY, shopEx, shopID, shopPW) values('풍천참숯불즉석장어구이','한식','서울 구로구 구로2동 420-4','63호','02-868-9514',126.882964652284,37.4949601520257,'풍천참숯불즉석장어구이,\n한식,\n서울 구로구 구로2동 420-4,\n02-868-9514,\n126.882964652284,\n37.4949601520257,','shop435','12345');</v>
      </c>
    </row>
    <row r="437" spans="1:14" x14ac:dyDescent="0.4">
      <c r="A437">
        <f t="shared" si="36"/>
        <v>436</v>
      </c>
      <c r="B437" t="str">
        <f>CONCATENATE("'",'trim()'!A437,"',")</f>
        <v>'프리마떼',</v>
      </c>
      <c r="C437" t="str">
        <f>CONCATENATE("'",category!Q437,"',")</f>
        <v>'카페',</v>
      </c>
      <c r="D437" t="str">
        <f xml:space="preserve">   CONCATENATE("'",'trim()'!C437,"',")</f>
        <v>'서울 마포구 합정동 426-2',</v>
      </c>
      <c r="E437" t="str">
        <f t="shared" ca="1" si="37"/>
        <v>'114호',</v>
      </c>
      <c r="F437" t="str">
        <f xml:space="preserve">    CONCATENATE("'",'trim()'!D437,"',")</f>
        <v>'02-304-7444',</v>
      </c>
      <c r="G437" t="str">
        <f>'trim()'!E437&amp;","</f>
        <v>126.912027041966,</v>
      </c>
      <c r="H437" t="str">
        <f>'trim()'!F437&amp;","</f>
        <v>37.552490933998,</v>
      </c>
      <c r="I437" t="str">
        <f t="shared" si="38"/>
        <v>'프리마떼,\n카페,\n서울 마포구 합정동 426-2,\n02-304-7444,\n126.912027041966,\n37.552490933998,',</v>
      </c>
      <c r="J437" t="str">
        <f t="shared" si="39"/>
        <v>'shop436',</v>
      </c>
      <c r="K437" t="str">
        <f t="shared" si="40"/>
        <v>'12345'</v>
      </c>
      <c r="N437" t="str">
        <f t="shared" ca="1" si="41"/>
        <v>insert into shop (shopName, shopCategory, shopAddr, shopAddr2, shopTel, shopX, shopY, shopEx, shopID, shopPW) values('프리마떼','카페','서울 마포구 합정동 426-2','114호','02-304-7444',126.912027041966,37.552490933998,'프리마떼,\n카페,\n서울 마포구 합정동 426-2,\n02-304-7444,\n126.912027041966,\n37.552490933998,','shop436','12345');</v>
      </c>
    </row>
    <row r="438" spans="1:14" x14ac:dyDescent="0.4">
      <c r="A438">
        <f t="shared" si="36"/>
        <v>437</v>
      </c>
      <c r="B438" t="str">
        <f>CONCATENATE("'",'trim()'!A438,"',")</f>
        <v>'플라이버거',</v>
      </c>
      <c r="C438" t="str">
        <f>CONCATENATE("'",category!Q438,"',")</f>
        <v>'양식,햄버거',</v>
      </c>
      <c r="D438" t="str">
        <f xml:space="preserve">   CONCATENATE("'",'trim()'!C438,"',")</f>
        <v>'서울 구로구 구로동 563-8',</v>
      </c>
      <c r="E438" t="str">
        <f t="shared" ca="1" si="37"/>
        <v>'224호',</v>
      </c>
      <c r="F438" t="str">
        <f xml:space="preserve">    CONCATENATE("'",'trim()'!D438,"',")</f>
        <v>'02-851-3157',</v>
      </c>
      <c r="G438" t="str">
        <f>'trim()'!E438&amp;","</f>
        <v>126.882164283693,</v>
      </c>
      <c r="H438" t="str">
        <f>'trim()'!F438&amp;","</f>
        <v>37.5034360185152,</v>
      </c>
      <c r="I438" t="str">
        <f t="shared" si="38"/>
        <v>'플라이버거,\n양식,햄버거,\n서울 구로구 구로동 563-8,\n02-851-3157,\n126.882164283693,\n37.5034360185152,',</v>
      </c>
      <c r="J438" t="str">
        <f t="shared" si="39"/>
        <v>'shop437',</v>
      </c>
      <c r="K438" t="str">
        <f t="shared" si="40"/>
        <v>'12345'</v>
      </c>
      <c r="N438" t="str">
        <f t="shared" ca="1" si="41"/>
        <v>insert into shop (shopName, shopCategory, shopAddr, shopAddr2, shopTel, shopX, shopY, shopEx, shopID, shopPW) values('플라이버거','양식,햄버거','서울 구로구 구로동 563-8','224호','02-851-3157',126.882164283693,37.5034360185152,'플라이버거,\n양식,햄버거,\n서울 구로구 구로동 563-8,\n02-851-3157,\n126.882164283693,\n37.5034360185152,','shop437','12345');</v>
      </c>
    </row>
    <row r="439" spans="1:14" x14ac:dyDescent="0.4">
      <c r="A439">
        <f t="shared" si="36"/>
        <v>438</v>
      </c>
      <c r="B439" t="str">
        <f>CONCATENATE("'",'trim()'!A439,"',")</f>
        <v>'플레이트946',</v>
      </c>
      <c r="C439" t="str">
        <f>CONCATENATE("'",category!Q439,"',")</f>
        <v>'양식',</v>
      </c>
      <c r="D439" t="str">
        <f xml:space="preserve">   CONCATENATE("'",'trim()'!C439,"',")</f>
        <v>'서울 마포구 상수동 94-6',</v>
      </c>
      <c r="E439" t="str">
        <f t="shared" ca="1" si="37"/>
        <v>'21호',</v>
      </c>
      <c r="F439" t="str">
        <f xml:space="preserve">    CONCATENATE("'",'trim()'!D439,"',")</f>
        <v>'010-5577-6432',</v>
      </c>
      <c r="G439" t="str">
        <f>'trim()'!E439&amp;","</f>
        <v>126.925099693068,</v>
      </c>
      <c r="H439" t="str">
        <f>'trim()'!F439&amp;","</f>
        <v>37.548582410034,</v>
      </c>
      <c r="I439" t="str">
        <f t="shared" si="38"/>
        <v>'플레이트946,\n양식,\n서울 마포구 상수동 94-6,\n010-5577-6432,\n126.925099693068,\n37.548582410034,',</v>
      </c>
      <c r="J439" t="str">
        <f t="shared" si="39"/>
        <v>'shop438',</v>
      </c>
      <c r="K439" t="str">
        <f t="shared" si="40"/>
        <v>'12345'</v>
      </c>
      <c r="N439" t="str">
        <f t="shared" ca="1" si="41"/>
        <v>insert into shop (shopName, shopCategory, shopAddr, shopAddr2, shopTel, shopX, shopY, shopEx, shopID, shopPW) values('플레이트946','양식','서울 마포구 상수동 94-6','21호','010-5577-6432',126.925099693068,37.548582410034,'플레이트946,\n양식,\n서울 마포구 상수동 94-6,\n010-5577-6432,\n126.925099693068,\n37.548582410034,','shop438','12345');</v>
      </c>
    </row>
    <row r="440" spans="1:14" x14ac:dyDescent="0.4">
      <c r="A440">
        <f t="shared" si="36"/>
        <v>439</v>
      </c>
      <c r="B440" t="str">
        <f>CONCATENATE("'",'trim()'!A440,"',")</f>
        <v>'플로리다반점',</v>
      </c>
      <c r="C440" t="str">
        <f>CONCATENATE("'",category!Q440,"',")</f>
        <v>'중식',</v>
      </c>
      <c r="D440" t="str">
        <f xml:space="preserve">   CONCATENATE("'",'trim()'!C440,"',")</f>
        <v>'서울 마포구 합정동 391-19',</v>
      </c>
      <c r="E440" t="str">
        <f t="shared" ca="1" si="37"/>
        <v>'7호',</v>
      </c>
      <c r="F440" t="str">
        <f xml:space="preserve">    CONCATENATE("'",'trim()'!D440,"',")</f>
        <v>'02-2210-9557',</v>
      </c>
      <c r="G440" t="str">
        <f>'trim()'!E440&amp;","</f>
        <v>126.909639902795,</v>
      </c>
      <c r="H440" t="str">
        <f>'trim()'!F440&amp;","</f>
        <v>37.5500167928144,</v>
      </c>
      <c r="I440" t="str">
        <f t="shared" si="38"/>
        <v>'플로리다반점,\n중식,\n서울 마포구 합정동 391-19,\n02-2210-9557,\n126.909639902795,\n37.5500167928144,',</v>
      </c>
      <c r="J440" t="str">
        <f t="shared" si="39"/>
        <v>'shop439',</v>
      </c>
      <c r="K440" t="str">
        <f t="shared" si="40"/>
        <v>'12345'</v>
      </c>
      <c r="N440" t="str">
        <f t="shared" ca="1" si="41"/>
        <v>insert into shop (shopName, shopCategory, shopAddr, shopAddr2, shopTel, shopX, shopY, shopEx, shopID, shopPW) values('플로리다반점','중식','서울 마포구 합정동 391-19','7호','02-2210-9557',126.909639902795,37.5500167928144,'플로리다반점,\n중식,\n서울 마포구 합정동 391-19,\n02-2210-9557,\n126.909639902795,\n37.5500167928144,','shop439','12345');</v>
      </c>
    </row>
    <row r="441" spans="1:14" x14ac:dyDescent="0.4">
      <c r="A441">
        <f t="shared" si="36"/>
        <v>440</v>
      </c>
      <c r="B441" t="str">
        <f>CONCATENATE("'",'trim()'!A441,"',")</f>
        <v>'피닉스피자',</v>
      </c>
      <c r="C441" t="str">
        <f>CONCATENATE("'",category!Q441,"',")</f>
        <v>'피자,양식',</v>
      </c>
      <c r="D441" t="str">
        <f xml:space="preserve">   CONCATENATE("'",'trim()'!C441,"',")</f>
        <v>'서울 마포구 서교동 407-7',</v>
      </c>
      <c r="E441" t="str">
        <f t="shared" ca="1" si="37"/>
        <v>'150호',</v>
      </c>
      <c r="F441" t="str">
        <f xml:space="preserve">    CONCATENATE("'",'trim()'!D441,"',")</f>
        <v>'02-336-1040',</v>
      </c>
      <c r="G441" t="str">
        <f>'trim()'!E441&amp;","</f>
        <v>126.92264434044,</v>
      </c>
      <c r="H441" t="str">
        <f>'trim()'!F441&amp;","</f>
        <v>37.5504981514877,</v>
      </c>
      <c r="I441" t="str">
        <f t="shared" si="38"/>
        <v>'피닉스피자,\n피자,양식,\n서울 마포구 서교동 407-7,\n02-336-1040,\n126.92264434044,\n37.5504981514877,',</v>
      </c>
      <c r="J441" t="str">
        <f t="shared" si="39"/>
        <v>'shop440',</v>
      </c>
      <c r="K441" t="str">
        <f t="shared" si="40"/>
        <v>'12345'</v>
      </c>
      <c r="N441" t="str">
        <f t="shared" ca="1" si="41"/>
        <v>insert into shop (shopName, shopCategory, shopAddr, shopAddr2, shopTel, shopX, shopY, shopEx, shopID, shopPW) values('피닉스피자','피자,양식','서울 마포구 서교동 407-7','150호','02-336-1040',126.92264434044,37.5504981514877,'피닉스피자,\n피자,양식,\n서울 마포구 서교동 407-7,\n02-336-1040,\n126.92264434044,\n37.5504981514877,','shop440','12345');</v>
      </c>
    </row>
    <row r="442" spans="1:14" x14ac:dyDescent="0.4">
      <c r="A442">
        <f t="shared" si="36"/>
        <v>441</v>
      </c>
      <c r="B442" t="str">
        <f>CONCATENATE("'",'trim()'!A442,"',")</f>
        <v>'피슈마라홍탕 합정푸르지오점',</v>
      </c>
      <c r="C442" t="str">
        <f>CONCATENATE("'",category!Q442,"',")</f>
        <v>'중식',</v>
      </c>
      <c r="D442" t="str">
        <f xml:space="preserve">   CONCATENATE("'",'trim()'!C442,"',")</f>
        <v>'서울 마포구 합정동 472',</v>
      </c>
      <c r="E442" t="str">
        <f t="shared" ca="1" si="37"/>
        <v>'147호',</v>
      </c>
      <c r="F442" t="str">
        <f xml:space="preserve">    CONCATENATE("'",'trim()'!D442,"',")</f>
        <v>'02-332-2282',</v>
      </c>
      <c r="G442" t="str">
        <f>'trim()'!E442&amp;","</f>
        <v>126.911986183227,</v>
      </c>
      <c r="H442" t="str">
        <f>'trim()'!F442&amp;","</f>
        <v>37.5497041166276,</v>
      </c>
      <c r="I442" t="str">
        <f t="shared" si="38"/>
        <v>'피슈마라홍탕 합정푸르지오점,\n중식,\n서울 마포구 합정동 472,\n02-332-2282,\n126.911986183227,\n37.5497041166276,',</v>
      </c>
      <c r="J442" t="str">
        <f t="shared" si="39"/>
        <v>'shop441',</v>
      </c>
      <c r="K442" t="str">
        <f t="shared" si="40"/>
        <v>'12345'</v>
      </c>
      <c r="N442" t="str">
        <f t="shared" ca="1" si="41"/>
        <v>insert into shop (shopName, shopCategory, shopAddr, shopAddr2, shopTel, shopX, shopY, shopEx, shopID, shopPW) values('피슈마라홍탕 합정푸르지오점','중식','서울 마포구 합정동 472','147호','02-332-2282',126.911986183227,37.5497041166276,'피슈마라홍탕 합정푸르지오점,\n중식,\n서울 마포구 합정동 472,\n02-332-2282,\n126.911986183227,\n37.5497041166276,','shop441','12345');</v>
      </c>
    </row>
    <row r="443" spans="1:14" x14ac:dyDescent="0.4">
      <c r="A443">
        <f t="shared" si="36"/>
        <v>442</v>
      </c>
      <c r="B443" t="str">
        <f>CONCATENATE("'",'trim()'!A443,"',")</f>
        <v>'피오니 홍대점',</v>
      </c>
      <c r="C443" t="str">
        <f>CONCATENATE("'",category!Q443,"',")</f>
        <v>'카페',</v>
      </c>
      <c r="D443" t="str">
        <f xml:space="preserve">   CONCATENATE("'",'trim()'!C443,"',")</f>
        <v>'서울 마포구 서교동 408-8',</v>
      </c>
      <c r="E443" t="str">
        <f t="shared" ca="1" si="37"/>
        <v>'112호',</v>
      </c>
      <c r="F443" t="str">
        <f xml:space="preserve">    CONCATENATE("'",'trim()'!D443,"',")</f>
        <v>'02-851-1001',</v>
      </c>
      <c r="G443" t="str">
        <f>'trim()'!E443&amp;","</f>
        <v>126.921266558552,</v>
      </c>
      <c r="H443" t="str">
        <f>'trim()'!F443&amp;","</f>
        <v>37.5499485329128,</v>
      </c>
      <c r="I443" t="str">
        <f t="shared" si="38"/>
        <v>'피오니 홍대점,\n카페,\n서울 마포구 서교동 408-8,\n02-851-1001,\n126.921266558552,\n37.5499485329128,',</v>
      </c>
      <c r="J443" t="str">
        <f t="shared" si="39"/>
        <v>'shop442',</v>
      </c>
      <c r="K443" t="str">
        <f t="shared" si="40"/>
        <v>'12345'</v>
      </c>
      <c r="N443" t="str">
        <f t="shared" ca="1" si="41"/>
        <v>insert into shop (shopName, shopCategory, shopAddr, shopAddr2, shopTel, shopX, shopY, shopEx, shopID, shopPW) values('피오니 홍대점','카페','서울 마포구 서교동 408-8','112호','02-851-1001',126.921266558552,37.5499485329128,'피오니 홍대점,\n카페,\n서울 마포구 서교동 408-8,\n02-851-1001,\n126.921266558552,\n37.5499485329128,','shop442','12345');</v>
      </c>
    </row>
    <row r="444" spans="1:14" x14ac:dyDescent="0.4">
      <c r="A444">
        <f t="shared" si="36"/>
        <v>443</v>
      </c>
      <c r="B444" t="str">
        <f>CONCATENATE("'",'trim()'!A444,"',")</f>
        <v>'피자네버슬립스 합정점',</v>
      </c>
      <c r="C444" t="str">
        <f>CONCATENATE("'",category!Q444,"',")</f>
        <v>'피자,양식',</v>
      </c>
      <c r="D444" t="str">
        <f xml:space="preserve">   CONCATENATE("'",'trim()'!C444,"',")</f>
        <v>'서울 마포구 서교동 400-13',</v>
      </c>
      <c r="E444" t="str">
        <f t="shared" ca="1" si="37"/>
        <v>'11호',</v>
      </c>
      <c r="F444" t="str">
        <f xml:space="preserve">    CONCATENATE("'",'trim()'!D444,"',")</f>
        <v>'070-8822-5877',</v>
      </c>
      <c r="G444" t="str">
        <f>'trim()'!E444&amp;","</f>
        <v>126.918300840332,</v>
      </c>
      <c r="H444" t="str">
        <f>'trim()'!F444&amp;","</f>
        <v>37.5486031296165,</v>
      </c>
      <c r="I444" t="str">
        <f t="shared" si="38"/>
        <v>'피자네버슬립스 합정점,\n피자,양식,\n서울 마포구 서교동 400-13,\n070-8822-5877,\n126.918300840332,\n37.5486031296165,',</v>
      </c>
      <c r="J444" t="str">
        <f t="shared" si="39"/>
        <v>'shop443',</v>
      </c>
      <c r="K444" t="str">
        <f t="shared" si="40"/>
        <v>'12345'</v>
      </c>
      <c r="N444" t="str">
        <f t="shared" ca="1" si="41"/>
        <v>insert into shop (shopName, shopCategory, shopAddr, shopAddr2, shopTel, shopX, shopY, shopEx, shopID, shopPW) values('피자네버슬립스 합정점','피자,양식','서울 마포구 서교동 400-13','11호','070-8822-5877',126.918300840332,37.5486031296165,'피자네버슬립스 합정점,\n피자,양식,\n서울 마포구 서교동 400-13,\n070-8822-5877,\n126.918300840332,\n37.5486031296165,','shop443','12345');</v>
      </c>
    </row>
    <row r="445" spans="1:14" x14ac:dyDescent="0.4">
      <c r="A445">
        <f t="shared" si="36"/>
        <v>444</v>
      </c>
      <c r="B445" t="str">
        <f>CONCATENATE("'",'trim()'!A445,"',")</f>
        <v>'피자마루 신도림점',</v>
      </c>
      <c r="C445" t="str">
        <f>CONCATENATE("'",category!Q445,"',")</f>
        <v>'피자,양식',</v>
      </c>
      <c r="D445" t="str">
        <f xml:space="preserve">   CONCATENATE("'",'trim()'!C445,"',")</f>
        <v>'서울 구로구 신도림동 642',</v>
      </c>
      <c r="E445" t="str">
        <f t="shared" ca="1" si="37"/>
        <v>'125호',</v>
      </c>
      <c r="F445" t="str">
        <f xml:space="preserve">    CONCATENATE("'",'trim()'!D445,"',")</f>
        <v>'02-2672-1082',</v>
      </c>
      <c r="G445" t="str">
        <f>'trim()'!E445&amp;","</f>
        <v>126.882917652652,</v>
      </c>
      <c r="H445" t="str">
        <f>'trim()'!F445&amp;","</f>
        <v>37.5062316847965,</v>
      </c>
      <c r="I445" t="str">
        <f t="shared" si="38"/>
        <v>'피자마루 신도림점,\n피자,양식,\n서울 구로구 신도림동 642,\n02-2672-1082,\n126.882917652652,\n37.5062316847965,',</v>
      </c>
      <c r="J445" t="str">
        <f t="shared" si="39"/>
        <v>'shop444',</v>
      </c>
      <c r="K445" t="str">
        <f t="shared" si="40"/>
        <v>'12345'</v>
      </c>
      <c r="N445" t="str">
        <f t="shared" ca="1" si="41"/>
        <v>insert into shop (shopName, shopCategory, shopAddr, shopAddr2, shopTel, shopX, shopY, shopEx, shopID, shopPW) values('피자마루 신도림점','피자,양식','서울 구로구 신도림동 642','125호','02-2672-1082',126.882917652652,37.5062316847965,'피자마루 신도림점,\n피자,양식,\n서울 구로구 신도림동 642,\n02-2672-1082,\n126.882917652652,\n37.5062316847965,','shop444','12345');</v>
      </c>
    </row>
    <row r="446" spans="1:14" x14ac:dyDescent="0.4">
      <c r="A446">
        <f t="shared" si="36"/>
        <v>445</v>
      </c>
      <c r="B446" t="str">
        <f>CONCATENATE("'",'trim()'!A446,"',")</f>
        <v>'피자몰 홍대점',</v>
      </c>
      <c r="C446" t="str">
        <f>CONCATENATE("'",category!Q446,"',")</f>
        <v>'피자,양식',</v>
      </c>
      <c r="D446" t="str">
        <f xml:space="preserve">   CONCATENATE("'",'trim()'!C446,"',")</f>
        <v>'서울 마포구 동교동 159-12',</v>
      </c>
      <c r="E446" t="str">
        <f t="shared" ca="1" si="37"/>
        <v>'115호',</v>
      </c>
      <c r="F446" t="str">
        <f xml:space="preserve">    CONCATENATE("'",'trim()'!D446,"',")</f>
        <v>'02-335-4296',</v>
      </c>
      <c r="G446" t="str">
        <f>'trim()'!E446&amp;","</f>
        <v>126.922534069283,</v>
      </c>
      <c r="H446" t="str">
        <f>'trim()'!F446&amp;","</f>
        <v>37.556448268227,</v>
      </c>
      <c r="I446" t="str">
        <f t="shared" si="38"/>
        <v>'피자몰 홍대점,\n피자,양식,\n서울 마포구 동교동 159-12,\n02-335-4296,\n126.922534069283,\n37.556448268227,',</v>
      </c>
      <c r="J446" t="str">
        <f t="shared" si="39"/>
        <v>'shop445',</v>
      </c>
      <c r="K446" t="str">
        <f t="shared" si="40"/>
        <v>'12345'</v>
      </c>
      <c r="N446" t="str">
        <f t="shared" ca="1" si="41"/>
        <v>insert into shop (shopName, shopCategory, shopAddr, shopAddr2, shopTel, shopX, shopY, shopEx, shopID, shopPW) values('피자몰 홍대점','피자,양식','서울 마포구 동교동 159-12','115호','02-335-4296',126.922534069283,37.556448268227,'피자몰 홍대점,\n피자,양식,\n서울 마포구 동교동 159-12,\n02-335-4296,\n126.922534069283,\n37.556448268227,','shop445','12345');</v>
      </c>
    </row>
    <row r="447" spans="1:14" x14ac:dyDescent="0.4">
      <c r="A447">
        <f t="shared" si="36"/>
        <v>446</v>
      </c>
      <c r="B447" t="str">
        <f>CONCATENATE("'",'trim()'!A447,"',")</f>
        <v>'피자빈',</v>
      </c>
      <c r="C447" t="str">
        <f>CONCATENATE("'",category!Q447,"',")</f>
        <v>'피자,양식',</v>
      </c>
      <c r="D447" t="str">
        <f xml:space="preserve">   CONCATENATE("'",'trim()'!C447,"',")</f>
        <v>'서울 구로구 구로동 110-1',</v>
      </c>
      <c r="E447" t="str">
        <f t="shared" ca="1" si="37"/>
        <v>'63호',</v>
      </c>
      <c r="F447" t="str">
        <f xml:space="preserve">    CONCATENATE("'",'trim()'!D447,"',")</f>
        <v>'02-335-4296',</v>
      </c>
      <c r="G447" t="str">
        <f>'trim()'!E447&amp;","</f>
        <v>126.888843535734,</v>
      </c>
      <c r="H447" t="str">
        <f>'trim()'!F447&amp;","</f>
        <v>37.5019936758918,</v>
      </c>
      <c r="I447" t="str">
        <f t="shared" si="38"/>
        <v>'피자빈,\n피자,양식,\n서울 구로구 구로동 110-1,\n02-335-4296,\n126.888843535734,\n37.5019936758918,',</v>
      </c>
      <c r="J447" t="str">
        <f t="shared" si="39"/>
        <v>'shop446',</v>
      </c>
      <c r="K447" t="str">
        <f t="shared" si="40"/>
        <v>'12345'</v>
      </c>
      <c r="N447" t="str">
        <f t="shared" ca="1" si="41"/>
        <v>insert into shop (shopName, shopCategory, shopAddr, shopAddr2, shopTel, shopX, shopY, shopEx, shopID, shopPW) values('피자빈','피자,양식','서울 구로구 구로동 110-1','63호','02-335-4296',126.888843535734,37.5019936758918,'피자빈,\n피자,양식,\n서울 구로구 구로동 110-1,\n02-335-4296,\n126.888843535734,\n37.5019936758918,','shop446','12345');</v>
      </c>
    </row>
    <row r="448" spans="1:14" x14ac:dyDescent="0.4">
      <c r="A448">
        <f t="shared" si="36"/>
        <v>447</v>
      </c>
      <c r="B448" t="str">
        <f>CONCATENATE("'",'trim()'!A448,"',")</f>
        <v>'피자스쿨 구로1점',</v>
      </c>
      <c r="C448" t="str">
        <f>CONCATENATE("'",category!Q448,"',")</f>
        <v>'피자,양식',</v>
      </c>
      <c r="D448" t="str">
        <f xml:space="preserve">   CONCATENATE("'",'trim()'!C448,"',")</f>
        <v>'서울 구로구 구로동 766-2',</v>
      </c>
      <c r="E448" t="str">
        <f t="shared" ca="1" si="37"/>
        <v>'220호',</v>
      </c>
      <c r="F448" t="str">
        <f xml:space="preserve">    CONCATENATE("'",'trim()'!D448,"',")</f>
        <v>'02-869-7078',</v>
      </c>
      <c r="G448" t="str">
        <f>'trim()'!E448&amp;","</f>
        <v>126.890911119898,</v>
      </c>
      <c r="H448" t="str">
        <f>'trim()'!F448&amp;","</f>
        <v>37.4893815143097,</v>
      </c>
      <c r="I448" t="str">
        <f t="shared" si="38"/>
        <v>'피자스쿨 구로1점,\n피자,양식,\n서울 구로구 구로동 766-2,\n02-869-7078,\n126.890911119898,\n37.4893815143097,',</v>
      </c>
      <c r="J448" t="str">
        <f t="shared" si="39"/>
        <v>'shop447',</v>
      </c>
      <c r="K448" t="str">
        <f t="shared" si="40"/>
        <v>'12345'</v>
      </c>
      <c r="N448" t="str">
        <f t="shared" ca="1" si="41"/>
        <v>insert into shop (shopName, shopCategory, shopAddr, shopAddr2, shopTel, shopX, shopY, shopEx, shopID, shopPW) values('피자스쿨 구로1점','피자,양식','서울 구로구 구로동 766-2','220호','02-869-7078',126.890911119898,37.4893815143097,'피자스쿨 구로1점,\n피자,양식,\n서울 구로구 구로동 766-2,\n02-869-7078,\n126.890911119898,\n37.4893815143097,','shop447','12345');</v>
      </c>
    </row>
    <row r="449" spans="1:14" x14ac:dyDescent="0.4">
      <c r="A449">
        <f t="shared" si="36"/>
        <v>448</v>
      </c>
      <c r="B449" t="str">
        <f>CONCATENATE("'",'trim()'!A449,"',")</f>
        <v>'피자스쿨 구로5동점',</v>
      </c>
      <c r="C449" t="str">
        <f>CONCATENATE("'",category!Q449,"',")</f>
        <v>'피자,양식',</v>
      </c>
      <c r="D449" t="str">
        <f xml:space="preserve">   CONCATENATE("'",'trim()'!C449,"',")</f>
        <v>'서울 구로구 구로동 108-2',</v>
      </c>
      <c r="E449" t="str">
        <f t="shared" ca="1" si="37"/>
        <v>'123호',</v>
      </c>
      <c r="F449" t="str">
        <f xml:space="preserve">    CONCATENATE("'",'trim()'!D449,"',")</f>
        <v>'02-868-1090',</v>
      </c>
      <c r="G449" t="str">
        <f>'trim()'!E449&amp;","</f>
        <v>126.890537129565,</v>
      </c>
      <c r="H449" t="str">
        <f>'trim()'!F449&amp;","</f>
        <v>37.5000346693048,</v>
      </c>
      <c r="I449" t="str">
        <f t="shared" si="38"/>
        <v>'피자스쿨 구로5동점,\n피자,양식,\n서울 구로구 구로동 108-2,\n02-868-1090,\n126.890537129565,\n37.5000346693048,',</v>
      </c>
      <c r="J449" t="str">
        <f t="shared" si="39"/>
        <v>'shop448',</v>
      </c>
      <c r="K449" t="str">
        <f t="shared" si="40"/>
        <v>'12345'</v>
      </c>
      <c r="N449" t="str">
        <f t="shared" ca="1" si="41"/>
        <v>insert into shop (shopName, shopCategory, shopAddr, shopAddr2, shopTel, shopX, shopY, shopEx, shopID, shopPW) values('피자스쿨 구로5동점','피자,양식','서울 구로구 구로동 108-2','123호','02-868-1090',126.890537129565,37.5000346693048,'피자스쿨 구로5동점,\n피자,양식,\n서울 구로구 구로동 108-2,\n02-868-1090,\n126.890537129565,\n37.5000346693048,','shop448','12345');</v>
      </c>
    </row>
    <row r="450" spans="1:14" x14ac:dyDescent="0.4">
      <c r="A450">
        <f t="shared" si="36"/>
        <v>449</v>
      </c>
      <c r="B450" t="str">
        <f>CONCATENATE("'",'trim()'!A450,"',")</f>
        <v>'피자스쿨 망원점',</v>
      </c>
      <c r="C450" t="str">
        <f>CONCATENATE("'",category!Q450,"',")</f>
        <v>'피자,양식',</v>
      </c>
      <c r="D450" t="str">
        <f xml:space="preserve">   CONCATENATE("'",'trim()'!C450,"',")</f>
        <v>'서울 마포구 망원동 412-11',</v>
      </c>
      <c r="E450" t="str">
        <f t="shared" ca="1" si="37"/>
        <v>'286호',</v>
      </c>
      <c r="F450" t="str">
        <f xml:space="preserve">    CONCATENATE("'",'trim()'!D450,"',")</f>
        <v>'02-338-7797',</v>
      </c>
      <c r="G450" t="str">
        <f>'trim()'!E450&amp;","</f>
        <v>126.907053125835,</v>
      </c>
      <c r="H450" t="str">
        <f>'trim()'!F450&amp;","</f>
        <v>37.5553414836976,</v>
      </c>
      <c r="I450" t="str">
        <f t="shared" si="38"/>
        <v>'피자스쿨 망원점,\n피자,양식,\n서울 마포구 망원동 412-11,\n02-338-7797,\n126.907053125835,\n37.5553414836976,',</v>
      </c>
      <c r="J450" t="str">
        <f t="shared" si="39"/>
        <v>'shop449',</v>
      </c>
      <c r="K450" t="str">
        <f t="shared" si="40"/>
        <v>'12345'</v>
      </c>
      <c r="N450" t="str">
        <f t="shared" ca="1" si="41"/>
        <v>insert into shop (shopName, shopCategory, shopAddr, shopAddr2, shopTel, shopX, shopY, shopEx, shopID, shopPW) values('피자스쿨 망원점','피자,양식','서울 마포구 망원동 412-11','286호','02-338-7797',126.907053125835,37.5553414836976,'피자스쿨 망원점,\n피자,양식,\n서울 마포구 망원동 412-11,\n02-338-7797,\n126.907053125835,\n37.5553414836976,','shop449','12345');</v>
      </c>
    </row>
    <row r="451" spans="1:14" x14ac:dyDescent="0.4">
      <c r="A451">
        <f t="shared" ref="A451:A501" si="42">A450+1</f>
        <v>450</v>
      </c>
      <c r="B451" t="str">
        <f>CONCATENATE("'",'trim()'!A451,"',")</f>
        <v>'피자스쿨 상수역점',</v>
      </c>
      <c r="C451" t="str">
        <f>CONCATENATE("'",category!Q451,"',")</f>
        <v>'피자,양식',</v>
      </c>
      <c r="D451" t="str">
        <f xml:space="preserve">   CONCATENATE("'",'trim()'!C451,"',")</f>
        <v>'서울 마포구 상수동 330-1',</v>
      </c>
      <c r="E451" t="str">
        <f t="shared" ref="E451:E501" ca="1" si="43">"'"&amp;MOD(MID(RAND(),4,3),300)+2&amp;"호',"</f>
        <v>'288호',</v>
      </c>
      <c r="F451" t="str">
        <f xml:space="preserve">    CONCATENATE("'",'trim()'!D451,"',")</f>
        <v>'02-336-0071',</v>
      </c>
      <c r="G451" t="str">
        <f>'trim()'!E451&amp;","</f>
        <v>126.923932892255,</v>
      </c>
      <c r="H451" t="str">
        <f>'trim()'!F451&amp;","</f>
        <v>37.5475581297725,</v>
      </c>
      <c r="I451" t="str">
        <f t="shared" ref="I451:I501" si="44">"'"&amp;SUBSTITUTE(  SUBSTITUTE(  SUBSTITUTE(  SUBSTITUTE(  SUBSTITUTE(  SUBSTITUTE(   SUBSTITUTE(  SUBSTITUTE(  SUBSTITUTE(  SUBSTITUTE(  SUBSTITUTE(  SUBSTITUTE(      CONCATENATE(B451,"\n",C451,"\n",D451,"\n",F451,"\n",G451,"\n",H451),"'","",1),"'","",1),"'","",1),"'","",1),"'","",1),"'","",1),"'","",1),"'","",1),"'","",1),"'","",1),"'","",1),"'","",1)&amp;"',"</f>
        <v>'피자스쿨 상수역점,\n피자,양식,\n서울 마포구 상수동 330-1,\n02-336-0071,\n126.923932892255,\n37.5475581297725,',</v>
      </c>
      <c r="J451" t="str">
        <f t="shared" ref="J451:J501" si="45">CONCATENATE("'shop",  MID(A451+1000,2,3),"',")</f>
        <v>'shop450',</v>
      </c>
      <c r="K451" t="str">
        <f t="shared" ref="K451:K501" si="46">"'"&amp;12345&amp;"'"</f>
        <v>'12345'</v>
      </c>
      <c r="N451" t="str">
        <f t="shared" ref="N451:N501" ca="1" si="47">CONCATENATE("insert into shop (shopName, shopCategory, shopAddr, shopAddr2, shopTel, shopX, shopY, shopEx, shopID, shopPW) values(",B451,C451,D451,E451,F451,G451,H451,I451,J451,K451,");")</f>
        <v>insert into shop (shopName, shopCategory, shopAddr, shopAddr2, shopTel, shopX, shopY, shopEx, shopID, shopPW) values('피자스쿨 상수역점','피자,양식','서울 마포구 상수동 330-1','288호','02-336-0071',126.923932892255,37.5475581297725,'피자스쿨 상수역점,\n피자,양식,\n서울 마포구 상수동 330-1,\n02-336-0071,\n126.923932892255,\n37.5475581297725,','shop450','12345');</v>
      </c>
    </row>
    <row r="452" spans="1:14" x14ac:dyDescent="0.4">
      <c r="A452">
        <f t="shared" si="42"/>
        <v>451</v>
      </c>
      <c r="B452" t="str">
        <f>CONCATENATE("'",'trim()'!A452,"',")</f>
        <v>'피자스쿨 신도림점',</v>
      </c>
      <c r="C452" t="str">
        <f>CONCATENATE("'",category!Q452,"',")</f>
        <v>'피자,양식',</v>
      </c>
      <c r="D452" t="str">
        <f xml:space="preserve">   CONCATENATE("'",'trim()'!C452,"',")</f>
        <v>'서울 구로구 신도림동 375-1',</v>
      </c>
      <c r="E452" t="str">
        <f t="shared" ca="1" si="43"/>
        <v>'284호',</v>
      </c>
      <c r="F452" t="str">
        <f xml:space="preserve">    CONCATENATE("'",'trim()'!D452,"',")</f>
        <v>'02-2633-0888',</v>
      </c>
      <c r="G452" t="str">
        <f>'trim()'!E452&amp;","</f>
        <v>126.885118061449,</v>
      </c>
      <c r="H452" t="str">
        <f>'trim()'!F452&amp;","</f>
        <v>37.5095080954415,</v>
      </c>
      <c r="I452" t="str">
        <f t="shared" si="44"/>
        <v>'피자스쿨 신도림점,\n피자,양식,\n서울 구로구 신도림동 375-1,\n02-2633-0888,\n126.885118061449,\n37.5095080954415,',</v>
      </c>
      <c r="J452" t="str">
        <f t="shared" si="45"/>
        <v>'shop451',</v>
      </c>
      <c r="K452" t="str">
        <f t="shared" si="46"/>
        <v>'12345'</v>
      </c>
      <c r="N452" t="str">
        <f t="shared" ca="1" si="47"/>
        <v>insert into shop (shopName, shopCategory, shopAddr, shopAddr2, shopTel, shopX, shopY, shopEx, shopID, shopPW) values('피자스쿨 신도림점','피자,양식','서울 구로구 신도림동 375-1','284호','02-2633-0888',126.885118061449,37.5095080954415,'피자스쿨 신도림점,\n피자,양식,\n서울 구로구 신도림동 375-1,\n02-2633-0888,\n126.885118061449,\n37.5095080954415,','shop451','12345');</v>
      </c>
    </row>
    <row r="453" spans="1:14" x14ac:dyDescent="0.4">
      <c r="A453">
        <f t="shared" si="42"/>
        <v>452</v>
      </c>
      <c r="B453" t="str">
        <f>CONCATENATE("'",'trim()'!A453,"',")</f>
        <v>'피자스쿨 신정점',</v>
      </c>
      <c r="C453" t="str">
        <f>CONCATENATE("'",category!Q453,"',")</f>
        <v>'피자,양식',</v>
      </c>
      <c r="D453" t="str">
        <f xml:space="preserve">   CONCATENATE("'",'trim()'!C453,"',")</f>
        <v>'서울 양천구 신정동 337',</v>
      </c>
      <c r="E453" t="str">
        <f t="shared" ca="1" si="43"/>
        <v>'100호',</v>
      </c>
      <c r="F453" t="str">
        <f xml:space="preserve">    CONCATENATE("'",'trim()'!D453,"',")</f>
        <v>'02-2653-8287',</v>
      </c>
      <c r="G453" t="str">
        <f>'trim()'!E453&amp;","</f>
        <v>126.866778039172,</v>
      </c>
      <c r="H453" t="str">
        <f>'trim()'!F453&amp;","</f>
        <v>37.5089986885394,</v>
      </c>
      <c r="I453" t="str">
        <f t="shared" si="44"/>
        <v>'피자스쿨 신정점,\n피자,양식,\n서울 양천구 신정동 337,\n02-2653-8287,\n126.866778039172,\n37.5089986885394,',</v>
      </c>
      <c r="J453" t="str">
        <f t="shared" si="45"/>
        <v>'shop452',</v>
      </c>
      <c r="K453" t="str">
        <f t="shared" si="46"/>
        <v>'12345'</v>
      </c>
      <c r="N453" t="str">
        <f t="shared" ca="1" si="47"/>
        <v>insert into shop (shopName, shopCategory, shopAddr, shopAddr2, shopTel, shopX, shopY, shopEx, shopID, shopPW) values('피자스쿨 신정점','피자,양식','서울 양천구 신정동 337','100호','02-2653-8287',126.866778039172,37.5089986885394,'피자스쿨 신정점,\n피자,양식,\n서울 양천구 신정동 337,\n02-2653-8287,\n126.866778039172,\n37.5089986885394,','shop452','12345');</v>
      </c>
    </row>
    <row r="454" spans="1:14" x14ac:dyDescent="0.4">
      <c r="A454">
        <f t="shared" si="42"/>
        <v>453</v>
      </c>
      <c r="B454" t="str">
        <f>CONCATENATE("'",'trim()'!A454,"',")</f>
        <v>'피자알볼로 구로점',</v>
      </c>
      <c r="C454" t="str">
        <f>CONCATENATE("'",category!Q454,"',")</f>
        <v>'피자,양식',</v>
      </c>
      <c r="D454" t="str">
        <f xml:space="preserve">   CONCATENATE("'",'trim()'!C454,"',")</f>
        <v>'서울 구로구 구로동 413-43',</v>
      </c>
      <c r="E454" t="str">
        <f t="shared" ca="1" si="43"/>
        <v>'163호',</v>
      </c>
      <c r="F454" t="str">
        <f xml:space="preserve">    CONCATENATE("'",'trim()'!D454,"',")</f>
        <v>'02-865-8495',</v>
      </c>
      <c r="G454" t="str">
        <f>'trim()'!E454&amp;","</f>
        <v>126.88348443718,</v>
      </c>
      <c r="H454" t="str">
        <f>'trim()'!F454&amp;","</f>
        <v>37.492300894296,</v>
      </c>
      <c r="I454" t="str">
        <f t="shared" si="44"/>
        <v>'피자알볼로 구로점,\n피자,양식,\n서울 구로구 구로동 413-43,\n02-865-8495,\n126.88348443718,\n37.492300894296,',</v>
      </c>
      <c r="J454" t="str">
        <f t="shared" si="45"/>
        <v>'shop453',</v>
      </c>
      <c r="K454" t="str">
        <f t="shared" si="46"/>
        <v>'12345'</v>
      </c>
      <c r="N454" t="str">
        <f t="shared" ca="1" si="47"/>
        <v>insert into shop (shopName, shopCategory, shopAddr, shopAddr2, shopTel, shopX, shopY, shopEx, shopID, shopPW) values('피자알볼로 구로점','피자,양식','서울 구로구 구로동 413-43','163호','02-865-8495',126.88348443718,37.492300894296,'피자알볼로 구로점,\n피자,양식,\n서울 구로구 구로동 413-43,\n02-865-8495,\n126.88348443718,\n37.492300894296,','shop453','12345');</v>
      </c>
    </row>
    <row r="455" spans="1:14" x14ac:dyDescent="0.4">
      <c r="A455">
        <f t="shared" si="42"/>
        <v>454</v>
      </c>
      <c r="B455" t="str">
        <f>CONCATENATE("'",'trim()'!A455,"',")</f>
        <v>'피자에땅 구로점',</v>
      </c>
      <c r="C455" t="str">
        <f>CONCATENATE("'",category!Q455,"',")</f>
        <v>'피자,양식',</v>
      </c>
      <c r="D455" t="str">
        <f xml:space="preserve">   CONCATENATE("'",'trim()'!C455,"',")</f>
        <v>'서울 구로구 구로동 442-76',</v>
      </c>
      <c r="E455" t="str">
        <f t="shared" ca="1" si="43"/>
        <v>'74호',</v>
      </c>
      <c r="F455" t="str">
        <f xml:space="preserve">    CONCATENATE("'",'trim()'!D455,"',")</f>
        <v>'02-868-2000',</v>
      </c>
      <c r="G455" t="str">
        <f>'trim()'!E455&amp;","</f>
        <v>126.887806057294,</v>
      </c>
      <c r="H455" t="str">
        <f>'trim()'!F455&amp;","</f>
        <v>37.4969831031231,</v>
      </c>
      <c r="I455" t="str">
        <f t="shared" si="44"/>
        <v>'피자에땅 구로점,\n피자,양식,\n서울 구로구 구로동 442-76,\n02-868-2000,\n126.887806057294,\n37.4969831031231,',</v>
      </c>
      <c r="J455" t="str">
        <f t="shared" si="45"/>
        <v>'shop454',</v>
      </c>
      <c r="K455" t="str">
        <f t="shared" si="46"/>
        <v>'12345'</v>
      </c>
      <c r="N455" t="str">
        <f t="shared" ca="1" si="47"/>
        <v>insert into shop (shopName, shopCategory, shopAddr, shopAddr2, shopTel, shopX, shopY, shopEx, shopID, shopPW) values('피자에땅 구로점','피자,양식','서울 구로구 구로동 442-76','74호','02-868-2000',126.887806057294,37.4969831031231,'피자에땅 구로점,\n피자,양식,\n서울 구로구 구로동 442-76,\n02-868-2000,\n126.887806057294,\n37.4969831031231,','shop454','12345');</v>
      </c>
    </row>
    <row r="456" spans="1:14" x14ac:dyDescent="0.4">
      <c r="A456">
        <f t="shared" si="42"/>
        <v>455</v>
      </c>
      <c r="B456" t="str">
        <f>CONCATENATE("'",'trim()'!A456,"',")</f>
        <v>'피자캣',</v>
      </c>
      <c r="C456" t="str">
        <f>CONCATENATE("'",category!Q456,"',")</f>
        <v>'햄버거',</v>
      </c>
      <c r="D456" t="str">
        <f xml:space="preserve">   CONCATENATE("'",'trim()'!C456,"',")</f>
        <v>'서울 마포구 창전동 302',</v>
      </c>
      <c r="E456" t="str">
        <f t="shared" ca="1" si="43"/>
        <v>'29호',</v>
      </c>
      <c r="F456" t="str">
        <f xml:space="preserve">    CONCATENATE("'",'trim()'!D456,"',")</f>
        <v>'02-868-2000',</v>
      </c>
      <c r="G456" t="str">
        <f>'trim()'!E456&amp;","</f>
        <v>126.930210844918,</v>
      </c>
      <c r="H456" t="str">
        <f>'trim()'!F456&amp;","</f>
        <v>37.5478178907241,</v>
      </c>
      <c r="I456" t="str">
        <f t="shared" si="44"/>
        <v>'피자캣,\n햄버거,\n서울 마포구 창전동 302,\n02-868-2000,\n126.930210844918,\n37.5478178907241,',</v>
      </c>
      <c r="J456" t="str">
        <f t="shared" si="45"/>
        <v>'shop455',</v>
      </c>
      <c r="K456" t="str">
        <f t="shared" si="46"/>
        <v>'12345'</v>
      </c>
      <c r="N456" t="str">
        <f t="shared" ca="1" si="47"/>
        <v>insert into shop (shopName, shopCategory, shopAddr, shopAddr2, shopTel, shopX, shopY, shopEx, shopID, shopPW) values('피자캣','햄버거','서울 마포구 창전동 302','29호','02-868-2000',126.930210844918,37.5478178907241,'피자캣,\n햄버거,\n서울 마포구 창전동 302,\n02-868-2000,\n126.930210844918,\n37.5478178907241,','shop455','12345');</v>
      </c>
    </row>
    <row r="457" spans="1:14" x14ac:dyDescent="0.4">
      <c r="A457">
        <f t="shared" si="42"/>
        <v>456</v>
      </c>
      <c r="B457" t="str">
        <f>CONCATENATE("'",'trim()'!A457,"',")</f>
        <v>'피자컴퍼니 성산점',</v>
      </c>
      <c r="C457" t="str">
        <f>CONCATENATE("'",category!Q457,"',")</f>
        <v>'피자,양식',</v>
      </c>
      <c r="D457" t="str">
        <f xml:space="preserve">   CONCATENATE("'",'trim()'!C457,"',")</f>
        <v>'서울 마포구 성산동 240-5',</v>
      </c>
      <c r="E457" t="str">
        <f t="shared" ca="1" si="43"/>
        <v>'269호',</v>
      </c>
      <c r="F457" t="str">
        <f xml:space="preserve">    CONCATENATE("'",'trim()'!D457,"',")</f>
        <v>'02-333-3254',</v>
      </c>
      <c r="G457" t="str">
        <f>'trim()'!E457&amp;","</f>
        <v>126.914598507338,</v>
      </c>
      <c r="H457" t="str">
        <f>'trim()'!F457&amp;","</f>
        <v>37.5591971429757,</v>
      </c>
      <c r="I457" t="str">
        <f t="shared" si="44"/>
        <v>'피자컴퍼니 성산점,\n피자,양식,\n서울 마포구 성산동 240-5,\n02-333-3254,\n126.914598507338,\n37.5591971429757,',</v>
      </c>
      <c r="J457" t="str">
        <f t="shared" si="45"/>
        <v>'shop456',</v>
      </c>
      <c r="K457" t="str">
        <f t="shared" si="46"/>
        <v>'12345'</v>
      </c>
      <c r="N457" t="str">
        <f t="shared" ca="1" si="47"/>
        <v>insert into shop (shopName, shopCategory, shopAddr, shopAddr2, shopTel, shopX, shopY, shopEx, shopID, shopPW) values('피자컴퍼니 성산점','피자,양식','서울 마포구 성산동 240-5','269호','02-333-3254',126.914598507338,37.5591971429757,'피자컴퍼니 성산점,\n피자,양식,\n서울 마포구 성산동 240-5,\n02-333-3254,\n126.914598507338,\n37.5591971429757,','shop456','12345');</v>
      </c>
    </row>
    <row r="458" spans="1:14" x14ac:dyDescent="0.4">
      <c r="A458">
        <f t="shared" si="42"/>
        <v>457</v>
      </c>
      <c r="B458" t="str">
        <f>CONCATENATE("'",'trim()'!A458,"',")</f>
        <v>'피자컴퍼니 홍대점',</v>
      </c>
      <c r="C458" t="str">
        <f>CONCATENATE("'",category!Q458,"',")</f>
        <v>'피자,양식',</v>
      </c>
      <c r="D458" t="str">
        <f xml:space="preserve">   CONCATENATE("'",'trim()'!C458,"',")</f>
        <v>'서울 마포구 서교동 404-18',</v>
      </c>
      <c r="E458" t="str">
        <f t="shared" ca="1" si="43"/>
        <v>'258호',</v>
      </c>
      <c r="F458" t="str">
        <f xml:space="preserve">    CONCATENATE("'",'trim()'!D458,"',")</f>
        <v>'02-332-9983',</v>
      </c>
      <c r="G458" t="str">
        <f>'trim()'!E458&amp;","</f>
        <v>126.920019907465,</v>
      </c>
      <c r="H458" t="str">
        <f>'trim()'!F458&amp;","</f>
        <v>37.5495485528359,</v>
      </c>
      <c r="I458" t="str">
        <f t="shared" si="44"/>
        <v>'피자컴퍼니 홍대점,\n피자,양식,\n서울 마포구 서교동 404-18,\n02-332-9983,\n126.920019907465,\n37.5495485528359,',</v>
      </c>
      <c r="J458" t="str">
        <f t="shared" si="45"/>
        <v>'shop457',</v>
      </c>
      <c r="K458" t="str">
        <f t="shared" si="46"/>
        <v>'12345'</v>
      </c>
      <c r="N458" t="str">
        <f t="shared" ca="1" si="47"/>
        <v>insert into shop (shopName, shopCategory, shopAddr, shopAddr2, shopTel, shopX, shopY, shopEx, shopID, shopPW) values('피자컴퍼니 홍대점','피자,양식','서울 마포구 서교동 404-18','258호','02-332-9983',126.920019907465,37.5495485528359,'피자컴퍼니 홍대점,\n피자,양식,\n서울 마포구 서교동 404-18,\n02-332-9983,\n126.920019907465,\n37.5495485528359,','shop457','12345');</v>
      </c>
    </row>
    <row r="459" spans="1:14" x14ac:dyDescent="0.4">
      <c r="A459">
        <f t="shared" si="42"/>
        <v>458</v>
      </c>
      <c r="B459" t="str">
        <f>CONCATENATE("'",'trim()'!A459,"',")</f>
        <v>'피자헛 마포서교점',</v>
      </c>
      <c r="C459" t="str">
        <f>CONCATENATE("'",category!Q459,"',")</f>
        <v>'피자,양식',</v>
      </c>
      <c r="D459" t="str">
        <f xml:space="preserve">   CONCATENATE("'",'trim()'!C459,"',")</f>
        <v>'서울 마포구 서교동 481-2',</v>
      </c>
      <c r="E459" t="str">
        <f t="shared" ca="1" si="43"/>
        <v>'66호',</v>
      </c>
      <c r="F459" t="str">
        <f xml:space="preserve">    CONCATENATE("'",'trim()'!D459,"',")</f>
        <v>'1588-5588',</v>
      </c>
      <c r="G459" t="str">
        <f>'trim()'!E459&amp;","</f>
        <v>126.914622999798,</v>
      </c>
      <c r="H459" t="str">
        <f>'trim()'!F459&amp;","</f>
        <v>37.5545939661775,</v>
      </c>
      <c r="I459" t="str">
        <f t="shared" si="44"/>
        <v>'피자헛 마포서교점,\n피자,양식,\n서울 마포구 서교동 481-2,\n1588-5588,\n126.914622999798,\n37.5545939661775,',</v>
      </c>
      <c r="J459" t="str">
        <f t="shared" si="45"/>
        <v>'shop458',</v>
      </c>
      <c r="K459" t="str">
        <f t="shared" si="46"/>
        <v>'12345'</v>
      </c>
      <c r="N459" t="str">
        <f t="shared" ca="1" si="47"/>
        <v>insert into shop (shopName, shopCategory, shopAddr, shopAddr2, shopTel, shopX, shopY, shopEx, shopID, shopPW) values('피자헛 마포서교점','피자,양식','서울 마포구 서교동 481-2','66호','1588-5588',126.914622999798,37.5545939661775,'피자헛 마포서교점,\n피자,양식,\n서울 마포구 서교동 481-2,\n1588-5588,\n126.914622999798,\n37.5545939661775,','shop458','12345');</v>
      </c>
    </row>
    <row r="460" spans="1:14" x14ac:dyDescent="0.4">
      <c r="A460">
        <f t="shared" si="42"/>
        <v>459</v>
      </c>
      <c r="B460" t="str">
        <f>CONCATENATE("'",'trim()'!A460,"',")</f>
        <v>'피자헛 신구로점',</v>
      </c>
      <c r="C460" t="str">
        <f>CONCATENATE("'",category!Q460,"',")</f>
        <v>'피자,양식',</v>
      </c>
      <c r="D460" t="str">
        <f xml:space="preserve">   CONCATENATE("'",'trim()'!C460,"',")</f>
        <v>'서울 구로구 구로동 97-3',</v>
      </c>
      <c r="E460" t="str">
        <f t="shared" ca="1" si="43"/>
        <v>'93호',</v>
      </c>
      <c r="F460" t="str">
        <f xml:space="preserve">    CONCATENATE("'",'trim()'!D460,"',")</f>
        <v>'02-836-3492',</v>
      </c>
      <c r="G460" t="str">
        <f>'trim()'!E460&amp;","</f>
        <v>126.891516069773,</v>
      </c>
      <c r="H460" t="str">
        <f>'trim()'!F460&amp;","</f>
        <v>37.4964135283253,</v>
      </c>
      <c r="I460" t="str">
        <f t="shared" si="44"/>
        <v>'피자헛 신구로점,\n피자,양식,\n서울 구로구 구로동 97-3,\n02-836-3492,\n126.891516069773,\n37.4964135283253,',</v>
      </c>
      <c r="J460" t="str">
        <f t="shared" si="45"/>
        <v>'shop459',</v>
      </c>
      <c r="K460" t="str">
        <f t="shared" si="46"/>
        <v>'12345'</v>
      </c>
      <c r="N460" t="str">
        <f t="shared" ca="1" si="47"/>
        <v>insert into shop (shopName, shopCategory, shopAddr, shopAddr2, shopTel, shopX, shopY, shopEx, shopID, shopPW) values('피자헛 신구로점','피자,양식','서울 구로구 구로동 97-3','93호','02-836-3492',126.891516069773,37.4964135283253,'피자헛 신구로점,\n피자,양식,\n서울 구로구 구로동 97-3,\n02-836-3492,\n126.891516069773,\n37.4964135283253,','shop459','12345');</v>
      </c>
    </row>
    <row r="461" spans="1:14" x14ac:dyDescent="0.4">
      <c r="A461">
        <f t="shared" si="42"/>
        <v>460</v>
      </c>
      <c r="B461" t="str">
        <f>CONCATENATE("'",'trim()'!A461,"',")</f>
        <v>'피자헛 테크노마트신도림점',</v>
      </c>
      <c r="C461" t="str">
        <f>CONCATENATE("'",category!Q461,"',")</f>
        <v>'피자,양식',</v>
      </c>
      <c r="D461" t="str">
        <f xml:space="preserve">   CONCATENATE("'",'trim()'!C461,"',")</f>
        <v>'서울 구로구 구로동 3-25',</v>
      </c>
      <c r="E461" t="str">
        <f t="shared" ca="1" si="43"/>
        <v>'264호',</v>
      </c>
      <c r="F461" t="str">
        <f xml:space="preserve">    CONCATENATE("'",'trim()'!D461,"',")</f>
        <v>'070-8787-3350',</v>
      </c>
      <c r="G461" t="str">
        <f>'trim()'!E461&amp;","</f>
        <v>126.890532323713,</v>
      </c>
      <c r="H461" t="str">
        <f>'trim()'!F461&amp;","</f>
        <v>37.5071994577483,</v>
      </c>
      <c r="I461" t="str">
        <f t="shared" si="44"/>
        <v>'피자헛 테크노마트신도림점,\n피자,양식,\n서울 구로구 구로동 3-25,\n070-8787-3350,\n126.890532323713,\n37.5071994577483,',</v>
      </c>
      <c r="J461" t="str">
        <f t="shared" si="45"/>
        <v>'shop460',</v>
      </c>
      <c r="K461" t="str">
        <f t="shared" si="46"/>
        <v>'12345'</v>
      </c>
      <c r="N461" t="str">
        <f t="shared" ca="1" si="47"/>
        <v>insert into shop (shopName, shopCategory, shopAddr, shopAddr2, shopTel, shopX, shopY, shopEx, shopID, shopPW) values('피자헛 테크노마트신도림점','피자,양식','서울 구로구 구로동 3-25','264호','070-8787-3350',126.890532323713,37.5071994577483,'피자헛 테크노마트신도림점,\n피자,양식,\n서울 구로구 구로동 3-25,\n070-8787-3350,\n126.890532323713,\n37.5071994577483,','shop460','12345');</v>
      </c>
    </row>
    <row r="462" spans="1:14" x14ac:dyDescent="0.4">
      <c r="A462">
        <f t="shared" si="42"/>
        <v>461</v>
      </c>
      <c r="B462" t="str">
        <f>CONCATENATE("'",'trim()'!A462,"',")</f>
        <v>'피자헛 홍대서교점',</v>
      </c>
      <c r="C462" t="str">
        <f>CONCATENATE("'",category!Q462,"',")</f>
        <v>'피자,양식',</v>
      </c>
      <c r="D462" t="str">
        <f xml:space="preserve">   CONCATENATE("'",'trim()'!C462,"',")</f>
        <v>'서울 마포구 서교동 481-2',</v>
      </c>
      <c r="E462" t="str">
        <f t="shared" ca="1" si="43"/>
        <v>'276호',</v>
      </c>
      <c r="F462" t="str">
        <f xml:space="preserve">    CONCATENATE("'",'trim()'!D462,"',")</f>
        <v>'02-3141-4053',</v>
      </c>
      <c r="G462" t="str">
        <f>'trim()'!E462&amp;","</f>
        <v>126.914623004937,</v>
      </c>
      <c r="H462" t="str">
        <f>'trim()'!F462&amp;","</f>
        <v>37.5545894611936,</v>
      </c>
      <c r="I462" t="str">
        <f t="shared" si="44"/>
        <v>'피자헛 홍대서교점,\n피자,양식,\n서울 마포구 서교동 481-2,\n02-3141-4053,\n126.914623004937,\n37.5545894611936,',</v>
      </c>
      <c r="J462" t="str">
        <f t="shared" si="45"/>
        <v>'shop461',</v>
      </c>
      <c r="K462" t="str">
        <f t="shared" si="46"/>
        <v>'12345'</v>
      </c>
      <c r="N462" t="str">
        <f t="shared" ca="1" si="47"/>
        <v>insert into shop (shopName, shopCategory, shopAddr, shopAddr2, shopTel, shopX, shopY, shopEx, shopID, shopPW) values('피자헛 홍대서교점','피자,양식','서울 마포구 서교동 481-2','276호','02-3141-4053',126.914623004937,37.5545894611936,'피자헛 홍대서교점,\n피자,양식,\n서울 마포구 서교동 481-2,\n02-3141-4053,\n126.914623004937,\n37.5545894611936,','shop461','12345');</v>
      </c>
    </row>
    <row r="463" spans="1:14" x14ac:dyDescent="0.4">
      <c r="A463">
        <f t="shared" si="42"/>
        <v>462</v>
      </c>
      <c r="B463" t="str">
        <f>CONCATENATE("'",'trim()'!A463,"',")</f>
        <v>'픽싸',</v>
      </c>
      <c r="C463" t="str">
        <f>CONCATENATE("'",category!Q463,"',")</f>
        <v>'피자,양식',</v>
      </c>
      <c r="D463" t="str">
        <f xml:space="preserve">   CONCATENATE("'",'trim()'!C463,"',")</f>
        <v>'서울 마포구 서교동 347-9',</v>
      </c>
      <c r="E463" t="str">
        <f t="shared" ca="1" si="43"/>
        <v>'257호',</v>
      </c>
      <c r="F463" t="str">
        <f xml:space="preserve">    CONCATENATE("'",'trim()'!D463,"',")</f>
        <v>'02-6053-6696',</v>
      </c>
      <c r="G463" t="str">
        <f>'trim()'!E463&amp;","</f>
        <v>126.925472836574,</v>
      </c>
      <c r="H463" t="str">
        <f>'trim()'!F463&amp;","</f>
        <v>37.5556969259762,</v>
      </c>
      <c r="I463" t="str">
        <f t="shared" si="44"/>
        <v>'픽싸,\n피자,양식,\n서울 마포구 서교동 347-9,\n02-6053-6696,\n126.925472836574,\n37.5556969259762,',</v>
      </c>
      <c r="J463" t="str">
        <f t="shared" si="45"/>
        <v>'shop462',</v>
      </c>
      <c r="K463" t="str">
        <f t="shared" si="46"/>
        <v>'12345'</v>
      </c>
      <c r="N463" t="str">
        <f t="shared" ca="1" si="47"/>
        <v>insert into shop (shopName, shopCategory, shopAddr, shopAddr2, shopTel, shopX, shopY, shopEx, shopID, shopPW) values('픽싸','피자,양식','서울 마포구 서교동 347-9','257호','02-6053-6696',126.925472836574,37.5556969259762,'픽싸,\n피자,양식,\n서울 마포구 서교동 347-9,\n02-6053-6696,\n126.925472836574,\n37.5556969259762,','shop462','12345');</v>
      </c>
    </row>
    <row r="464" spans="1:14" x14ac:dyDescent="0.4">
      <c r="A464">
        <f t="shared" si="42"/>
        <v>463</v>
      </c>
      <c r="B464" t="str">
        <f>CONCATENATE("'",'trim()'!A464,"',")</f>
        <v>'필참치',</v>
      </c>
      <c r="C464" t="str">
        <f>CONCATENATE("'",category!Q464,"',")</f>
        <v>'일식',</v>
      </c>
      <c r="D464" t="str">
        <f xml:space="preserve">   CONCATENATE("'",'trim()'!C464,"',")</f>
        <v>'서울 마포구 합정동 412-24',</v>
      </c>
      <c r="E464" t="str">
        <f t="shared" ca="1" si="43"/>
        <v>'228호',</v>
      </c>
      <c r="F464" t="str">
        <f xml:space="preserve">    CONCATENATE("'",'trim()'!D464,"',")</f>
        <v>'02-2210-9554',</v>
      </c>
      <c r="G464" t="str">
        <f>'trim()'!E464&amp;","</f>
        <v>126.917191843983,</v>
      </c>
      <c r="H464" t="str">
        <f>'trim()'!F464&amp;","</f>
        <v>37.5486023570969,</v>
      </c>
      <c r="I464" t="str">
        <f t="shared" si="44"/>
        <v>'필참치,\n일식,\n서울 마포구 합정동 412-24,\n02-2210-9554,\n126.917191843983,\n37.5486023570969,',</v>
      </c>
      <c r="J464" t="str">
        <f t="shared" si="45"/>
        <v>'shop463',</v>
      </c>
      <c r="K464" t="str">
        <f t="shared" si="46"/>
        <v>'12345'</v>
      </c>
      <c r="N464" t="str">
        <f t="shared" ca="1" si="47"/>
        <v>insert into shop (shopName, shopCategory, shopAddr, shopAddr2, shopTel, shopX, shopY, shopEx, shopID, shopPW) values('필참치','일식','서울 마포구 합정동 412-24','228호','02-2210-9554',126.917191843983,37.5486023570969,'필참치,\n일식,\n서울 마포구 합정동 412-24,\n02-2210-9554,\n126.917191843983,\n37.5486023570969,','shop463','12345');</v>
      </c>
    </row>
    <row r="465" spans="1:14" x14ac:dyDescent="0.4">
      <c r="A465">
        <f t="shared" si="42"/>
        <v>464</v>
      </c>
      <c r="B465" t="str">
        <f>CONCATENATE("'",'trim()'!A465,"',")</f>
        <v>'핏짜피자 구로점',</v>
      </c>
      <c r="C465" t="str">
        <f>CONCATENATE("'",category!Q465,"',")</f>
        <v>'피자,양식',</v>
      </c>
      <c r="D465" t="str">
        <f xml:space="preserve">   CONCATENATE("'",'trim()'!C465,"',")</f>
        <v>'서울 구로구 구로동 1278-1',</v>
      </c>
      <c r="E465" t="str">
        <f t="shared" ca="1" si="43"/>
        <v>'146호',</v>
      </c>
      <c r="F465" t="str">
        <f xml:space="preserve">    CONCATENATE("'",'trim()'!D465,"',")</f>
        <v>'02-6929-1513',</v>
      </c>
      <c r="G465" t="str">
        <f>'trim()'!E465&amp;","</f>
        <v>126.891281859911,</v>
      </c>
      <c r="H465" t="str">
        <f>'trim()'!F465&amp;","</f>
        <v>37.486358074695,</v>
      </c>
      <c r="I465" t="str">
        <f t="shared" si="44"/>
        <v>'핏짜피자 구로점,\n피자,양식,\n서울 구로구 구로동 1278-1,\n02-6929-1513,\n126.891281859911,\n37.486358074695,',</v>
      </c>
      <c r="J465" t="str">
        <f t="shared" si="45"/>
        <v>'shop464',</v>
      </c>
      <c r="K465" t="str">
        <f t="shared" si="46"/>
        <v>'12345'</v>
      </c>
      <c r="N465" t="str">
        <f t="shared" ca="1" si="47"/>
        <v>insert into shop (shopName, shopCategory, shopAddr, shopAddr2, shopTel, shopX, shopY, shopEx, shopID, shopPW) values('핏짜피자 구로점','피자,양식','서울 구로구 구로동 1278-1','146호','02-6929-1513',126.891281859911,37.486358074695,'핏짜피자 구로점,\n피자,양식,\n서울 구로구 구로동 1278-1,\n02-6929-1513,\n126.891281859911,\n37.486358074695,','shop464','12345');</v>
      </c>
    </row>
    <row r="466" spans="1:14" x14ac:dyDescent="0.4">
      <c r="A466">
        <f t="shared" si="42"/>
        <v>465</v>
      </c>
      <c r="B466" t="str">
        <f>CONCATENATE("'",'trim()'!A466,"',")</f>
        <v>'하나미 오류점',</v>
      </c>
      <c r="C466" t="str">
        <f>CONCATENATE("'",category!Q466,"',")</f>
        <v>'일식',</v>
      </c>
      <c r="D466" t="str">
        <f xml:space="preserve">   CONCATENATE("'",'trim()'!C466,"',")</f>
        <v>'서울 구로구 오류동 64-25',</v>
      </c>
      <c r="E466" t="str">
        <f t="shared" ca="1" si="43"/>
        <v>'30호',</v>
      </c>
      <c r="F466" t="str">
        <f xml:space="preserve">    CONCATENATE("'",'trim()'!D466,"',")</f>
        <v>'02-2685-5557',</v>
      </c>
      <c r="G466" t="str">
        <f>'trim()'!E466&amp;","</f>
        <v>126.847016543789,</v>
      </c>
      <c r="H466" t="str">
        <f>'trim()'!F466&amp;","</f>
        <v>37.4957552037362,</v>
      </c>
      <c r="I466" t="str">
        <f t="shared" si="44"/>
        <v>'하나미 오류점,\n일식,\n서울 구로구 오류동 64-25,\n02-2685-5557,\n126.847016543789,\n37.4957552037362,',</v>
      </c>
      <c r="J466" t="str">
        <f t="shared" si="45"/>
        <v>'shop465',</v>
      </c>
      <c r="K466" t="str">
        <f t="shared" si="46"/>
        <v>'12345'</v>
      </c>
      <c r="N466" t="str">
        <f t="shared" ca="1" si="47"/>
        <v>insert into shop (shopName, shopCategory, shopAddr, shopAddr2, shopTel, shopX, shopY, shopEx, shopID, shopPW) values('하나미 오류점','일식','서울 구로구 오류동 64-25','30호','02-2685-5557',126.847016543789,37.4957552037362,'하나미 오류점,\n일식,\n서울 구로구 오류동 64-25,\n02-2685-5557,\n126.847016543789,\n37.4957552037362,','shop465','12345');</v>
      </c>
    </row>
    <row r="467" spans="1:14" x14ac:dyDescent="0.4">
      <c r="A467">
        <f t="shared" si="42"/>
        <v>466</v>
      </c>
      <c r="B467" t="str">
        <f>CONCATENATE("'",'trim()'!A467,"',")</f>
        <v>'하오커 메세나폴리스점',</v>
      </c>
      <c r="C467" t="str">
        <f>CONCATENATE("'",category!Q467,"',")</f>
        <v>'중식',</v>
      </c>
      <c r="D467" t="str">
        <f xml:space="preserve">   CONCATENATE("'",'trim()'!C467,"',")</f>
        <v>'서울 마포구 서교동 490',</v>
      </c>
      <c r="E467" t="str">
        <f t="shared" ca="1" si="43"/>
        <v>'88호',</v>
      </c>
      <c r="F467" t="str">
        <f xml:space="preserve">    CONCATENATE("'",'trim()'!D467,"',")</f>
        <v>'02-2210-9553',</v>
      </c>
      <c r="G467" t="str">
        <f>'trim()'!E467&amp;","</f>
        <v>126.914287429888,</v>
      </c>
      <c r="H467" t="str">
        <f>'trim()'!F467&amp;","</f>
        <v>37.5511483075535,</v>
      </c>
      <c r="I467" t="str">
        <f t="shared" si="44"/>
        <v>'하오커 메세나폴리스점,\n중식,\n서울 마포구 서교동 490,\n02-2210-9553,\n126.914287429888,\n37.5511483075535,',</v>
      </c>
      <c r="J467" t="str">
        <f t="shared" si="45"/>
        <v>'shop466',</v>
      </c>
      <c r="K467" t="str">
        <f t="shared" si="46"/>
        <v>'12345'</v>
      </c>
      <c r="N467" t="str">
        <f t="shared" ca="1" si="47"/>
        <v>insert into shop (shopName, shopCategory, shopAddr, shopAddr2, shopTel, shopX, shopY, shopEx, shopID, shopPW) values('하오커 메세나폴리스점','중식','서울 마포구 서교동 490','88호','02-2210-9553',126.914287429888,37.5511483075535,'하오커 메세나폴리스점,\n중식,\n서울 마포구 서교동 490,\n02-2210-9553,\n126.914287429888,\n37.5511483075535,','shop466','12345');</v>
      </c>
    </row>
    <row r="468" spans="1:14" x14ac:dyDescent="0.4">
      <c r="A468">
        <f t="shared" si="42"/>
        <v>467</v>
      </c>
      <c r="B468" t="str">
        <f>CONCATENATE("'",'trim()'!A468,"',")</f>
        <v>'하우마라탕',</v>
      </c>
      <c r="C468" t="str">
        <f>CONCATENATE("'",category!Q468,"',")</f>
        <v>'중식',</v>
      </c>
      <c r="D468" t="str">
        <f xml:space="preserve">   CONCATENATE("'",'trim()'!C468,"',")</f>
        <v>'서울 구로구 구로동 3-25',</v>
      </c>
      <c r="E468" t="str">
        <f t="shared" ca="1" si="43"/>
        <v>'239호',</v>
      </c>
      <c r="F468" t="str">
        <f xml:space="preserve">    CONCATENATE("'",'trim()'!D468,"',")</f>
        <v>'02-2685-5557',</v>
      </c>
      <c r="G468" t="str">
        <f>'trim()'!E468&amp;","</f>
        <v>126.890238416029,</v>
      </c>
      <c r="H468" t="str">
        <f>'trim()'!F468&amp;","</f>
        <v>37.5070946684812,</v>
      </c>
      <c r="I468" t="str">
        <f t="shared" si="44"/>
        <v>'하우마라탕,\n중식,\n서울 구로구 구로동 3-25,\n02-2685-5557,\n126.890238416029,\n37.5070946684812,',</v>
      </c>
      <c r="J468" t="str">
        <f t="shared" si="45"/>
        <v>'shop467',</v>
      </c>
      <c r="K468" t="str">
        <f t="shared" si="46"/>
        <v>'12345'</v>
      </c>
      <c r="N468" t="str">
        <f t="shared" ca="1" si="47"/>
        <v>insert into shop (shopName, shopCategory, shopAddr, shopAddr2, shopTel, shopX, shopY, shopEx, shopID, shopPW) values('하우마라탕','중식','서울 구로구 구로동 3-25','239호','02-2685-5557',126.890238416029,37.5070946684812,'하우마라탕,\n중식,\n서울 구로구 구로동 3-25,\n02-2685-5557,\n126.890238416029,\n37.5070946684812,','shop467','12345');</v>
      </c>
    </row>
    <row r="469" spans="1:14" x14ac:dyDescent="0.4">
      <c r="A469">
        <f t="shared" si="42"/>
        <v>468</v>
      </c>
      <c r="B469" t="str">
        <f>CONCATENATE("'",'trim()'!A469,"',")</f>
        <v>'하이디라오 홍대지점',</v>
      </c>
      <c r="C469" t="str">
        <f>CONCATENATE("'",category!Q469,"',")</f>
        <v>'중식',</v>
      </c>
      <c r="D469" t="str">
        <f xml:space="preserve">   CONCATENATE("'",'trim()'!C469,"',")</f>
        <v>'서울 마포구 동교동 166-14',</v>
      </c>
      <c r="E469" t="str">
        <f t="shared" ca="1" si="43"/>
        <v>'223호',</v>
      </c>
      <c r="F469" t="str">
        <f xml:space="preserve">    CONCATENATE("'",'trim()'!D469,"',")</f>
        <v>'02-332-2280',</v>
      </c>
      <c r="G469" t="str">
        <f>'trim()'!E469&amp;","</f>
        <v>126.924760602353,</v>
      </c>
      <c r="H469" t="str">
        <f>'trim()'!F469&amp;","</f>
        <v>37.5571921297692,</v>
      </c>
      <c r="I469" t="str">
        <f t="shared" si="44"/>
        <v>'하이디라오 홍대지점,\n중식,\n서울 마포구 동교동 166-14,\n02-332-2280,\n126.924760602353,\n37.5571921297692,',</v>
      </c>
      <c r="J469" t="str">
        <f t="shared" si="45"/>
        <v>'shop468',</v>
      </c>
      <c r="K469" t="str">
        <f t="shared" si="46"/>
        <v>'12345'</v>
      </c>
      <c r="N469" t="str">
        <f t="shared" ca="1" si="47"/>
        <v>insert into shop (shopName, shopCategory, shopAddr, shopAddr2, shopTel, shopX, shopY, shopEx, shopID, shopPW) values('하이디라오 홍대지점','중식','서울 마포구 동교동 166-14','223호','02-332-2280',126.924760602353,37.5571921297692,'하이디라오 홍대지점,\n중식,\n서울 마포구 동교동 166-14,\n02-332-2280,\n126.924760602353,\n37.5571921297692,','shop468','12345');</v>
      </c>
    </row>
    <row r="470" spans="1:14" x14ac:dyDescent="0.4">
      <c r="A470">
        <f t="shared" si="42"/>
        <v>469</v>
      </c>
      <c r="B470" t="str">
        <f>CONCATENATE("'",'trim()'!A470,"',")</f>
        <v>'하카타분코',</v>
      </c>
      <c r="C470" t="str">
        <f>CONCATENATE("'",category!Q470,"',")</f>
        <v>'일식',</v>
      </c>
      <c r="D470" t="str">
        <f xml:space="preserve">   CONCATENATE("'",'trim()'!C470,"',")</f>
        <v>'서울 마포구 상수동 93-28',</v>
      </c>
      <c r="E470" t="str">
        <f t="shared" ca="1" si="43"/>
        <v>'149호',</v>
      </c>
      <c r="F470" t="str">
        <f xml:space="preserve">    CONCATENATE("'",'trim()'!D470,"',")</f>
        <v>'02-332-2284',</v>
      </c>
      <c r="G470" t="str">
        <f>'trim()'!E470&amp;","</f>
        <v>126.92379574116,</v>
      </c>
      <c r="H470" t="str">
        <f>'trim()'!F470&amp;","</f>
        <v>37.5488915191848,</v>
      </c>
      <c r="I470" t="str">
        <f t="shared" si="44"/>
        <v>'하카타분코,\n일식,\n서울 마포구 상수동 93-28,\n02-332-2284,\n126.92379574116,\n37.5488915191848,',</v>
      </c>
      <c r="J470" t="str">
        <f t="shared" si="45"/>
        <v>'shop469',</v>
      </c>
      <c r="K470" t="str">
        <f t="shared" si="46"/>
        <v>'12345'</v>
      </c>
      <c r="N470" t="str">
        <f t="shared" ca="1" si="47"/>
        <v>insert into shop (shopName, shopCategory, shopAddr, shopAddr2, shopTel, shopX, shopY, shopEx, shopID, shopPW) values('하카타분코','일식','서울 마포구 상수동 93-28','149호','02-332-2284',126.92379574116,37.5488915191848,'하카타분코,\n일식,\n서울 마포구 상수동 93-28,\n02-332-2284,\n126.92379574116,\n37.5488915191848,','shop469','12345');</v>
      </c>
    </row>
    <row r="471" spans="1:14" x14ac:dyDescent="0.4">
      <c r="A471">
        <f t="shared" si="42"/>
        <v>470</v>
      </c>
      <c r="B471" t="str">
        <f>CONCATENATE("'",'trim()'!A471,"',")</f>
        <v>'하하&amp;김종국의 401정육식당 홍대본점',</v>
      </c>
      <c r="C471" t="str">
        <f>CONCATENATE("'",category!Q471,"',")</f>
        <v>'한식',</v>
      </c>
      <c r="D471" t="str">
        <f xml:space="preserve">   CONCATENATE("'",'trim()'!C471,"',")</f>
        <v>'서울 마포구 서교동 395-17',</v>
      </c>
      <c r="E471" t="str">
        <f t="shared" ca="1" si="43"/>
        <v>'246호',</v>
      </c>
      <c r="F471" t="str">
        <f xml:space="preserve">    CONCATENATE("'",'trim()'!D471,"',")</f>
        <v>'02-2685-5557',</v>
      </c>
      <c r="G471" t="str">
        <f>'trim()'!E471&amp;","</f>
        <v>126.920240442232,</v>
      </c>
      <c r="H471" t="str">
        <f>'trim()'!F471&amp;","</f>
        <v>37.5507380196716,</v>
      </c>
      <c r="I471" t="str">
        <f t="shared" si="44"/>
        <v>'하하&amp;김종국의 401정육식당 홍대본점,\n한식,\n서울 마포구 서교동 395-17,\n02-2685-5557,\n126.920240442232,\n37.5507380196716,',</v>
      </c>
      <c r="J471" t="str">
        <f t="shared" si="45"/>
        <v>'shop470',</v>
      </c>
      <c r="K471" t="str">
        <f t="shared" si="46"/>
        <v>'12345'</v>
      </c>
      <c r="N471" t="str">
        <f t="shared" ca="1" si="47"/>
        <v>insert into shop (shopName, shopCategory, shopAddr, shopAddr2, shopTel, shopX, shopY, shopEx, shopID, shopPW) values('하하&amp;김종국의 401정육식당 홍대본점','한식','서울 마포구 서교동 395-17','246호','02-2685-5557',126.920240442232,37.5507380196716,'하하&amp;김종국의 401정육식당 홍대본점,\n한식,\n서울 마포구 서교동 395-17,\n02-2685-5557,\n126.920240442232,\n37.5507380196716,','shop470','12345');</v>
      </c>
    </row>
    <row r="472" spans="1:14" x14ac:dyDescent="0.4">
      <c r="A472">
        <f t="shared" si="42"/>
        <v>471</v>
      </c>
      <c r="B472" t="str">
        <f>CONCATENATE("'",'trim()'!A472,"',")</f>
        <v>'한강껍데기',</v>
      </c>
      <c r="C472" t="str">
        <f>CONCATENATE("'",category!Q472,"',")</f>
        <v>'한식',</v>
      </c>
      <c r="D472" t="str">
        <f xml:space="preserve">   CONCATENATE("'",'trim()'!C472,"',")</f>
        <v>'서울 마포구 망원동 416-33',</v>
      </c>
      <c r="E472" t="str">
        <f t="shared" ca="1" si="43"/>
        <v>'139호',</v>
      </c>
      <c r="F472" t="str">
        <f xml:space="preserve">    CONCATENATE("'",'trim()'!D472,"',")</f>
        <v>'02-6083-3733',</v>
      </c>
      <c r="G472" t="str">
        <f>'trim()'!E472&amp;","</f>
        <v>126.902279999837,</v>
      </c>
      <c r="H472" t="str">
        <f>'trim()'!F472&amp;","</f>
        <v>37.5566783136707,</v>
      </c>
      <c r="I472" t="str">
        <f t="shared" si="44"/>
        <v>'한강껍데기,\n한식,\n서울 마포구 망원동 416-33,\n02-6083-3733,\n126.902279999837,\n37.5566783136707,',</v>
      </c>
      <c r="J472" t="str">
        <f t="shared" si="45"/>
        <v>'shop471',</v>
      </c>
      <c r="K472" t="str">
        <f t="shared" si="46"/>
        <v>'12345'</v>
      </c>
      <c r="N472" t="str">
        <f t="shared" ca="1" si="47"/>
        <v>insert into shop (shopName, shopCategory, shopAddr, shopAddr2, shopTel, shopX, shopY, shopEx, shopID, shopPW) values('한강껍데기','한식','서울 마포구 망원동 416-33','139호','02-6083-3733',126.902279999837,37.5566783136707,'한강껍데기,\n한식,\n서울 마포구 망원동 416-33,\n02-6083-3733,\n126.902279999837,\n37.5566783136707,','shop471','12345');</v>
      </c>
    </row>
    <row r="473" spans="1:14" x14ac:dyDescent="0.4">
      <c r="A473">
        <f t="shared" si="42"/>
        <v>472</v>
      </c>
      <c r="B473" t="str">
        <f>CONCATENATE("'",'trim()'!A473,"',")</f>
        <v>'한앤둘치킨호프 상수역점',</v>
      </c>
      <c r="C473" t="str">
        <f>CONCATENATE("'",category!Q473,"',")</f>
        <v>'치킨',</v>
      </c>
      <c r="D473" t="str">
        <f xml:space="preserve">   CONCATENATE("'",'trim()'!C473,"',")</f>
        <v>'서울 마포구 상수동 334-13',</v>
      </c>
      <c r="E473" t="str">
        <f t="shared" ca="1" si="43"/>
        <v>'241호',</v>
      </c>
      <c r="F473" t="str">
        <f xml:space="preserve">    CONCATENATE("'",'trim()'!D473,"',")</f>
        <v>'02-703-1129',</v>
      </c>
      <c r="G473" t="str">
        <f>'trim()'!E473&amp;","</f>
        <v>126.921951848293,</v>
      </c>
      <c r="H473" t="str">
        <f>'trim()'!F473&amp;","</f>
        <v>37.5460773970326,</v>
      </c>
      <c r="I473" t="str">
        <f t="shared" si="44"/>
        <v>'한앤둘치킨호프 상수역점,\n치킨,\n서울 마포구 상수동 334-13,\n02-703-1129,\n126.921951848293,\n37.5460773970326,',</v>
      </c>
      <c r="J473" t="str">
        <f t="shared" si="45"/>
        <v>'shop472',</v>
      </c>
      <c r="K473" t="str">
        <f t="shared" si="46"/>
        <v>'12345'</v>
      </c>
      <c r="N473" t="str">
        <f t="shared" ca="1" si="47"/>
        <v>insert into shop (shopName, shopCategory, shopAddr, shopAddr2, shopTel, shopX, shopY, shopEx, shopID, shopPW) values('한앤둘치킨호프 상수역점','치킨','서울 마포구 상수동 334-13','241호','02-703-1129',126.921951848293,37.5460773970326,'한앤둘치킨호프 상수역점,\n치킨,\n서울 마포구 상수동 334-13,\n02-703-1129,\n126.921951848293,\n37.5460773970326,','shop472','12345');</v>
      </c>
    </row>
    <row r="474" spans="1:14" x14ac:dyDescent="0.4">
      <c r="A474">
        <f t="shared" si="42"/>
        <v>473</v>
      </c>
      <c r="B474" t="str">
        <f>CONCATENATE("'",'trim()'!A474,"',")</f>
        <v>'한우동',</v>
      </c>
      <c r="C474" t="str">
        <f>CONCATENATE("'",category!Q474,"',")</f>
        <v>'일식',</v>
      </c>
      <c r="D474" t="str">
        <f xml:space="preserve">   CONCATENATE("'",'trim()'!C474,"',")</f>
        <v>'서울 구로구 구로동 611-26',</v>
      </c>
      <c r="E474" t="str">
        <f t="shared" ca="1" si="43"/>
        <v>'157호',</v>
      </c>
      <c r="F474" t="str">
        <f xml:space="preserve">    CONCATENATE("'",'trim()'!D474,"',")</f>
        <v>'02-2679-3690',</v>
      </c>
      <c r="G474" t="str">
        <f>'trim()'!E474&amp;","</f>
        <v>126.876964547917,</v>
      </c>
      <c r="H474" t="str">
        <f>'trim()'!F474&amp;","</f>
        <v>37.5045948156645,</v>
      </c>
      <c r="I474" t="str">
        <f t="shared" si="44"/>
        <v>'한우동,\n일식,\n서울 구로구 구로동 611-26,\n02-2679-3690,\n126.876964547917,\n37.5045948156645,',</v>
      </c>
      <c r="J474" t="str">
        <f t="shared" si="45"/>
        <v>'shop473',</v>
      </c>
      <c r="K474" t="str">
        <f t="shared" si="46"/>
        <v>'12345'</v>
      </c>
      <c r="N474" t="str">
        <f t="shared" ca="1" si="47"/>
        <v>insert into shop (shopName, shopCategory, shopAddr, shopAddr2, shopTel, shopX, shopY, shopEx, shopID, shopPW) values('한우동','일식','서울 구로구 구로동 611-26','157호','02-2679-3690',126.876964547917,37.5045948156645,'한우동,\n일식,\n서울 구로구 구로동 611-26,\n02-2679-3690,\n126.876964547917,\n37.5045948156645,','shop473','12345');</v>
      </c>
    </row>
    <row r="475" spans="1:14" x14ac:dyDescent="0.4">
      <c r="A475">
        <f t="shared" si="42"/>
        <v>474</v>
      </c>
      <c r="B475" t="str">
        <f>CONCATENATE("'",'trim()'!A475,"',")</f>
        <v>'한판참숯소갈비 구로디지털점',</v>
      </c>
      <c r="C475" t="str">
        <f>CONCATENATE("'",category!Q475,"',")</f>
        <v>'한식',</v>
      </c>
      <c r="D475" t="str">
        <f xml:space="preserve">   CONCATENATE("'",'trim()'!C475,"',")</f>
        <v>'서울 구로구 구로동 1127-10',</v>
      </c>
      <c r="E475" t="str">
        <f t="shared" ca="1" si="43"/>
        <v>'176호',</v>
      </c>
      <c r="F475" t="str">
        <f xml:space="preserve">    CONCATENATE("'",'trim()'!D475,"',")</f>
        <v>'02-867-7048',</v>
      </c>
      <c r="G475" t="str">
        <f>'trim()'!E475&amp;","</f>
        <v>126.89947403884,</v>
      </c>
      <c r="H475" t="str">
        <f>'trim()'!F475&amp;","</f>
        <v>37.4818927243834,</v>
      </c>
      <c r="I475" t="str">
        <f t="shared" si="44"/>
        <v>'한판참숯소갈비 구로디지털점,\n한식,\n서울 구로구 구로동 1127-10,\n02-867-7048,\n126.89947403884,\n37.4818927243834,',</v>
      </c>
      <c r="J475" t="str">
        <f t="shared" si="45"/>
        <v>'shop474',</v>
      </c>
      <c r="K475" t="str">
        <f t="shared" si="46"/>
        <v>'12345'</v>
      </c>
      <c r="N475" t="str">
        <f t="shared" ca="1" si="47"/>
        <v>insert into shop (shopName, shopCategory, shopAddr, shopAddr2, shopTel, shopX, shopY, shopEx, shopID, shopPW) values('한판참숯소갈비 구로디지털점','한식','서울 구로구 구로동 1127-10','176호','02-867-7048',126.89947403884,37.4818927243834,'한판참숯소갈비 구로디지털점,\n한식,\n서울 구로구 구로동 1127-10,\n02-867-7048,\n126.89947403884,\n37.4818927243834,','shop474','12345');</v>
      </c>
    </row>
    <row r="476" spans="1:14" x14ac:dyDescent="0.4">
      <c r="A476">
        <f t="shared" si="42"/>
        <v>475</v>
      </c>
      <c r="B476" t="str">
        <f>CONCATENATE("'",'trim()'!A476,"',")</f>
        <v>'할리스커피 구로역점',</v>
      </c>
      <c r="C476" t="str">
        <f>CONCATENATE("'",category!Q476,"',")</f>
        <v>'카페',</v>
      </c>
      <c r="D476" t="str">
        <f xml:space="preserve">   CONCATENATE("'",'trim()'!C476,"',")</f>
        <v>'서울 구로구 구로동 570-116',</v>
      </c>
      <c r="E476" t="str">
        <f t="shared" ca="1" si="43"/>
        <v>'26호',</v>
      </c>
      <c r="F476" t="str">
        <f xml:space="preserve">    CONCATENATE("'",'trim()'!D476,"',")</f>
        <v>'02-862-3216',</v>
      </c>
      <c r="G476" t="str">
        <f>'trim()'!E476&amp;","</f>
        <v>126.883189157174,</v>
      </c>
      <c r="H476" t="str">
        <f>'trim()'!F476&amp;","</f>
        <v>37.5018332470838,</v>
      </c>
      <c r="I476" t="str">
        <f t="shared" si="44"/>
        <v>'할리스커피 구로역점,\n카페,\n서울 구로구 구로동 570-116,\n02-862-3216,\n126.883189157174,\n37.5018332470838,',</v>
      </c>
      <c r="J476" t="str">
        <f t="shared" si="45"/>
        <v>'shop475',</v>
      </c>
      <c r="K476" t="str">
        <f t="shared" si="46"/>
        <v>'12345'</v>
      </c>
      <c r="N476" t="str">
        <f t="shared" ca="1" si="47"/>
        <v>insert into shop (shopName, shopCategory, shopAddr, shopAddr2, shopTel, shopX, shopY, shopEx, shopID, shopPW) values('할리스커피 구로역점','카페','서울 구로구 구로동 570-116','26호','02-862-3216',126.883189157174,37.5018332470838,'할리스커피 구로역점,\n카페,\n서울 구로구 구로동 570-116,\n02-862-3216,\n126.883189157174,\n37.5018332470838,','shop475','12345');</v>
      </c>
    </row>
    <row r="477" spans="1:14" x14ac:dyDescent="0.4">
      <c r="A477">
        <f t="shared" si="42"/>
        <v>476</v>
      </c>
      <c r="B477" t="str">
        <f>CONCATENATE("'",'trim()'!A477,"',")</f>
        <v>'합정동 원조황소곱창구이전문',</v>
      </c>
      <c r="C477" t="str">
        <f>CONCATENATE("'",category!Q477,"',")</f>
        <v>'한식',</v>
      </c>
      <c r="D477" t="str">
        <f xml:space="preserve">   CONCATENATE("'",'trim()'!C477,"',")</f>
        <v>'서울 마포구 망원동 373-3',</v>
      </c>
      <c r="E477" t="str">
        <f t="shared" ca="1" si="43"/>
        <v>'10호',</v>
      </c>
      <c r="F477" t="str">
        <f xml:space="preserve">    CONCATENATE("'",'trim()'!D477,"',")</f>
        <v>'02-337-6560',</v>
      </c>
      <c r="G477" t="str">
        <f>'trim()'!E477&amp;","</f>
        <v>126.908948073281,</v>
      </c>
      <c r="H477" t="str">
        <f>'trim()'!F477&amp;","</f>
        <v>37.5568494276001,</v>
      </c>
      <c r="I477" t="str">
        <f t="shared" si="44"/>
        <v>'합정동 원조황소곱창구이전문,\n한식,\n서울 마포구 망원동 373-3,\n02-337-6560,\n126.908948073281,\n37.5568494276001,',</v>
      </c>
      <c r="J477" t="str">
        <f t="shared" si="45"/>
        <v>'shop476',</v>
      </c>
      <c r="K477" t="str">
        <f t="shared" si="46"/>
        <v>'12345'</v>
      </c>
      <c r="N477" t="str">
        <f t="shared" ca="1" si="47"/>
        <v>insert into shop (shopName, shopCategory, shopAddr, shopAddr2, shopTel, shopX, shopY, shopEx, shopID, shopPW) values('합정동 원조황소곱창구이전문','한식','서울 마포구 망원동 373-3','10호','02-337-6560',126.908948073281,37.5568494276001,'합정동 원조황소곱창구이전문,\n한식,\n서울 마포구 망원동 373-3,\n02-337-6560,\n126.908948073281,\n37.5568494276001,','shop476','12345');</v>
      </c>
    </row>
    <row r="478" spans="1:14" x14ac:dyDescent="0.4">
      <c r="A478">
        <f t="shared" si="42"/>
        <v>477</v>
      </c>
      <c r="B478" t="str">
        <f>CONCATENATE("'",'trim()'!A478,"',")</f>
        <v>'행운각',</v>
      </c>
      <c r="C478" t="str">
        <f>CONCATENATE("'",category!Q478,"',")</f>
        <v>'중식',</v>
      </c>
      <c r="D478" t="str">
        <f xml:space="preserve">   CONCATENATE("'",'trim()'!C478,"',")</f>
        <v>'서울 구로구 신도림동 293-10',</v>
      </c>
      <c r="E478" t="str">
        <f t="shared" ca="1" si="43"/>
        <v>'119호',</v>
      </c>
      <c r="F478" t="str">
        <f xml:space="preserve">    CONCATENATE("'",'trim()'!D478,"',")</f>
        <v>'02-337-6560',</v>
      </c>
      <c r="G478" t="str">
        <f>'trim()'!E478&amp;","</f>
        <v>126.879546998372,</v>
      </c>
      <c r="H478" t="str">
        <f>'trim()'!F478&amp;","</f>
        <v>37.5106450189833,</v>
      </c>
      <c r="I478" t="str">
        <f t="shared" si="44"/>
        <v>'행운각,\n중식,\n서울 구로구 신도림동 293-10,\n02-337-6560,\n126.879546998372,\n37.5106450189833,',</v>
      </c>
      <c r="J478" t="str">
        <f t="shared" si="45"/>
        <v>'shop477',</v>
      </c>
      <c r="K478" t="str">
        <f t="shared" si="46"/>
        <v>'12345'</v>
      </c>
      <c r="N478" t="str">
        <f t="shared" ca="1" si="47"/>
        <v>insert into shop (shopName, shopCategory, shopAddr, shopAddr2, shopTel, shopX, shopY, shopEx, shopID, shopPW) values('행운각','중식','서울 구로구 신도림동 293-10','119호','02-337-6560',126.879546998372,37.5106450189833,'행운각,\n중식,\n서울 구로구 신도림동 293-10,\n02-337-6560,\n126.879546998372,\n37.5106450189833,','shop477','12345');</v>
      </c>
    </row>
    <row r="479" spans="1:14" x14ac:dyDescent="0.4">
      <c r="A479">
        <f t="shared" si="42"/>
        <v>478</v>
      </c>
      <c r="B479" t="str">
        <f>CONCATENATE("'",'trim()'!A479,"',")</f>
        <v>'행운의집',</v>
      </c>
      <c r="C479" t="str">
        <f>CONCATENATE("'",category!Q479,"',")</f>
        <v>'일식',</v>
      </c>
      <c r="D479" t="str">
        <f xml:space="preserve">   CONCATENATE("'",'trim()'!C479,"',")</f>
        <v>'서울 구로구 고척동 273-5',</v>
      </c>
      <c r="E479" t="str">
        <f t="shared" ca="1" si="43"/>
        <v>'252호',</v>
      </c>
      <c r="F479" t="str">
        <f xml:space="preserve">    CONCATENATE("'",'trim()'!D479,"',")</f>
        <v>'02-337-6560',</v>
      </c>
      <c r="G479" t="str">
        <f>'trim()'!E479&amp;","</f>
        <v>126.851058860328,</v>
      </c>
      <c r="H479" t="str">
        <f>'trim()'!F479&amp;","</f>
        <v>37.5010835101485,</v>
      </c>
      <c r="I479" t="str">
        <f t="shared" si="44"/>
        <v>'행운의집,\n일식,\n서울 구로구 고척동 273-5,\n02-337-6560,\n126.851058860328,\n37.5010835101485,',</v>
      </c>
      <c r="J479" t="str">
        <f t="shared" si="45"/>
        <v>'shop478',</v>
      </c>
      <c r="K479" t="str">
        <f t="shared" si="46"/>
        <v>'12345'</v>
      </c>
      <c r="N479" t="str">
        <f t="shared" ca="1" si="47"/>
        <v>insert into shop (shopName, shopCategory, shopAddr, shopAddr2, shopTel, shopX, shopY, shopEx, shopID, shopPW) values('행운의집','일식','서울 구로구 고척동 273-5','252호','02-337-6560',126.851058860328,37.5010835101485,'행운의집,\n일식,\n서울 구로구 고척동 273-5,\n02-337-6560,\n126.851058860328,\n37.5010835101485,','shop478','12345');</v>
      </c>
    </row>
    <row r="480" spans="1:14" x14ac:dyDescent="0.4">
      <c r="A480">
        <f t="shared" si="42"/>
        <v>479</v>
      </c>
      <c r="B480" t="str">
        <f>CONCATENATE("'",'trim()'!A480,"',")</f>
        <v>'행진',</v>
      </c>
      <c r="C480" t="str">
        <f>CONCATENATE("'",category!Q480,"',")</f>
        <v>'한식',</v>
      </c>
      <c r="D480" t="str">
        <f xml:space="preserve">   CONCATENATE("'",'trim()'!C480,"',")</f>
        <v>'서울 마포구 합정동 427-5',</v>
      </c>
      <c r="E480" t="str">
        <f t="shared" ca="1" si="43"/>
        <v>'206호',</v>
      </c>
      <c r="F480" t="str">
        <f xml:space="preserve">    CONCATENATE("'",'trim()'!D480,"',")</f>
        <v>'02-336-4275',</v>
      </c>
      <c r="G480" t="str">
        <f>'trim()'!E480&amp;","</f>
        <v>126.91164086835,</v>
      </c>
      <c r="H480" t="str">
        <f>'trim()'!F480&amp;","</f>
        <v>37.5536763586566,</v>
      </c>
      <c r="I480" t="str">
        <f t="shared" si="44"/>
        <v>'행진,\n한식,\n서울 마포구 합정동 427-5,\n02-336-4275,\n126.91164086835,\n37.5536763586566,',</v>
      </c>
      <c r="J480" t="str">
        <f t="shared" si="45"/>
        <v>'shop479',</v>
      </c>
      <c r="K480" t="str">
        <f t="shared" si="46"/>
        <v>'12345'</v>
      </c>
      <c r="N480" t="str">
        <f t="shared" ca="1" si="47"/>
        <v>insert into shop (shopName, shopCategory, shopAddr, shopAddr2, shopTel, shopX, shopY, shopEx, shopID, shopPW) values('행진','한식','서울 마포구 합정동 427-5','206호','02-336-4275',126.91164086835,37.5536763586566,'행진,\n한식,\n서울 마포구 합정동 427-5,\n02-336-4275,\n126.91164086835,\n37.5536763586566,','shop479','12345');</v>
      </c>
    </row>
    <row r="481" spans="1:14" x14ac:dyDescent="0.4">
      <c r="A481">
        <f t="shared" si="42"/>
        <v>480</v>
      </c>
      <c r="B481" t="str">
        <f>CONCATENATE("'",'trim()'!A481,"',")</f>
        <v>'허수아비돈까스',</v>
      </c>
      <c r="C481" t="str">
        <f>CONCATENATE("'",category!Q481,"',")</f>
        <v>'일식',</v>
      </c>
      <c r="D481" t="str">
        <f xml:space="preserve">   CONCATENATE("'",'trim()'!C481,"',")</f>
        <v>'서울 구로구 신도림동 642',</v>
      </c>
      <c r="E481" t="str">
        <f t="shared" ca="1" si="43"/>
        <v>'174호',</v>
      </c>
      <c r="F481" t="str">
        <f xml:space="preserve">    CONCATENATE("'",'trim()'!D481,"',")</f>
        <v>'02-332-2284',</v>
      </c>
      <c r="G481" t="str">
        <f>'trim()'!E481&amp;","</f>
        <v>126.882797905981,</v>
      </c>
      <c r="H481" t="str">
        <f>'trim()'!F481&amp;","</f>
        <v>37.5061432675876,</v>
      </c>
      <c r="I481" t="str">
        <f t="shared" si="44"/>
        <v>'허수아비돈까스,\n일식,\n서울 구로구 신도림동 642,\n02-332-2284,\n126.882797905981,\n37.5061432675876,',</v>
      </c>
      <c r="J481" t="str">
        <f t="shared" si="45"/>
        <v>'shop480',</v>
      </c>
      <c r="K481" t="str">
        <f t="shared" si="46"/>
        <v>'12345'</v>
      </c>
      <c r="N481" t="str">
        <f t="shared" ca="1" si="47"/>
        <v>insert into shop (shopName, shopCategory, shopAddr, shopAddr2, shopTel, shopX, shopY, shopEx, shopID, shopPW) values('허수아비돈까스','일식','서울 구로구 신도림동 642','174호','02-332-2284',126.882797905981,37.5061432675876,'허수아비돈까스,\n일식,\n서울 구로구 신도림동 642,\n02-332-2284,\n126.882797905981,\n37.5061432675876,','shop480','12345');</v>
      </c>
    </row>
    <row r="482" spans="1:14" x14ac:dyDescent="0.4">
      <c r="A482">
        <f t="shared" si="42"/>
        <v>481</v>
      </c>
      <c r="B482" t="str">
        <f>CONCATENATE("'",'trim()'!A482,"',")</f>
        <v>'헬로방방 신도림점',</v>
      </c>
      <c r="C482" t="str">
        <f>CONCATENATE("'",category!Q482,"',")</f>
        <v>'카페',</v>
      </c>
      <c r="D482" t="str">
        <f xml:space="preserve">   CONCATENATE("'",'trim()'!C482,"',")</f>
        <v>'서울 구로구 신도림동 437-1',</v>
      </c>
      <c r="E482" t="str">
        <f t="shared" ca="1" si="43"/>
        <v>'13호',</v>
      </c>
      <c r="F482" t="str">
        <f xml:space="preserve">    CONCATENATE("'",'trim()'!D482,"',")</f>
        <v>'02-2677-0045',</v>
      </c>
      <c r="G482" t="str">
        <f>'trim()'!E482&amp;","</f>
        <v>126.883385688216,</v>
      </c>
      <c r="H482" t="str">
        <f>'trim()'!F482&amp;","</f>
        <v>37.5063564864156,</v>
      </c>
      <c r="I482" t="str">
        <f t="shared" si="44"/>
        <v>'헬로방방 신도림점,\n카페,\n서울 구로구 신도림동 437-1,\n02-2677-0045,\n126.883385688216,\n37.5063564864156,',</v>
      </c>
      <c r="J482" t="str">
        <f t="shared" si="45"/>
        <v>'shop481',</v>
      </c>
      <c r="K482" t="str">
        <f t="shared" si="46"/>
        <v>'12345'</v>
      </c>
      <c r="N482" t="str">
        <f t="shared" ca="1" si="47"/>
        <v>insert into shop (shopName, shopCategory, shopAddr, shopAddr2, shopTel, shopX, shopY, shopEx, shopID, shopPW) values('헬로방방 신도림점','카페','서울 구로구 신도림동 437-1','13호','02-2677-0045',126.883385688216,37.5063564864156,'헬로방방 신도림점,\n카페,\n서울 구로구 신도림동 437-1,\n02-2677-0045,\n126.883385688216,\n37.5063564864156,','shop481','12345');</v>
      </c>
    </row>
    <row r="483" spans="1:14" x14ac:dyDescent="0.4">
      <c r="A483">
        <f t="shared" si="42"/>
        <v>482</v>
      </c>
      <c r="B483" t="str">
        <f>CONCATENATE("'",'trim()'!A483,"',")</f>
        <v>'호우양꼬치 구로점',</v>
      </c>
      <c r="C483" t="str">
        <f>CONCATENATE("'",category!Q483,"',")</f>
        <v>'중식',</v>
      </c>
      <c r="D483" t="str">
        <f xml:space="preserve">   CONCATENATE("'",'trim()'!C483,"',")</f>
        <v>'서울 구로구 구로동 28-22',</v>
      </c>
      <c r="E483" t="str">
        <f t="shared" ca="1" si="43"/>
        <v>'108호',</v>
      </c>
      <c r="F483" t="str">
        <f xml:space="preserve">    CONCATENATE("'",'trim()'!D483,"',")</f>
        <v>'02-2677-0045',</v>
      </c>
      <c r="G483" t="str">
        <f>'trim()'!E483&amp;","</f>
        <v>126.892178225144,</v>
      </c>
      <c r="H483" t="str">
        <f>'trim()'!F483&amp;","</f>
        <v>37.5046385138963,</v>
      </c>
      <c r="I483" t="str">
        <f t="shared" si="44"/>
        <v>'호우양꼬치 구로점,\n중식,\n서울 구로구 구로동 28-22,\n02-2677-0045,\n126.892178225144,\n37.5046385138963,',</v>
      </c>
      <c r="J483" t="str">
        <f t="shared" si="45"/>
        <v>'shop482',</v>
      </c>
      <c r="K483" t="str">
        <f t="shared" si="46"/>
        <v>'12345'</v>
      </c>
      <c r="N483" t="str">
        <f t="shared" ca="1" si="47"/>
        <v>insert into shop (shopName, shopCategory, shopAddr, shopAddr2, shopTel, shopX, shopY, shopEx, shopID, shopPW) values('호우양꼬치 구로점','중식','서울 구로구 구로동 28-22','108호','02-2677-0045',126.892178225144,37.5046385138963,'호우양꼬치 구로점,\n중식,\n서울 구로구 구로동 28-22,\n02-2677-0045,\n126.892178225144,\n37.5046385138963,','shop482','12345');</v>
      </c>
    </row>
    <row r="484" spans="1:14" x14ac:dyDescent="0.4">
      <c r="A484">
        <f t="shared" si="42"/>
        <v>483</v>
      </c>
      <c r="B484" t="str">
        <f>CONCATENATE("'",'trim()'!A484,"',")</f>
        <v>'혼가츠',</v>
      </c>
      <c r="C484" t="str">
        <f>CONCATENATE("'",category!Q484,"',")</f>
        <v>'일식',</v>
      </c>
      <c r="D484" t="str">
        <f xml:space="preserve">   CONCATENATE("'",'trim()'!C484,"',")</f>
        <v>'서울 마포구 서교동 358-49',</v>
      </c>
      <c r="E484" t="str">
        <f t="shared" ca="1" si="43"/>
        <v>'114호',</v>
      </c>
      <c r="F484" t="str">
        <f xml:space="preserve">    CONCATENATE("'",'trim()'!D484,"',")</f>
        <v>'02-2210-9555',</v>
      </c>
      <c r="G484" t="str">
        <f>'trim()'!E484&amp;","</f>
        <v>126.922053645264,</v>
      </c>
      <c r="H484" t="str">
        <f>'trim()'!F484&amp;","</f>
        <v>37.5526421383237,</v>
      </c>
      <c r="I484" t="str">
        <f t="shared" si="44"/>
        <v>'혼가츠,\n일식,\n서울 마포구 서교동 358-49,\n02-2210-9555,\n126.922053645264,\n37.5526421383237,',</v>
      </c>
      <c r="J484" t="str">
        <f t="shared" si="45"/>
        <v>'shop483',</v>
      </c>
      <c r="K484" t="str">
        <f t="shared" si="46"/>
        <v>'12345'</v>
      </c>
      <c r="N484" t="str">
        <f t="shared" ca="1" si="47"/>
        <v>insert into shop (shopName, shopCategory, shopAddr, shopAddr2, shopTel, shopX, shopY, shopEx, shopID, shopPW) values('혼가츠','일식','서울 마포구 서교동 358-49','114호','02-2210-9555',126.922053645264,37.5526421383237,'혼가츠,\n일식,\n서울 마포구 서교동 358-49,\n02-2210-9555,\n126.922053645264,\n37.5526421383237,','shop483','12345');</v>
      </c>
    </row>
    <row r="485" spans="1:14" x14ac:dyDescent="0.4">
      <c r="A485">
        <f t="shared" si="42"/>
        <v>484</v>
      </c>
      <c r="B485" t="str">
        <f>CONCATENATE("'",'trim()'!A485,"',")</f>
        <v>'홍대화덕피자',</v>
      </c>
      <c r="C485" t="str">
        <f>CONCATENATE("'",category!Q485,"',")</f>
        <v>'피자,양식',</v>
      </c>
      <c r="D485" t="str">
        <f xml:space="preserve">   CONCATENATE("'",'trim()'!C485,"',")</f>
        <v>'서울 마포구 합정동 411-16',</v>
      </c>
      <c r="E485" t="str">
        <f t="shared" ca="1" si="43"/>
        <v>'270호',</v>
      </c>
      <c r="F485" t="str">
        <f xml:space="preserve">    CONCATENATE("'",'trim()'!D485,"',")</f>
        <v>'02-2677-0045',</v>
      </c>
      <c r="G485" t="str">
        <f>'trim()'!E485&amp;","</f>
        <v>126.918468749292,</v>
      </c>
      <c r="H485" t="str">
        <f>'trim()'!F485&amp;","</f>
        <v>37.5482104103333,</v>
      </c>
      <c r="I485" t="str">
        <f t="shared" si="44"/>
        <v>'홍대화덕피자,\n피자,양식,\n서울 마포구 합정동 411-16,\n02-2677-0045,\n126.918468749292,\n37.5482104103333,',</v>
      </c>
      <c r="J485" t="str">
        <f t="shared" si="45"/>
        <v>'shop484',</v>
      </c>
      <c r="K485" t="str">
        <f t="shared" si="46"/>
        <v>'12345'</v>
      </c>
      <c r="N485" t="str">
        <f t="shared" ca="1" si="47"/>
        <v>insert into shop (shopName, shopCategory, shopAddr, shopAddr2, shopTel, shopX, shopY, shopEx, shopID, shopPW) values('홍대화덕피자','피자,양식','서울 마포구 합정동 411-16','270호','02-2677-0045',126.918468749292,37.5482104103333,'홍대화덕피자,\n피자,양식,\n서울 마포구 합정동 411-16,\n02-2677-0045,\n126.918468749292,\n37.5482104103333,','shop484','12345');</v>
      </c>
    </row>
    <row r="486" spans="1:14" x14ac:dyDescent="0.4">
      <c r="A486">
        <f t="shared" si="42"/>
        <v>485</v>
      </c>
      <c r="B486" t="str">
        <f>CONCATENATE("'",'trim()'!A486,"',")</f>
        <v>'홍주식당',</v>
      </c>
      <c r="C486" t="str">
        <f>CONCATENATE("'",category!Q486,"',")</f>
        <v>'일식',</v>
      </c>
      <c r="D486" t="str">
        <f xml:space="preserve">   CONCATENATE("'",'trim()'!C486,"',")</f>
        <v>'서울 구로구 구로동 826',</v>
      </c>
      <c r="E486" t="str">
        <f t="shared" ca="1" si="43"/>
        <v>'37호',</v>
      </c>
      <c r="F486" t="str">
        <f xml:space="preserve">    CONCATENATE("'",'trim()'!D486,"',")</f>
        <v>'02-851-3156',</v>
      </c>
      <c r="G486" t="str">
        <f>'trim()'!E486&amp;","</f>
        <v>126.897737139029,</v>
      </c>
      <c r="H486" t="str">
        <f>'trim()'!F486&amp;","</f>
        <v>37.4820858516722,</v>
      </c>
      <c r="I486" t="str">
        <f t="shared" si="44"/>
        <v>'홍주식당,\n일식,\n서울 구로구 구로동 826,\n02-851-3156,\n126.897737139029,\n37.4820858516722,',</v>
      </c>
      <c r="J486" t="str">
        <f t="shared" si="45"/>
        <v>'shop485',</v>
      </c>
      <c r="K486" t="str">
        <f t="shared" si="46"/>
        <v>'12345'</v>
      </c>
      <c r="N486" t="str">
        <f t="shared" ca="1" si="47"/>
        <v>insert into shop (shopName, shopCategory, shopAddr, shopAddr2, shopTel, shopX, shopY, shopEx, shopID, shopPW) values('홍주식당','일식','서울 구로구 구로동 826','37호','02-851-3156',126.897737139029,37.4820858516722,'홍주식당,\n일식,\n서울 구로구 구로동 826,\n02-851-3156,\n126.897737139029,\n37.4820858516722,','shop485','12345');</v>
      </c>
    </row>
    <row r="487" spans="1:14" x14ac:dyDescent="0.4">
      <c r="A487">
        <f t="shared" si="42"/>
        <v>486</v>
      </c>
      <c r="B487" t="str">
        <f>CONCATENATE("'",'trim()'!A487,"',")</f>
        <v>'홍중샤브샤브 신도림2호점',</v>
      </c>
      <c r="C487" t="str">
        <f>CONCATENATE("'",category!Q487,"',")</f>
        <v>'중식',</v>
      </c>
      <c r="D487" t="str">
        <f xml:space="preserve">   CONCATENATE("'",'trim()'!C487,"',")</f>
        <v>'서울 구로구 구로동 30-32',</v>
      </c>
      <c r="E487" t="str">
        <f t="shared" ca="1" si="43"/>
        <v>'67호',</v>
      </c>
      <c r="F487" t="str">
        <f xml:space="preserve">    CONCATENATE("'",'trim()'!D487,"',")</f>
        <v>'02-851-3156',</v>
      </c>
      <c r="G487" t="str">
        <f>'trim()'!E487&amp;","</f>
        <v>126.891165367822,</v>
      </c>
      <c r="H487" t="str">
        <f>'trim()'!F487&amp;","</f>
        <v>37.5043024111951,</v>
      </c>
      <c r="I487" t="str">
        <f t="shared" si="44"/>
        <v>'홍중샤브샤브 신도림2호점,\n중식,\n서울 구로구 구로동 30-32,\n02-851-3156,\n126.891165367822,\n37.5043024111951,',</v>
      </c>
      <c r="J487" t="str">
        <f t="shared" si="45"/>
        <v>'shop486',</v>
      </c>
      <c r="K487" t="str">
        <f t="shared" si="46"/>
        <v>'12345'</v>
      </c>
      <c r="N487" t="str">
        <f t="shared" ca="1" si="47"/>
        <v>insert into shop (shopName, shopCategory, shopAddr, shopAddr2, shopTel, shopX, shopY, shopEx, shopID, shopPW) values('홍중샤브샤브 신도림2호점','중식','서울 구로구 구로동 30-32','67호','02-851-3156',126.891165367822,37.5043024111951,'홍중샤브샤브 신도림2호점,\n중식,\n서울 구로구 구로동 30-32,\n02-851-3156,\n126.891165367822,\n37.5043024111951,','shop486','12345');</v>
      </c>
    </row>
    <row r="488" spans="1:14" x14ac:dyDescent="0.4">
      <c r="A488">
        <f t="shared" si="42"/>
        <v>487</v>
      </c>
      <c r="B488" t="str">
        <f>CONCATENATE("'",'trim()'!A488,"',")</f>
        <v>'홍콩반점',</v>
      </c>
      <c r="C488" t="str">
        <f>CONCATENATE("'",category!Q488,"',")</f>
        <v>'중식',</v>
      </c>
      <c r="D488" t="str">
        <f xml:space="preserve">   CONCATENATE("'",'trim()'!C488,"',")</f>
        <v>'서울 마포구 합정동 387-22',</v>
      </c>
      <c r="E488" t="str">
        <f t="shared" ca="1" si="43"/>
        <v>'90호',</v>
      </c>
      <c r="F488" t="str">
        <f xml:space="preserve">    CONCATENATE("'",'trim()'!D488,"',")</f>
        <v>'02-332-2287',</v>
      </c>
      <c r="G488" t="str">
        <f>'trim()'!E488&amp;","</f>
        <v>126.911365079545,</v>
      </c>
      <c r="H488" t="str">
        <f>'trim()'!F488&amp;","</f>
        <v>37.5495603933115,</v>
      </c>
      <c r="I488" t="str">
        <f t="shared" si="44"/>
        <v>'홍콩반점,\n중식,\n서울 마포구 합정동 387-22,\n02-332-2287,\n126.911365079545,\n37.5495603933115,',</v>
      </c>
      <c r="J488" t="str">
        <f t="shared" si="45"/>
        <v>'shop487',</v>
      </c>
      <c r="K488" t="str">
        <f t="shared" si="46"/>
        <v>'12345'</v>
      </c>
      <c r="N488" t="str">
        <f t="shared" ca="1" si="47"/>
        <v>insert into shop (shopName, shopCategory, shopAddr, shopAddr2, shopTel, shopX, shopY, shopEx, shopID, shopPW) values('홍콩반점','중식','서울 마포구 합정동 387-22','90호','02-332-2287',126.911365079545,37.5495603933115,'홍콩반점,\n중식,\n서울 마포구 합정동 387-22,\n02-332-2287,\n126.911365079545,\n37.5495603933115,','shop487','12345');</v>
      </c>
    </row>
    <row r="489" spans="1:14" x14ac:dyDescent="0.4">
      <c r="A489">
        <f t="shared" si="42"/>
        <v>488</v>
      </c>
      <c r="B489" t="str">
        <f>CONCATENATE("'",'trim()'!A489,"',")</f>
        <v>'홍탕 구로점',</v>
      </c>
      <c r="C489" t="str">
        <f>CONCATENATE("'",category!Q489,"',")</f>
        <v>'중식',</v>
      </c>
      <c r="D489" t="str">
        <f xml:space="preserve">   CONCATENATE("'",'trim()'!C489,"',")</f>
        <v>'서울 구로구 신도림동 639',</v>
      </c>
      <c r="E489" t="str">
        <f t="shared" ca="1" si="43"/>
        <v>'230호',</v>
      </c>
      <c r="F489" t="str">
        <f xml:space="preserve">    CONCATENATE("'",'trim()'!D489,"',")</f>
        <v>'02-851-3156',</v>
      </c>
      <c r="G489" t="str">
        <f>'trim()'!E489&amp;","</f>
        <v>126.884988227756,</v>
      </c>
      <c r="H489" t="str">
        <f>'trim()'!F489&amp;","</f>
        <v>37.5115658623267,</v>
      </c>
      <c r="I489" t="str">
        <f t="shared" si="44"/>
        <v>'홍탕 구로점,\n중식,\n서울 구로구 신도림동 639,\n02-851-3156,\n126.884988227756,\n37.5115658623267,',</v>
      </c>
      <c r="J489" t="str">
        <f t="shared" si="45"/>
        <v>'shop488',</v>
      </c>
      <c r="K489" t="str">
        <f t="shared" si="46"/>
        <v>'12345'</v>
      </c>
      <c r="N489" t="str">
        <f t="shared" ca="1" si="47"/>
        <v>insert into shop (shopName, shopCategory, shopAddr, shopAddr2, shopTel, shopX, shopY, shopEx, shopID, shopPW) values('홍탕 구로점','중식','서울 구로구 신도림동 639','230호','02-851-3156',126.884988227756,37.5115658623267,'홍탕 구로점,\n중식,\n서울 구로구 신도림동 639,\n02-851-3156,\n126.884988227756,\n37.5115658623267,','shop488','12345');</v>
      </c>
    </row>
    <row r="490" spans="1:14" x14ac:dyDescent="0.4">
      <c r="A490">
        <f t="shared" si="42"/>
        <v>489</v>
      </c>
      <c r="B490" t="str">
        <f>CONCATENATE("'",'trim()'!A490,"',")</f>
        <v>'황궁쟁반옛날손짜장',</v>
      </c>
      <c r="C490" t="str">
        <f>CONCATENATE("'",category!Q490,"',")</f>
        <v>'중식',</v>
      </c>
      <c r="D490" t="str">
        <f xml:space="preserve">   CONCATENATE("'",'trim()'!C490,"',")</f>
        <v>'서울 구로구 구로동 497-3',</v>
      </c>
      <c r="E490" t="str">
        <f t="shared" ca="1" si="43"/>
        <v>'240호',</v>
      </c>
      <c r="F490" t="str">
        <f xml:space="preserve">    CONCATENATE("'",'trim()'!D490,"',")</f>
        <v>'02-851-3156',</v>
      </c>
      <c r="G490" t="str">
        <f>'trim()'!E490&amp;","</f>
        <v>126.882287186672,</v>
      </c>
      <c r="H490" t="str">
        <f>'trim()'!F490&amp;","</f>
        <v>37.5000699850217,</v>
      </c>
      <c r="I490" t="str">
        <f t="shared" si="44"/>
        <v>'황궁쟁반옛날손짜장,\n중식,\n서울 구로구 구로동 497-3,\n02-851-3156,\n126.882287186672,\n37.5000699850217,',</v>
      </c>
      <c r="J490" t="str">
        <f t="shared" si="45"/>
        <v>'shop489',</v>
      </c>
      <c r="K490" t="str">
        <f t="shared" si="46"/>
        <v>'12345'</v>
      </c>
      <c r="N490" t="str">
        <f t="shared" ca="1" si="47"/>
        <v>insert into shop (shopName, shopCategory, shopAddr, shopAddr2, shopTel, shopX, shopY, shopEx, shopID, shopPW) values('황궁쟁반옛날손짜장','중식','서울 구로구 구로동 497-3','240호','02-851-3156',126.882287186672,37.5000699850217,'황궁쟁반옛날손짜장,\n중식,\n서울 구로구 구로동 497-3,\n02-851-3156,\n126.882287186672,\n37.5000699850217,','shop489','12345');</v>
      </c>
    </row>
    <row r="491" spans="1:14" x14ac:dyDescent="0.4">
      <c r="A491">
        <f t="shared" si="42"/>
        <v>490</v>
      </c>
      <c r="B491" t="str">
        <f>CONCATENATE("'",'trim()'!A491,"',")</f>
        <v>'황제해물보쌈 구로본점',</v>
      </c>
      <c r="C491" t="str">
        <f>CONCATENATE("'",category!Q491,"',")</f>
        <v>'한식',</v>
      </c>
      <c r="D491" t="str">
        <f xml:space="preserve">   CONCATENATE("'",'trim()'!C491,"',")</f>
        <v>'서울 구로구 구로동 1272',</v>
      </c>
      <c r="E491" t="str">
        <f t="shared" ca="1" si="43"/>
        <v>'127호',</v>
      </c>
      <c r="F491" t="str">
        <f xml:space="preserve">    CONCATENATE("'",'trim()'!D491,"',")</f>
        <v>'02-851-3156',</v>
      </c>
      <c r="G491" t="str">
        <f>'trim()'!E491&amp;","</f>
        <v>126.900056292235,</v>
      </c>
      <c r="H491" t="str">
        <f>'trim()'!F491&amp;","</f>
        <v>37.4827545824355,</v>
      </c>
      <c r="I491" t="str">
        <f t="shared" si="44"/>
        <v>'황제해물보쌈 구로본점,\n한식,\n서울 구로구 구로동 1272,\n02-851-3156,\n126.900056292235,\n37.4827545824355,',</v>
      </c>
      <c r="J491" t="str">
        <f t="shared" si="45"/>
        <v>'shop490',</v>
      </c>
      <c r="K491" t="str">
        <f t="shared" si="46"/>
        <v>'12345'</v>
      </c>
      <c r="N491" t="str">
        <f t="shared" ca="1" si="47"/>
        <v>insert into shop (shopName, shopCategory, shopAddr, shopAddr2, shopTel, shopX, shopY, shopEx, shopID, shopPW) values('황제해물보쌈 구로본점','한식','서울 구로구 구로동 1272','127호','02-851-3156',126.900056292235,37.4827545824355,'황제해물보쌈 구로본점,\n한식,\n서울 구로구 구로동 1272,\n02-851-3156,\n126.900056292235,\n37.4827545824355,','shop490','12345');</v>
      </c>
    </row>
    <row r="492" spans="1:14" x14ac:dyDescent="0.4">
      <c r="A492">
        <f t="shared" si="42"/>
        <v>491</v>
      </c>
      <c r="B492" t="str">
        <f>CONCATENATE("'",'trim()'!A492,"',")</f>
        <v>'효정루',</v>
      </c>
      <c r="C492" t="str">
        <f>CONCATENATE("'",category!Q492,"',")</f>
        <v>'중식',</v>
      </c>
      <c r="D492" t="str">
        <f xml:space="preserve">   CONCATENATE("'",'trim()'!C492,"',")</f>
        <v>'서울 구로구 구로2동 497-3',</v>
      </c>
      <c r="E492" t="str">
        <f t="shared" ca="1" si="43"/>
        <v>'40호',</v>
      </c>
      <c r="F492" t="str">
        <f xml:space="preserve">    CONCATENATE("'",'trim()'!D492,"',")</f>
        <v>'02-851-3156',</v>
      </c>
      <c r="G492" t="str">
        <f>'trim()'!E492&amp;","</f>
        <v>126.882318744263,</v>
      </c>
      <c r="H492" t="str">
        <f>'trim()'!F492&amp;","</f>
        <v>37.5001384928895,</v>
      </c>
      <c r="I492" t="str">
        <f t="shared" si="44"/>
        <v>'효정루,\n중식,\n서울 구로구 구로2동 497-3,\n02-851-3156,\n126.882318744263,\n37.5001384928895,',</v>
      </c>
      <c r="J492" t="str">
        <f t="shared" si="45"/>
        <v>'shop491',</v>
      </c>
      <c r="K492" t="str">
        <f t="shared" si="46"/>
        <v>'12345'</v>
      </c>
      <c r="N492" t="str">
        <f t="shared" ca="1" si="47"/>
        <v>insert into shop (shopName, shopCategory, shopAddr, shopAddr2, shopTel, shopX, shopY, shopEx, shopID, shopPW) values('효정루','중식','서울 구로구 구로2동 497-3','40호','02-851-3156',126.882318744263,37.5001384928895,'효정루,\n중식,\n서울 구로구 구로2동 497-3,\n02-851-3156,\n126.882318744263,\n37.5001384928895,','shop491','12345');</v>
      </c>
    </row>
    <row r="493" spans="1:14" x14ac:dyDescent="0.4">
      <c r="A493">
        <f t="shared" si="42"/>
        <v>492</v>
      </c>
      <c r="B493" t="str">
        <f>CONCATENATE("'",'trim()'!A493,"',")</f>
        <v>'후라이드참잘하는집 마포점',</v>
      </c>
      <c r="C493" t="str">
        <f>CONCATENATE("'",category!Q493,"',")</f>
        <v>'치킨',</v>
      </c>
      <c r="D493" t="str">
        <f xml:space="preserve">   CONCATENATE("'",'trim()'!C493,"',")</f>
        <v>'서울 마포구 망원동 425-33',</v>
      </c>
      <c r="E493" t="str">
        <f t="shared" ca="1" si="43"/>
        <v>'21호',</v>
      </c>
      <c r="F493" t="str">
        <f xml:space="preserve">    CONCATENATE("'",'trim()'!D493,"',")</f>
        <v>'02-332-2279',</v>
      </c>
      <c r="G493" t="str">
        <f>'trim()'!E493&amp;","</f>
        <v>126.904504737048,</v>
      </c>
      <c r="H493" t="str">
        <f>'trim()'!F493&amp;","</f>
        <v>37.5586767432918,</v>
      </c>
      <c r="I493" t="str">
        <f t="shared" si="44"/>
        <v>'후라이드참잘하는집 마포점,\n치킨,\n서울 마포구 망원동 425-33,\n02-332-2279,\n126.904504737048,\n37.5586767432918,',</v>
      </c>
      <c r="J493" t="str">
        <f t="shared" si="45"/>
        <v>'shop492',</v>
      </c>
      <c r="K493" t="str">
        <f t="shared" si="46"/>
        <v>'12345'</v>
      </c>
      <c r="N493" t="str">
        <f t="shared" ca="1" si="47"/>
        <v>insert into shop (shopName, shopCategory, shopAddr, shopAddr2, shopTel, shopX, shopY, shopEx, shopID, shopPW) values('후라이드참잘하는집 마포점','치킨','서울 마포구 망원동 425-33','21호','02-332-2279',126.904504737048,37.5586767432918,'후라이드참잘하는집 마포점,\n치킨,\n서울 마포구 망원동 425-33,\n02-332-2279,\n126.904504737048,\n37.5586767432918,','shop492','12345');</v>
      </c>
    </row>
    <row r="494" spans="1:14" x14ac:dyDescent="0.4">
      <c r="A494">
        <f t="shared" si="42"/>
        <v>493</v>
      </c>
      <c r="B494" t="str">
        <f>CONCATENATE("'",'trim()'!A494,"',")</f>
        <v>'후와후와 현대백화점 디큐브시티점',</v>
      </c>
      <c r="C494" t="str">
        <f>CONCATENATE("'",category!Q494,"',")</f>
        <v>'일식',</v>
      </c>
      <c r="D494" t="str">
        <f xml:space="preserve">   CONCATENATE("'",'trim()'!C494,"',")</f>
        <v>'서울 구로구 신도림동 692',</v>
      </c>
      <c r="E494" t="str">
        <f t="shared" ca="1" si="43"/>
        <v>'284호',</v>
      </c>
      <c r="F494" t="str">
        <f xml:space="preserve">    CONCATENATE("'",'trim()'!D494,"',")</f>
        <v>'02-332-2282',</v>
      </c>
      <c r="G494" t="str">
        <f>'trim()'!E494&amp;","</f>
        <v>126.889536889652,</v>
      </c>
      <c r="H494" t="str">
        <f>'trim()'!F494&amp;","</f>
        <v>37.5088365571861,</v>
      </c>
      <c r="I494" t="str">
        <f t="shared" si="44"/>
        <v>'후와후와 현대백화점 디큐브시티점,\n일식,\n서울 구로구 신도림동 692,\n02-332-2282,\n126.889536889652,\n37.5088365571861,',</v>
      </c>
      <c r="J494" t="str">
        <f t="shared" si="45"/>
        <v>'shop493',</v>
      </c>
      <c r="K494" t="str">
        <f t="shared" si="46"/>
        <v>'12345'</v>
      </c>
      <c r="N494" t="str">
        <f t="shared" ca="1" si="47"/>
        <v>insert into shop (shopName, shopCategory, shopAddr, shopAddr2, shopTel, shopX, shopY, shopEx, shopID, shopPW) values('후와후와 현대백화점 디큐브시티점','일식','서울 구로구 신도림동 692','284호','02-332-2282',126.889536889652,37.5088365571861,'후와후와 현대백화점 디큐브시티점,\n일식,\n서울 구로구 신도림동 692,\n02-332-2282,\n126.889536889652,\n37.5088365571861,','shop493','12345');</v>
      </c>
    </row>
    <row r="495" spans="1:14" x14ac:dyDescent="0.4">
      <c r="A495">
        <f t="shared" si="42"/>
        <v>494</v>
      </c>
      <c r="B495" t="str">
        <f>CONCATENATE("'",'trim()'!A495,"',")</f>
        <v>'후통',</v>
      </c>
      <c r="C495" t="str">
        <f>CONCATENATE("'",category!Q495,"',")</f>
        <v>'중식',</v>
      </c>
      <c r="D495" t="str">
        <f xml:space="preserve">   CONCATENATE("'",'trim()'!C495,"',")</f>
        <v>'서울 마포구 합정동 391-1',</v>
      </c>
      <c r="E495" t="str">
        <f t="shared" ca="1" si="43"/>
        <v>'108호',</v>
      </c>
      <c r="F495" t="str">
        <f xml:space="preserve">    CONCATENATE("'",'trim()'!D495,"',")</f>
        <v>'02-851-3162',</v>
      </c>
      <c r="G495" t="str">
        <f>'trim()'!E495&amp;","</f>
        <v>126.909170334742,</v>
      </c>
      <c r="H495" t="str">
        <f>'trim()'!F495&amp;","</f>
        <v>37.550894004705,</v>
      </c>
      <c r="I495" t="str">
        <f t="shared" si="44"/>
        <v>'후통,\n중식,\n서울 마포구 합정동 391-1,\n02-851-3162,\n126.909170334742,\n37.550894004705,',</v>
      </c>
      <c r="J495" t="str">
        <f t="shared" si="45"/>
        <v>'shop494',</v>
      </c>
      <c r="K495" t="str">
        <f t="shared" si="46"/>
        <v>'12345'</v>
      </c>
      <c r="N495" t="str">
        <f t="shared" ca="1" si="47"/>
        <v>insert into shop (shopName, shopCategory, shopAddr, shopAddr2, shopTel, shopX, shopY, shopEx, shopID, shopPW) values('후통','중식','서울 마포구 합정동 391-1','108호','02-851-3162',126.909170334742,37.550894004705,'후통,\n중식,\n서울 마포구 합정동 391-1,\n02-851-3162,\n126.909170334742,\n37.550894004705,','shop494','12345');</v>
      </c>
    </row>
    <row r="496" spans="1:14" x14ac:dyDescent="0.4">
      <c r="A496">
        <f t="shared" si="42"/>
        <v>495</v>
      </c>
      <c r="B496" t="str">
        <f>CONCATENATE("'",'trim()'!A496,"',")</f>
        <v>'훠궈나라 홍대점',</v>
      </c>
      <c r="C496" t="str">
        <f>CONCATENATE("'",category!Q496,"',")</f>
        <v>'중식',</v>
      </c>
      <c r="D496" t="str">
        <f xml:space="preserve">   CONCATENATE("'",'trim()'!C496,"',")</f>
        <v>'서울 마포구 동교동 164-33',</v>
      </c>
      <c r="E496" t="str">
        <f t="shared" ca="1" si="43"/>
        <v>'87호',</v>
      </c>
      <c r="F496" t="str">
        <f xml:space="preserve">    CONCATENATE("'",'trim()'!D496,"',")</f>
        <v>'02-851-3159',</v>
      </c>
      <c r="G496" t="str">
        <f>'trim()'!E496&amp;","</f>
        <v>126.924648370003,</v>
      </c>
      <c r="H496" t="str">
        <f>'trim()'!F496&amp;","</f>
        <v>37.556255021059,</v>
      </c>
      <c r="I496" t="str">
        <f t="shared" si="44"/>
        <v>'훠궈나라 홍대점,\n중식,\n서울 마포구 동교동 164-33,\n02-851-3159,\n126.924648370003,\n37.556255021059,',</v>
      </c>
      <c r="J496" t="str">
        <f t="shared" si="45"/>
        <v>'shop495',</v>
      </c>
      <c r="K496" t="str">
        <f t="shared" si="46"/>
        <v>'12345'</v>
      </c>
      <c r="N496" t="str">
        <f t="shared" ca="1" si="47"/>
        <v>insert into shop (shopName, shopCategory, shopAddr, shopAddr2, shopTel, shopX, shopY, shopEx, shopID, shopPW) values('훠궈나라 홍대점','중식','서울 마포구 동교동 164-33','87호','02-851-3159',126.924648370003,37.556255021059,'훠궈나라 홍대점,\n중식,\n서울 마포구 동교동 164-33,\n02-851-3159,\n126.924648370003,\n37.556255021059,','shop495','12345');</v>
      </c>
    </row>
    <row r="497" spans="1:14" x14ac:dyDescent="0.4">
      <c r="A497">
        <f t="shared" si="42"/>
        <v>496</v>
      </c>
      <c r="B497" t="str">
        <f>CONCATENATE("'",'trim()'!A497,"',")</f>
        <v>'히메시야',</v>
      </c>
      <c r="C497" t="str">
        <f>CONCATENATE("'",category!Q497,"',")</f>
        <v>'한식',</v>
      </c>
      <c r="D497" t="str">
        <f xml:space="preserve">   CONCATENATE("'",'trim()'!C497,"',")</f>
        <v>'서울 마포구 상수동 313-1',</v>
      </c>
      <c r="E497" t="str">
        <f t="shared" ca="1" si="43"/>
        <v>'68호',</v>
      </c>
      <c r="F497" t="str">
        <f xml:space="preserve">    CONCATENATE("'",'trim()'!D497,"',")</f>
        <v>'02-851-3157',</v>
      </c>
      <c r="G497" t="str">
        <f>'trim()'!E497&amp;","</f>
        <v>126.921288265113,</v>
      </c>
      <c r="H497" t="str">
        <f>'trim()'!F497&amp;","</f>
        <v>37.5486772386944,</v>
      </c>
      <c r="I497" t="str">
        <f t="shared" si="44"/>
        <v>'히메시야,\n한식,\n서울 마포구 상수동 313-1,\n02-851-3157,\n126.921288265113,\n37.5486772386944,',</v>
      </c>
      <c r="J497" t="str">
        <f t="shared" si="45"/>
        <v>'shop496',</v>
      </c>
      <c r="K497" t="str">
        <f t="shared" si="46"/>
        <v>'12345'</v>
      </c>
      <c r="N497" t="str">
        <f t="shared" ca="1" si="47"/>
        <v>insert into shop (shopName, shopCategory, shopAddr, shopAddr2, shopTel, shopX, shopY, shopEx, shopID, shopPW) values('히메시야','한식','서울 마포구 상수동 313-1','68호','02-851-3157',126.921288265113,37.5486772386944,'히메시야,\n한식,\n서울 마포구 상수동 313-1,\n02-851-3157,\n126.921288265113,\n37.5486772386944,','shop496','12345');</v>
      </c>
    </row>
    <row r="498" spans="1:14" x14ac:dyDescent="0.4">
      <c r="A498">
        <f t="shared" si="42"/>
        <v>497</v>
      </c>
      <c r="B498" t="str">
        <f>CONCATENATE("'",'trim()'!A498,"',")</f>
        <v>'히어로스터 신도림점',</v>
      </c>
      <c r="C498" t="str">
        <f>CONCATENATE("'",category!Q498,"',")</f>
        <v>'카페',</v>
      </c>
      <c r="D498" t="str">
        <f xml:space="preserve">   CONCATENATE("'",'trim()'!C498,"',")</f>
        <v>'서울 구로구 신도림동 382-2',</v>
      </c>
      <c r="E498" t="str">
        <f t="shared" ca="1" si="43"/>
        <v>'293호',</v>
      </c>
      <c r="F498" t="str">
        <f xml:space="preserve">    CONCATENATE("'",'trim()'!D498,"',")</f>
        <v>'02-332-2280',</v>
      </c>
      <c r="G498" t="str">
        <f>'trim()'!E498&amp;","</f>
        <v>126.88461300991,</v>
      </c>
      <c r="H498" t="str">
        <f>'trim()'!F498&amp;","</f>
        <v>37.5084336060668,</v>
      </c>
      <c r="I498" t="str">
        <f t="shared" si="44"/>
        <v>'히어로스터 신도림점,\n카페,\n서울 구로구 신도림동 382-2,\n02-332-2280,\n126.88461300991,\n37.5084336060668,',</v>
      </c>
      <c r="J498" t="str">
        <f t="shared" si="45"/>
        <v>'shop497',</v>
      </c>
      <c r="K498" t="str">
        <f t="shared" si="46"/>
        <v>'12345'</v>
      </c>
      <c r="N498" t="str">
        <f t="shared" ca="1" si="47"/>
        <v>insert into shop (shopName, shopCategory, shopAddr, shopAddr2, shopTel, shopX, shopY, shopEx, shopID, shopPW) values('히어로스터 신도림점','카페','서울 구로구 신도림동 382-2','293호','02-332-2280',126.88461300991,37.5084336060668,'히어로스터 신도림점,\n카페,\n서울 구로구 신도림동 382-2,\n02-332-2280,\n126.88461300991,\n37.5084336060668,','shop497','12345');</v>
      </c>
    </row>
    <row r="499" spans="1:14" x14ac:dyDescent="0.4">
      <c r="A499">
        <f t="shared" si="42"/>
        <v>498</v>
      </c>
      <c r="B499" t="str">
        <f>CONCATENATE("'",'trim()'!A499,"',")</f>
        <v>'히카리',</v>
      </c>
      <c r="C499" t="str">
        <f>CONCATENATE("'",category!Q499,"',")</f>
        <v>'일식',</v>
      </c>
      <c r="D499" t="str">
        <f xml:space="preserve">   CONCATENATE("'",'trim()'!C499,"',")</f>
        <v>'서울 구로구 구로동 570-106',</v>
      </c>
      <c r="E499" t="str">
        <f t="shared" ca="1" si="43"/>
        <v>'60호',</v>
      </c>
      <c r="F499" t="str">
        <f xml:space="preserve">    CONCATENATE("'",'trim()'!D499,"',")</f>
        <v>'02-332-2282',</v>
      </c>
      <c r="G499" t="str">
        <f>'trim()'!E499&amp;","</f>
        <v>126.883411288518,</v>
      </c>
      <c r="H499" t="str">
        <f>'trim()'!F499&amp;","</f>
        <v>37.5015307287165,</v>
      </c>
      <c r="I499" t="str">
        <f t="shared" si="44"/>
        <v>'히카리,\n일식,\n서울 구로구 구로동 570-106,\n02-332-2282,\n126.883411288518,\n37.5015307287165,',</v>
      </c>
      <c r="J499" t="str">
        <f t="shared" si="45"/>
        <v>'shop498',</v>
      </c>
      <c r="K499" t="str">
        <f t="shared" si="46"/>
        <v>'12345'</v>
      </c>
      <c r="N499" t="str">
        <f t="shared" ca="1" si="47"/>
        <v>insert into shop (shopName, shopCategory, shopAddr, shopAddr2, shopTel, shopX, shopY, shopEx, shopID, shopPW) values('히카리','일식','서울 구로구 구로동 570-106','60호','02-332-2282',126.883411288518,37.5015307287165,'히카리,\n일식,\n서울 구로구 구로동 570-106,\n02-332-2282,\n126.883411288518,\n37.5015307287165,','shop498','12345');</v>
      </c>
    </row>
    <row r="500" spans="1:14" x14ac:dyDescent="0.4">
      <c r="A500">
        <f t="shared" si="42"/>
        <v>499</v>
      </c>
      <c r="B500" t="str">
        <f>CONCATENATE("'",'trim()'!A500,"',")</f>
        <v>'',</v>
      </c>
      <c r="C500" t="str">
        <f>CONCATENATE("'",category!Q500,"',")</f>
        <v>',',</v>
      </c>
      <c r="D500" t="str">
        <f xml:space="preserve">   CONCATENATE("'",'trim()'!C500,"',")</f>
        <v>'',</v>
      </c>
      <c r="E500" t="str">
        <f t="shared" ca="1" si="43"/>
        <v>'230호',</v>
      </c>
      <c r="F500" t="str">
        <f xml:space="preserve">    CONCATENATE("'",'trim()'!D500,"',")</f>
        <v>'',</v>
      </c>
      <c r="G500" t="str">
        <f>'trim()'!E500&amp;","</f>
        <v>,</v>
      </c>
      <c r="H500" t="str">
        <f>'trim()'!F500&amp;","</f>
        <v>,</v>
      </c>
      <c r="I500" t="str">
        <f t="shared" si="44"/>
        <v>',\n,,\n,\n,\n,\n,',</v>
      </c>
      <c r="J500" t="str">
        <f t="shared" si="45"/>
        <v>'shop499',</v>
      </c>
      <c r="K500" t="str">
        <f t="shared" si="46"/>
        <v>'12345'</v>
      </c>
      <c r="N500" t="str">
        <f t="shared" ca="1" si="47"/>
        <v>insert into shop (shopName, shopCategory, shopAddr, shopAddr2, shopTel, shopX, shopY, shopEx, shopID, shopPW) values('',',','','230호','',,,',\n,,\n,\n,\n,\n,','shop499','12345');</v>
      </c>
    </row>
    <row r="501" spans="1:14" x14ac:dyDescent="0.4">
      <c r="A501">
        <f t="shared" si="42"/>
        <v>500</v>
      </c>
      <c r="B501" t="str">
        <f>CONCATENATE("'",'trim()'!A501,"',")</f>
        <v>'',</v>
      </c>
      <c r="C501" t="str">
        <f>CONCATENATE("'",category!Q501,"',")</f>
        <v>',',</v>
      </c>
      <c r="D501" t="str">
        <f xml:space="preserve">   CONCATENATE("'",'trim()'!C501,"',")</f>
        <v>'',</v>
      </c>
      <c r="E501" t="str">
        <f t="shared" ca="1" si="43"/>
        <v>'241호',</v>
      </c>
      <c r="F501" t="str">
        <f xml:space="preserve">    CONCATENATE("'",'trim()'!D501,"',")</f>
        <v>'',</v>
      </c>
      <c r="G501" t="str">
        <f>'trim()'!E501&amp;","</f>
        <v>,</v>
      </c>
      <c r="H501" t="str">
        <f>'trim()'!F501&amp;","</f>
        <v>,</v>
      </c>
      <c r="I501" t="str">
        <f t="shared" si="44"/>
        <v>',\n,,\n,\n,\n,\n,',</v>
      </c>
      <c r="J501" t="str">
        <f t="shared" si="45"/>
        <v>'shop500',</v>
      </c>
      <c r="K501" t="str">
        <f t="shared" si="46"/>
        <v>'12345'</v>
      </c>
      <c r="N501" t="str">
        <f t="shared" ca="1" si="47"/>
        <v>insert into shop (shopName, shopCategory, shopAddr, shopAddr2, shopTel, shopX, shopY, shopEx, shopID, shopPW) values('',',','','241호','',,,',\n,,\n,\n,\n,\n,','shop500','12345');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117-F3FB-4497-933D-BE0F2E5F7FD9}">
  <dimension ref="A1:T197"/>
  <sheetViews>
    <sheetView tabSelected="1" workbookViewId="0">
      <selection activeCell="C11" sqref="C11"/>
    </sheetView>
  </sheetViews>
  <sheetFormatPr defaultRowHeight="17.399999999999999" x14ac:dyDescent="0.4"/>
  <cols>
    <col min="1" max="1" width="3.19921875" customWidth="1"/>
    <col min="2" max="2" width="12.09765625" customWidth="1"/>
    <col min="3" max="3" width="30.19921875" customWidth="1"/>
    <col min="4" max="4" width="29.3984375" customWidth="1"/>
    <col min="5" max="5" width="18.69921875" style="4" bestFit="1" customWidth="1"/>
    <col min="6" max="6" width="17.59765625" style="4" bestFit="1" customWidth="1"/>
    <col min="7" max="7" width="12.09765625" customWidth="1"/>
    <col min="8" max="8" width="3.8984375" customWidth="1"/>
    <col min="9" max="9" width="3.19921875" customWidth="1"/>
    <col min="14" max="14" width="15.59765625" bestFit="1" customWidth="1"/>
    <col min="15" max="15" width="25.69921875" bestFit="1" customWidth="1"/>
    <col min="16" max="16" width="27.296875" customWidth="1"/>
    <col min="17" max="18" width="18" bestFit="1" customWidth="1"/>
    <col min="19" max="19" width="3" customWidth="1"/>
    <col min="20" max="20" width="16.8984375" customWidth="1"/>
  </cols>
  <sheetData>
    <row r="1" spans="1:20" x14ac:dyDescent="0.4">
      <c r="B1" t="s">
        <v>2182</v>
      </c>
      <c r="C1" t="s">
        <v>2183</v>
      </c>
      <c r="D1" t="s">
        <v>2187</v>
      </c>
      <c r="E1" s="4" t="s">
        <v>2184</v>
      </c>
      <c r="F1" s="4" t="s">
        <v>2185</v>
      </c>
      <c r="G1" t="s">
        <v>2186</v>
      </c>
      <c r="H1" t="s">
        <v>2188</v>
      </c>
      <c r="J1" t="s">
        <v>2189</v>
      </c>
    </row>
    <row r="2" spans="1:20" x14ac:dyDescent="0.4">
      <c r="A2">
        <f>A1+1</f>
        <v>1</v>
      </c>
      <c r="B2" t="s">
        <v>2174</v>
      </c>
      <c r="C2" t="s">
        <v>2175</v>
      </c>
      <c r="D2" t="str">
        <f ca="1">"'"&amp;B2&amp;" "&amp;MOD(MID(RAND(),4,3),300)+2&amp;"호',"</f>
        <v>'현대파크빌아파트 130호',</v>
      </c>
      <c r="E2" s="4">
        <v>126.88993613253599</v>
      </c>
      <c r="F2" s="4">
        <v>37.500369284991699</v>
      </c>
      <c r="G2" t="str">
        <f ca="1">CONCATENATE("010-",MID(RAND(),4,4),"-",MID(RAND(),4,4))</f>
        <v>010-6252-0677</v>
      </c>
      <c r="H2" t="str">
        <f>"'"</f>
        <v>'</v>
      </c>
      <c r="J2" t="s">
        <v>2190</v>
      </c>
      <c r="K2" t="str">
        <f>"'user"&amp;MID(A2+1000,2,3)&amp;"', "</f>
        <v xml:space="preserve">'user001', </v>
      </c>
      <c r="L2" s="5" t="str">
        <f>"'12345', "</f>
        <v xml:space="preserve">'12345', </v>
      </c>
      <c r="M2" t="str">
        <f>"'홍길동"&amp;A2&amp;"', "</f>
        <v xml:space="preserve">'홍길동1', </v>
      </c>
      <c r="N2" t="str">
        <f ca="1">$H2&amp;G2&amp;$H2&amp;", "</f>
        <v xml:space="preserve">'010-6252-0677', </v>
      </c>
      <c r="O2" t="str">
        <f>$H2&amp;C2&amp;$H2&amp;", "</f>
        <v xml:space="preserve">'서울 구로구 구로동 108', </v>
      </c>
      <c r="P2" t="str">
        <f ca="1">D2&amp;" "</f>
        <v xml:space="preserve">'현대파크빌아파트 130호', </v>
      </c>
      <c r="Q2" s="3" t="str">
        <f>E2&amp;""&amp;", "</f>
        <v xml:space="preserve">126.889936132536, </v>
      </c>
      <c r="R2" s="3" t="str">
        <f>F2&amp;""&amp;", "</f>
        <v xml:space="preserve">37.5003692849917, </v>
      </c>
      <c r="T2" t="str">
        <f ca="1">CONCATENATE(J2,K2,L2,M2,N2,O2,P2,Q2,R2," curdate(), 1"," ) ;")</f>
        <v>insert into member ( id, pw, name, tel, addr, addr2, memberX, memberY, regdate, grade) values('user001', '12345', '홍길동1', '010-6252-0677', '서울 구로구 구로동 108', '현대파크빌아파트 130호', 126.889936132536, 37.5003692849917,  curdate(), 1 ) ;</v>
      </c>
    </row>
    <row r="3" spans="1:20" x14ac:dyDescent="0.4">
      <c r="A3">
        <f t="shared" ref="A3:A66" si="0">A2+1</f>
        <v>2</v>
      </c>
      <c r="B3" t="s">
        <v>1945</v>
      </c>
      <c r="C3" t="s">
        <v>1946</v>
      </c>
      <c r="D3" t="str">
        <f ca="1">"'"&amp;B3&amp;" "&amp;MOD(MID(RAND(),4,3),300)+2&amp;"호',"</f>
        <v>'해피홈 6호',</v>
      </c>
      <c r="E3" s="4">
        <v>126.89710600576301</v>
      </c>
      <c r="F3" s="4">
        <v>37.480614857700097</v>
      </c>
      <c r="G3" t="str">
        <f ca="1">CONCATENATE("010-",MID(RAND(),4,4),"-",MID(RAND(),4,4))</f>
        <v>010-8148-4608</v>
      </c>
      <c r="H3" t="str">
        <f>"'"</f>
        <v>'</v>
      </c>
      <c r="J3" t="s">
        <v>2190</v>
      </c>
      <c r="K3" t="str">
        <f t="shared" ref="K3:K66" si="1">"'user"&amp;MID(A3+1000,2,3)&amp;"', "</f>
        <v xml:space="preserve">'user002', </v>
      </c>
      <c r="L3" s="5" t="str">
        <f t="shared" ref="L3:L66" si="2">"'12345', "</f>
        <v xml:space="preserve">'12345', </v>
      </c>
      <c r="M3" t="str">
        <f t="shared" ref="M3:M66" si="3">"'홍길동"&amp;A3&amp;"', "</f>
        <v xml:space="preserve">'홍길동2', </v>
      </c>
      <c r="N3" t="str">
        <f t="shared" ref="N3:N66" ca="1" si="4">$H3&amp;G3&amp;$H3&amp;", "</f>
        <v xml:space="preserve">'010-8148-4608', </v>
      </c>
      <c r="O3" t="str">
        <f t="shared" ref="O3:O66" si="5">$H3&amp;C3&amp;$H3&amp;", "</f>
        <v xml:space="preserve">'서울 구로구 구로동 1129-17', </v>
      </c>
      <c r="P3" t="str">
        <f t="shared" ref="P3:P66" ca="1" si="6">D3&amp;" "</f>
        <v xml:space="preserve">'해피홈 6호', </v>
      </c>
      <c r="Q3" s="3" t="str">
        <f t="shared" ref="Q3:Q66" si="7">E3&amp;""&amp;", "</f>
        <v xml:space="preserve">126.897106005763, </v>
      </c>
      <c r="R3" s="3" t="str">
        <f t="shared" ref="R3:R66" si="8">F3&amp;""&amp;", "</f>
        <v xml:space="preserve">37.4806148577001, </v>
      </c>
      <c r="T3" t="str">
        <f t="shared" ref="T3:T66" ca="1" si="9">CONCATENATE(J3,K3,L3,M3,N3,O3,P3,Q3,R3," curdate(), 1"," ) ;")</f>
        <v>insert into member ( id, pw, name, tel, addr, addr2, memberX, memberY, regdate, grade) values('user002', '12345', '홍길동2', '010-8148-4608', '서울 구로구 구로동 1129-17', '해피홈 6호', 126.897106005763, 37.4806148577001,  curdate(), 1 ) ;</v>
      </c>
    </row>
    <row r="4" spans="1:20" x14ac:dyDescent="0.4">
      <c r="A4">
        <f t="shared" si="0"/>
        <v>3</v>
      </c>
      <c r="B4" t="s">
        <v>1953</v>
      </c>
      <c r="C4" t="s">
        <v>1954</v>
      </c>
      <c r="D4" t="str">
        <f ca="1">"'"&amp;B4&amp;" "&amp;MOD(MID(RAND(),4,3),300)+2&amp;"호',"</f>
        <v>'스마트밸리 237호',</v>
      </c>
      <c r="E4" s="4">
        <v>126.89701507780001</v>
      </c>
      <c r="F4" s="4">
        <v>37.480964369849097</v>
      </c>
      <c r="G4" t="str">
        <f ca="1">CONCATENATE("010-",MID(RAND(),4,4),"-",MID(RAND(),4,4))</f>
        <v>010-9837-0488</v>
      </c>
      <c r="H4" t="str">
        <f>"'"</f>
        <v>'</v>
      </c>
      <c r="J4" t="s">
        <v>2190</v>
      </c>
      <c r="K4" t="str">
        <f t="shared" si="1"/>
        <v xml:space="preserve">'user003', </v>
      </c>
      <c r="L4" s="5" t="str">
        <f t="shared" si="2"/>
        <v xml:space="preserve">'12345', </v>
      </c>
      <c r="M4" t="str">
        <f t="shared" si="3"/>
        <v xml:space="preserve">'홍길동3', </v>
      </c>
      <c r="N4" t="str">
        <f t="shared" ca="1" si="4"/>
        <v xml:space="preserve">'010-9837-0488', </v>
      </c>
      <c r="O4" t="str">
        <f t="shared" si="5"/>
        <v xml:space="preserve">'서울 구로구 구로동 1129-26', </v>
      </c>
      <c r="P4" t="str">
        <f t="shared" ca="1" si="6"/>
        <v xml:space="preserve">'스마트밸리 237호', </v>
      </c>
      <c r="Q4" s="3" t="str">
        <f t="shared" si="7"/>
        <v xml:space="preserve">126.8970150778, </v>
      </c>
      <c r="R4" s="3" t="str">
        <f t="shared" si="8"/>
        <v xml:space="preserve">37.4809643698491, </v>
      </c>
      <c r="T4" t="str">
        <f t="shared" ca="1" si="9"/>
        <v>insert into member ( id, pw, name, tel, addr, addr2, memberX, memberY, regdate, grade) values('user003', '12345', '홍길동3', '010-9837-0488', '서울 구로구 구로동 1129-26', '스마트밸리 237호', 126.8970150778, 37.4809643698491,  curdate(), 1 ) ;</v>
      </c>
    </row>
    <row r="5" spans="1:20" x14ac:dyDescent="0.4">
      <c r="A5">
        <f t="shared" si="0"/>
        <v>4</v>
      </c>
      <c r="B5" t="s">
        <v>1941</v>
      </c>
      <c r="C5" t="s">
        <v>1942</v>
      </c>
      <c r="D5" t="str">
        <f ca="1">"'"&amp;B5&amp;" "&amp;MOD(MID(RAND(),4,3),300)+2&amp;"호',"</f>
        <v>'파스텔시티 288호',</v>
      </c>
      <c r="E5" s="4">
        <v>126.896778977914</v>
      </c>
      <c r="F5" s="4">
        <v>37.4808209034463</v>
      </c>
      <c r="G5" t="str">
        <f ca="1">CONCATENATE("010-",MID(RAND(),4,4),"-",MID(RAND(),4,4))</f>
        <v>010-9266-6832</v>
      </c>
      <c r="H5" t="str">
        <f>"'"</f>
        <v>'</v>
      </c>
      <c r="J5" t="s">
        <v>2190</v>
      </c>
      <c r="K5" t="str">
        <f t="shared" si="1"/>
        <v xml:space="preserve">'user004', </v>
      </c>
      <c r="L5" s="5" t="str">
        <f t="shared" si="2"/>
        <v xml:space="preserve">'12345', </v>
      </c>
      <c r="M5" t="str">
        <f t="shared" si="3"/>
        <v xml:space="preserve">'홍길동4', </v>
      </c>
      <c r="N5" t="str">
        <f t="shared" ca="1" si="4"/>
        <v xml:space="preserve">'010-9266-6832', </v>
      </c>
      <c r="O5" t="str">
        <f t="shared" si="5"/>
        <v xml:space="preserve">'서울 구로구 구로동 1129-29', </v>
      </c>
      <c r="P5" t="str">
        <f t="shared" ca="1" si="6"/>
        <v xml:space="preserve">'파스텔시티 288호', </v>
      </c>
      <c r="Q5" s="3" t="str">
        <f t="shared" si="7"/>
        <v xml:space="preserve">126.896778977914, </v>
      </c>
      <c r="R5" s="3" t="str">
        <f t="shared" si="8"/>
        <v xml:space="preserve">37.4808209034463, </v>
      </c>
      <c r="T5" t="str">
        <f t="shared" ca="1" si="9"/>
        <v>insert into member ( id, pw, name, tel, addr, addr2, memberX, memberY, regdate, grade) values('user004', '12345', '홍길동4', '010-9266-6832', '서울 구로구 구로동 1129-29', '파스텔시티 288호', 126.896778977914, 37.4808209034463,  curdate(), 1 ) ;</v>
      </c>
    </row>
    <row r="6" spans="1:20" x14ac:dyDescent="0.4">
      <c r="A6">
        <f t="shared" si="0"/>
        <v>5</v>
      </c>
      <c r="B6" t="s">
        <v>1951</v>
      </c>
      <c r="C6" t="s">
        <v>1952</v>
      </c>
      <c r="D6" t="str">
        <f ca="1">"'"&amp;B6&amp;" "&amp;MOD(MID(RAND(),4,3),300)+2&amp;"호',"</f>
        <v>'드림하우스 245호',</v>
      </c>
      <c r="E6" s="4">
        <v>126.898946704769</v>
      </c>
      <c r="F6" s="4">
        <v>37.481397620840397</v>
      </c>
      <c r="G6" t="str">
        <f ca="1">CONCATENATE("010-",MID(RAND(),4,4),"-",MID(RAND(),4,4))</f>
        <v>010-2504-3353</v>
      </c>
      <c r="H6" t="str">
        <f>"'"</f>
        <v>'</v>
      </c>
      <c r="J6" t="s">
        <v>2190</v>
      </c>
      <c r="K6" t="str">
        <f t="shared" si="1"/>
        <v xml:space="preserve">'user005', </v>
      </c>
      <c r="L6" s="5" t="str">
        <f t="shared" si="2"/>
        <v xml:space="preserve">'12345', </v>
      </c>
      <c r="M6" t="str">
        <f t="shared" si="3"/>
        <v xml:space="preserve">'홍길동5', </v>
      </c>
      <c r="N6" t="str">
        <f t="shared" ca="1" si="4"/>
        <v xml:space="preserve">'010-2504-3353', </v>
      </c>
      <c r="O6" t="str">
        <f t="shared" si="5"/>
        <v xml:space="preserve">'서울 구로구 구로동 1130-7', </v>
      </c>
      <c r="P6" t="str">
        <f t="shared" ca="1" si="6"/>
        <v xml:space="preserve">'드림하우스 245호', </v>
      </c>
      <c r="Q6" s="3" t="str">
        <f t="shared" si="7"/>
        <v xml:space="preserve">126.898946704769, </v>
      </c>
      <c r="R6" s="3" t="str">
        <f t="shared" si="8"/>
        <v xml:space="preserve">37.4813976208404, </v>
      </c>
      <c r="T6" t="str">
        <f t="shared" ca="1" si="9"/>
        <v>insert into member ( id, pw, name, tel, addr, addr2, memberX, memberY, regdate, grade) values('user005', '12345', '홍길동5', '010-2504-3353', '서울 구로구 구로동 1130-7', '드림하우스 245호', 126.898946704769, 37.4813976208404,  curdate(), 1 ) ;</v>
      </c>
    </row>
    <row r="7" spans="1:20" x14ac:dyDescent="0.4">
      <c r="A7">
        <f t="shared" si="0"/>
        <v>6</v>
      </c>
      <c r="B7" t="s">
        <v>1943</v>
      </c>
      <c r="C7" t="s">
        <v>1944</v>
      </c>
      <c r="D7" t="str">
        <f ca="1">"'"&amp;B7&amp;" "&amp;MOD(MID(RAND(),4,3),300)+2&amp;"호',"</f>
        <v>'희원빌라 64호',</v>
      </c>
      <c r="E7" s="4">
        <v>126.897239910363</v>
      </c>
      <c r="F7" s="4">
        <v>37.480254570739802</v>
      </c>
      <c r="G7" t="str">
        <f ca="1">CONCATENATE("010-",MID(RAND(),4,4),"-",MID(RAND(),4,4))</f>
        <v>010-4008-8693</v>
      </c>
      <c r="H7" t="str">
        <f>"'"</f>
        <v>'</v>
      </c>
      <c r="J7" t="s">
        <v>2190</v>
      </c>
      <c r="K7" t="str">
        <f t="shared" si="1"/>
        <v xml:space="preserve">'user006', </v>
      </c>
      <c r="L7" s="5" t="str">
        <f t="shared" si="2"/>
        <v xml:space="preserve">'12345', </v>
      </c>
      <c r="M7" t="str">
        <f t="shared" si="3"/>
        <v xml:space="preserve">'홍길동6', </v>
      </c>
      <c r="N7" t="str">
        <f t="shared" ca="1" si="4"/>
        <v xml:space="preserve">'010-4008-8693', </v>
      </c>
      <c r="O7" t="str">
        <f t="shared" si="5"/>
        <v xml:space="preserve">'서울 구로구 구로동 1132-43', </v>
      </c>
      <c r="P7" t="str">
        <f t="shared" ca="1" si="6"/>
        <v xml:space="preserve">'희원빌라 64호', </v>
      </c>
      <c r="Q7" s="3" t="str">
        <f t="shared" si="7"/>
        <v xml:space="preserve">126.897239910363, </v>
      </c>
      <c r="R7" s="3" t="str">
        <f t="shared" si="8"/>
        <v xml:space="preserve">37.4802545707398, </v>
      </c>
      <c r="T7" t="str">
        <f t="shared" ca="1" si="9"/>
        <v>insert into member ( id, pw, name, tel, addr, addr2, memberX, memberY, regdate, grade) values('user006', '12345', '홍길동6', '010-4008-8693', '서울 구로구 구로동 1132-43', '희원빌라 64호', 126.897239910363, 37.4802545707398,  curdate(), 1 ) ;</v>
      </c>
    </row>
    <row r="8" spans="1:20" x14ac:dyDescent="0.4">
      <c r="A8">
        <f t="shared" si="0"/>
        <v>7</v>
      </c>
      <c r="B8" t="s">
        <v>1958</v>
      </c>
      <c r="C8" t="s">
        <v>1959</v>
      </c>
      <c r="D8" t="str">
        <f ca="1">"'"&amp;B8&amp;" "&amp;MOD(MID(RAND(),4,3),300)+2&amp;"호',"</f>
        <v>'스카이빌 160호',</v>
      </c>
      <c r="E8" s="4">
        <v>126.897097152398</v>
      </c>
      <c r="F8" s="4">
        <v>37.479650770592599</v>
      </c>
      <c r="G8" t="str">
        <f ca="1">CONCATENATE("010-",MID(RAND(),4,4),"-",MID(RAND(),4,4))</f>
        <v>010-9483-9036</v>
      </c>
      <c r="H8" t="str">
        <f>"'"</f>
        <v>'</v>
      </c>
      <c r="J8" t="s">
        <v>2190</v>
      </c>
      <c r="K8" t="str">
        <f t="shared" si="1"/>
        <v xml:space="preserve">'user007', </v>
      </c>
      <c r="L8" s="5" t="str">
        <f t="shared" si="2"/>
        <v xml:space="preserve">'12345', </v>
      </c>
      <c r="M8" t="str">
        <f t="shared" si="3"/>
        <v xml:space="preserve">'홍길동7', </v>
      </c>
      <c r="N8" t="str">
        <f t="shared" ca="1" si="4"/>
        <v xml:space="preserve">'010-9483-9036', </v>
      </c>
      <c r="O8" t="str">
        <f t="shared" si="5"/>
        <v xml:space="preserve">'서울 구로구 구로동 1132-49', </v>
      </c>
      <c r="P8" t="str">
        <f t="shared" ca="1" si="6"/>
        <v xml:space="preserve">'스카이빌 160호', </v>
      </c>
      <c r="Q8" s="3" t="str">
        <f t="shared" si="7"/>
        <v xml:space="preserve">126.897097152398, </v>
      </c>
      <c r="R8" s="3" t="str">
        <f t="shared" si="8"/>
        <v xml:space="preserve">37.4796507705926, </v>
      </c>
      <c r="T8" t="str">
        <f t="shared" ca="1" si="9"/>
        <v>insert into member ( id, pw, name, tel, addr, addr2, memberX, memberY, regdate, grade) values('user007', '12345', '홍길동7', '010-9483-9036', '서울 구로구 구로동 1132-49', '스카이빌 160호', 126.897097152398, 37.4796507705926,  curdate(), 1 ) ;</v>
      </c>
    </row>
    <row r="9" spans="1:20" x14ac:dyDescent="0.4">
      <c r="A9">
        <f t="shared" si="0"/>
        <v>8</v>
      </c>
      <c r="B9" t="s">
        <v>1923</v>
      </c>
      <c r="C9" t="s">
        <v>1924</v>
      </c>
      <c r="D9" t="str">
        <f ca="1">"'"&amp;B9&amp;" "&amp;MOD(MID(RAND(),4,3),300)+2&amp;"호',"</f>
        <v>'경남연립 180호',</v>
      </c>
      <c r="E9" s="4">
        <v>126.886011684973</v>
      </c>
      <c r="F9" s="4">
        <v>37.500514229318398</v>
      </c>
      <c r="G9" t="str">
        <f ca="1">CONCATENATE("010-",MID(RAND(),4,4),"-",MID(RAND(),4,4))</f>
        <v>010-9515-5882</v>
      </c>
      <c r="H9" t="str">
        <f>"'"</f>
        <v>'</v>
      </c>
      <c r="J9" t="s">
        <v>2190</v>
      </c>
      <c r="K9" t="str">
        <f t="shared" si="1"/>
        <v xml:space="preserve">'user008', </v>
      </c>
      <c r="L9" s="5" t="str">
        <f t="shared" si="2"/>
        <v xml:space="preserve">'12345', </v>
      </c>
      <c r="M9" t="str">
        <f t="shared" si="3"/>
        <v xml:space="preserve">'홍길동8', </v>
      </c>
      <c r="N9" t="str">
        <f t="shared" ca="1" si="4"/>
        <v xml:space="preserve">'010-9515-5882', </v>
      </c>
      <c r="O9" t="str">
        <f t="shared" si="5"/>
        <v xml:space="preserve">'서울 구로구 구로동 1255', </v>
      </c>
      <c r="P9" t="str">
        <f t="shared" ca="1" si="6"/>
        <v xml:space="preserve">'경남연립 180호', </v>
      </c>
      <c r="Q9" s="3" t="str">
        <f t="shared" si="7"/>
        <v xml:space="preserve">126.886011684973, </v>
      </c>
      <c r="R9" s="3" t="str">
        <f t="shared" si="8"/>
        <v xml:space="preserve">37.5005142293184, </v>
      </c>
      <c r="T9" t="str">
        <f t="shared" ca="1" si="9"/>
        <v>insert into member ( id, pw, name, tel, addr, addr2, memberX, memberY, regdate, grade) values('user008', '12345', '홍길동8', '010-9515-5882', '서울 구로구 구로동 1255', '경남연립 180호', 126.886011684973, 37.5005142293184,  curdate(), 1 ) ;</v>
      </c>
    </row>
    <row r="10" spans="1:20" x14ac:dyDescent="0.4">
      <c r="A10">
        <f t="shared" si="0"/>
        <v>9</v>
      </c>
      <c r="B10" t="s">
        <v>1923</v>
      </c>
      <c r="C10" t="s">
        <v>1924</v>
      </c>
      <c r="D10" t="str">
        <f ca="1">"'"&amp;B10&amp;" "&amp;MOD(MID(RAND(),4,3),300)+2&amp;"호',"</f>
        <v>'경남연립 104호',</v>
      </c>
      <c r="E10" s="4">
        <v>126.886011684973</v>
      </c>
      <c r="F10" s="4">
        <v>37.500514229318398</v>
      </c>
      <c r="G10" t="str">
        <f ca="1">CONCATENATE("010-",MID(RAND(),4,4),"-",MID(RAND(),4,4))</f>
        <v>010-9138-8403</v>
      </c>
      <c r="H10" t="str">
        <f>"'"</f>
        <v>'</v>
      </c>
      <c r="J10" t="s">
        <v>2190</v>
      </c>
      <c r="K10" t="str">
        <f t="shared" si="1"/>
        <v xml:space="preserve">'user009', </v>
      </c>
      <c r="L10" s="5" t="str">
        <f t="shared" si="2"/>
        <v xml:space="preserve">'12345', </v>
      </c>
      <c r="M10" t="str">
        <f t="shared" si="3"/>
        <v xml:space="preserve">'홍길동9', </v>
      </c>
      <c r="N10" t="str">
        <f t="shared" ca="1" si="4"/>
        <v xml:space="preserve">'010-9138-8403', </v>
      </c>
      <c r="O10" t="str">
        <f t="shared" si="5"/>
        <v xml:space="preserve">'서울 구로구 구로동 1255', </v>
      </c>
      <c r="P10" t="str">
        <f t="shared" ca="1" si="6"/>
        <v xml:space="preserve">'경남연립 104호', </v>
      </c>
      <c r="Q10" s="3" t="str">
        <f t="shared" si="7"/>
        <v xml:space="preserve">126.886011684973, </v>
      </c>
      <c r="R10" s="3" t="str">
        <f t="shared" si="8"/>
        <v xml:space="preserve">37.5005142293184, </v>
      </c>
      <c r="T10" t="str">
        <f t="shared" ca="1" si="9"/>
        <v>insert into member ( id, pw, name, tel, addr, addr2, memberX, memberY, regdate, grade) values('user009', '12345', '홍길동9', '010-9138-8403', '서울 구로구 구로동 1255', '경남연립 104호', 126.886011684973, 37.5005142293184,  curdate(), 1 ) ;</v>
      </c>
    </row>
    <row r="11" spans="1:20" x14ac:dyDescent="0.4">
      <c r="A11">
        <f t="shared" si="0"/>
        <v>10</v>
      </c>
      <c r="B11" t="s">
        <v>2168</v>
      </c>
      <c r="C11" t="s">
        <v>2169</v>
      </c>
      <c r="D11" t="str">
        <f ca="1">"'"&amp;B11&amp;" "&amp;MOD(MID(RAND(),4,3),300)+2&amp;"호',"</f>
        <v>'신도림롯데아파트 219호',</v>
      </c>
      <c r="E11" s="4">
        <v>126.884208938892</v>
      </c>
      <c r="F11" s="4">
        <v>37.503499308748601</v>
      </c>
      <c r="G11" t="str">
        <f ca="1">CONCATENATE("010-",MID(RAND(),4,4),"-",MID(RAND(),4,4))</f>
        <v>010-6911-2171</v>
      </c>
      <c r="H11" t="str">
        <f>"'"</f>
        <v>'</v>
      </c>
      <c r="J11" t="s">
        <v>2190</v>
      </c>
      <c r="K11" t="str">
        <f t="shared" si="1"/>
        <v xml:space="preserve">'user010', </v>
      </c>
      <c r="L11" s="5" t="str">
        <f t="shared" si="2"/>
        <v xml:space="preserve">'12345', </v>
      </c>
      <c r="M11" t="str">
        <f t="shared" si="3"/>
        <v xml:space="preserve">'홍길동10', </v>
      </c>
      <c r="N11" t="str">
        <f t="shared" ca="1" si="4"/>
        <v xml:space="preserve">'010-6911-2171', </v>
      </c>
      <c r="O11" t="str">
        <f t="shared" si="5"/>
        <v xml:space="preserve">'서울 구로구 구로동 1263', </v>
      </c>
      <c r="P11" t="str">
        <f t="shared" ca="1" si="6"/>
        <v xml:space="preserve">'신도림롯데아파트 219호', </v>
      </c>
      <c r="Q11" s="3" t="str">
        <f t="shared" si="7"/>
        <v xml:space="preserve">126.884208938892, </v>
      </c>
      <c r="R11" s="3" t="str">
        <f t="shared" si="8"/>
        <v xml:space="preserve">37.5034993087486, </v>
      </c>
      <c r="T11" t="str">
        <f t="shared" ca="1" si="9"/>
        <v>insert into member ( id, pw, name, tel, addr, addr2, memberX, memberY, regdate, grade) values('user010', '12345', '홍길동10', '010-6911-2171', '서울 구로구 구로동 1263', '신도림롯데아파트 219호', 126.884208938892, 37.5034993087486,  curdate(), 1 ) ;</v>
      </c>
    </row>
    <row r="12" spans="1:20" x14ac:dyDescent="0.4">
      <c r="A12">
        <f t="shared" si="0"/>
        <v>11</v>
      </c>
      <c r="B12" t="s">
        <v>2171</v>
      </c>
      <c r="C12" t="s">
        <v>785</v>
      </c>
      <c r="D12" t="str">
        <f ca="1">"'"&amp;B12&amp;" "&amp;MOD(MID(RAND(),4,3),300)+2&amp;"호',"</f>
        <v>'신도림태영타운아파트 211호',</v>
      </c>
      <c r="E12" s="4">
        <v>126.888629380298</v>
      </c>
      <c r="F12" s="4">
        <v>37.506076829135097</v>
      </c>
      <c r="G12" t="str">
        <f ca="1">CONCATENATE("010-",MID(RAND(),4,4),"-",MID(RAND(),4,4))</f>
        <v>010-7510-3364</v>
      </c>
      <c r="H12" t="str">
        <f>"'"</f>
        <v>'</v>
      </c>
      <c r="J12" t="s">
        <v>2190</v>
      </c>
      <c r="K12" t="str">
        <f t="shared" si="1"/>
        <v xml:space="preserve">'user011', </v>
      </c>
      <c r="L12" s="5" t="str">
        <f t="shared" si="2"/>
        <v xml:space="preserve">'12345', </v>
      </c>
      <c r="M12" t="str">
        <f t="shared" si="3"/>
        <v xml:space="preserve">'홍길동11', </v>
      </c>
      <c r="N12" t="str">
        <f t="shared" ca="1" si="4"/>
        <v xml:space="preserve">'010-7510-3364', </v>
      </c>
      <c r="O12" t="str">
        <f t="shared" si="5"/>
        <v xml:space="preserve">'서울 구로구 구로동 1267', </v>
      </c>
      <c r="P12" t="str">
        <f t="shared" ca="1" si="6"/>
        <v xml:space="preserve">'신도림태영타운아파트 211호', </v>
      </c>
      <c r="Q12" s="3" t="str">
        <f t="shared" si="7"/>
        <v xml:space="preserve">126.888629380298, </v>
      </c>
      <c r="R12" s="3" t="str">
        <f t="shared" si="8"/>
        <v xml:space="preserve">37.5060768291351, </v>
      </c>
      <c r="T12" t="str">
        <f t="shared" ca="1" si="9"/>
        <v>insert into member ( id, pw, name, tel, addr, addr2, memberX, memberY, regdate, grade) values('user011', '12345', '홍길동11', '010-7510-3364', '서울 구로구 구로동 1267', '신도림태영타운아파트 211호', 126.888629380298, 37.5060768291351,  curdate(), 1 ) ;</v>
      </c>
    </row>
    <row r="13" spans="1:20" x14ac:dyDescent="0.4">
      <c r="A13">
        <f t="shared" si="0"/>
        <v>12</v>
      </c>
      <c r="B13" t="s">
        <v>2138</v>
      </c>
      <c r="C13" t="s">
        <v>2170</v>
      </c>
      <c r="D13" t="str">
        <f ca="1">"'"&amp;B13&amp;" "&amp;MOD(MID(RAND(),4,3),300)+2&amp;"호',"</f>
        <v>'중앙하이츠아파트 173호',</v>
      </c>
      <c r="E13" s="4">
        <v>126.880552078384</v>
      </c>
      <c r="F13" s="4">
        <v>37.498846479611203</v>
      </c>
      <c r="G13" t="str">
        <f ca="1">CONCATENATE("010-",MID(RAND(),4,4),"-",MID(RAND(),4,4))</f>
        <v>010-0178-1774</v>
      </c>
      <c r="H13" t="str">
        <f>"'"</f>
        <v>'</v>
      </c>
      <c r="J13" t="s">
        <v>2190</v>
      </c>
      <c r="K13" t="str">
        <f t="shared" si="1"/>
        <v xml:space="preserve">'user012', </v>
      </c>
      <c r="L13" s="5" t="str">
        <f t="shared" si="2"/>
        <v xml:space="preserve">'12345', </v>
      </c>
      <c r="M13" t="str">
        <f t="shared" si="3"/>
        <v xml:space="preserve">'홍길동12', </v>
      </c>
      <c r="N13" t="str">
        <f t="shared" ca="1" si="4"/>
        <v xml:space="preserve">'010-0178-1774', </v>
      </c>
      <c r="O13" t="str">
        <f t="shared" si="5"/>
        <v xml:space="preserve">'서울 구로구 구로동 1269', </v>
      </c>
      <c r="P13" t="str">
        <f t="shared" ca="1" si="6"/>
        <v xml:space="preserve">'중앙하이츠아파트 173호', </v>
      </c>
      <c r="Q13" s="3" t="str">
        <f t="shared" si="7"/>
        <v xml:space="preserve">126.880552078384, </v>
      </c>
      <c r="R13" s="3" t="str">
        <f t="shared" si="8"/>
        <v xml:space="preserve">37.4988464796112, </v>
      </c>
      <c r="T13" t="str">
        <f t="shared" ca="1" si="9"/>
        <v>insert into member ( id, pw, name, tel, addr, addr2, memberX, memberY, regdate, grade) values('user012', '12345', '홍길동12', '010-0178-1774', '서울 구로구 구로동 1269', '중앙하이츠아파트 173호', 126.880552078384, 37.4988464796112,  curdate(), 1 ) ;</v>
      </c>
    </row>
    <row r="14" spans="1:20" x14ac:dyDescent="0.4">
      <c r="A14">
        <f t="shared" si="0"/>
        <v>13</v>
      </c>
      <c r="B14" t="s">
        <v>2176</v>
      </c>
      <c r="C14" t="s">
        <v>2177</v>
      </c>
      <c r="D14" t="str">
        <f ca="1">"'"&amp;B14&amp;" "&amp;MOD(MID(RAND(),4,3),300)+2&amp;"호',"</f>
        <v>'우리유앤미아파트 98호',</v>
      </c>
      <c r="E14" s="4">
        <v>126.881618760417</v>
      </c>
      <c r="F14" s="4">
        <v>37.496530165971599</v>
      </c>
      <c r="G14" t="str">
        <f ca="1">CONCATENATE("010-",MID(RAND(),4,4),"-",MID(RAND(),4,4))</f>
        <v>010-6824-0075</v>
      </c>
      <c r="H14" t="str">
        <f>"'"</f>
        <v>'</v>
      </c>
      <c r="J14" t="s">
        <v>2190</v>
      </c>
      <c r="K14" t="str">
        <f t="shared" si="1"/>
        <v xml:space="preserve">'user013', </v>
      </c>
      <c r="L14" s="5" t="str">
        <f t="shared" si="2"/>
        <v xml:space="preserve">'12345', </v>
      </c>
      <c r="M14" t="str">
        <f t="shared" si="3"/>
        <v xml:space="preserve">'홍길동13', </v>
      </c>
      <c r="N14" t="str">
        <f t="shared" ca="1" si="4"/>
        <v xml:space="preserve">'010-6824-0075', </v>
      </c>
      <c r="O14" t="str">
        <f t="shared" si="5"/>
        <v xml:space="preserve">'서울 구로구 구로동 1277', </v>
      </c>
      <c r="P14" t="str">
        <f t="shared" ca="1" si="6"/>
        <v xml:space="preserve">'우리유앤미아파트 98호', </v>
      </c>
      <c r="Q14" s="3" t="str">
        <f t="shared" si="7"/>
        <v xml:space="preserve">126.881618760417, </v>
      </c>
      <c r="R14" s="3" t="str">
        <f t="shared" si="8"/>
        <v xml:space="preserve">37.4965301659716, </v>
      </c>
      <c r="T14" t="str">
        <f t="shared" ca="1" si="9"/>
        <v>insert into member ( id, pw, name, tel, addr, addr2, memberX, memberY, regdate, grade) values('user013', '12345', '홍길동13', '010-6824-0075', '서울 구로구 구로동 1277', '우리유앤미아파트 98호', 126.881618760417, 37.4965301659716,  curdate(), 1 ) ;</v>
      </c>
    </row>
    <row r="15" spans="1:20" x14ac:dyDescent="0.4">
      <c r="A15">
        <f t="shared" si="0"/>
        <v>14</v>
      </c>
      <c r="B15" t="s">
        <v>2180</v>
      </c>
      <c r="C15" t="s">
        <v>2181</v>
      </c>
      <c r="D15" t="str">
        <f ca="1">"'"&amp;B15&amp;" "&amp;MOD(MID(RAND(),4,3),300)+2&amp;"호',"</f>
        <v>'덕영드림아파트 252호',</v>
      </c>
      <c r="E15" s="4">
        <v>126.88406827908599</v>
      </c>
      <c r="F15" s="4">
        <v>37.5008466111518</v>
      </c>
      <c r="G15" t="str">
        <f ca="1">CONCATENATE("010-",MID(RAND(),4,4),"-",MID(RAND(),4,4))</f>
        <v>010-6693-5512</v>
      </c>
      <c r="H15" t="str">
        <f>"'"</f>
        <v>'</v>
      </c>
      <c r="J15" t="s">
        <v>2190</v>
      </c>
      <c r="K15" t="str">
        <f t="shared" si="1"/>
        <v xml:space="preserve">'user014', </v>
      </c>
      <c r="L15" s="5" t="str">
        <f t="shared" si="2"/>
        <v xml:space="preserve">'12345', </v>
      </c>
      <c r="M15" t="str">
        <f t="shared" si="3"/>
        <v xml:space="preserve">'홍길동14', </v>
      </c>
      <c r="N15" t="str">
        <f t="shared" ca="1" si="4"/>
        <v xml:space="preserve">'010-6693-5512', </v>
      </c>
      <c r="O15" t="str">
        <f t="shared" si="5"/>
        <v xml:space="preserve">'서울 구로구 구로동 1282', </v>
      </c>
      <c r="P15" t="str">
        <f t="shared" ca="1" si="6"/>
        <v xml:space="preserve">'덕영드림아파트 252호', </v>
      </c>
      <c r="Q15" s="3" t="str">
        <f t="shared" si="7"/>
        <v xml:space="preserve">126.884068279086, </v>
      </c>
      <c r="R15" s="3" t="str">
        <f t="shared" si="8"/>
        <v xml:space="preserve">37.5008466111518, </v>
      </c>
      <c r="T15" t="str">
        <f t="shared" ca="1" si="9"/>
        <v>insert into member ( id, pw, name, tel, addr, addr2, memberX, memberY, regdate, grade) values('user014', '12345', '홍길동14', '010-6693-5512', '서울 구로구 구로동 1282', '덕영드림아파트 252호', 126.884068279086, 37.5008466111518,  curdate(), 1 ) ;</v>
      </c>
    </row>
    <row r="16" spans="1:20" x14ac:dyDescent="0.4">
      <c r="A16">
        <f t="shared" si="0"/>
        <v>15</v>
      </c>
      <c r="B16" t="s">
        <v>1947</v>
      </c>
      <c r="C16" t="s">
        <v>1948</v>
      </c>
      <c r="D16" t="str">
        <f ca="1">"'"&amp;B16&amp;" "&amp;MOD(MID(RAND(),4,3),300)+2&amp;"호',"</f>
        <v>'대우스위트힐 87호',</v>
      </c>
      <c r="E16" s="4">
        <v>126.881343171284</v>
      </c>
      <c r="F16" s="4">
        <v>37.491313962574502</v>
      </c>
      <c r="G16" t="str">
        <f ca="1">CONCATENATE("010-",MID(RAND(),4,4),"-",MID(RAND(),4,4))</f>
        <v>010-9105-7854</v>
      </c>
      <c r="H16" t="str">
        <f>"'"</f>
        <v>'</v>
      </c>
      <c r="J16" t="s">
        <v>2190</v>
      </c>
      <c r="K16" t="str">
        <f t="shared" si="1"/>
        <v xml:space="preserve">'user015', </v>
      </c>
      <c r="L16" s="5" t="str">
        <f t="shared" si="2"/>
        <v xml:space="preserve">'12345', </v>
      </c>
      <c r="M16" t="str">
        <f t="shared" si="3"/>
        <v xml:space="preserve">'홍길동15', </v>
      </c>
      <c r="N16" t="str">
        <f t="shared" ca="1" si="4"/>
        <v xml:space="preserve">'010-9105-7854', </v>
      </c>
      <c r="O16" t="str">
        <f t="shared" si="5"/>
        <v xml:space="preserve">'서울 구로구 구로동 1288', </v>
      </c>
      <c r="P16" t="str">
        <f t="shared" ca="1" si="6"/>
        <v xml:space="preserve">'대우스위트힐 87호', </v>
      </c>
      <c r="Q16" s="3" t="str">
        <f t="shared" si="7"/>
        <v xml:space="preserve">126.881343171284, </v>
      </c>
      <c r="R16" s="3" t="str">
        <f t="shared" si="8"/>
        <v xml:space="preserve">37.4913139625745, </v>
      </c>
      <c r="T16" t="str">
        <f t="shared" ca="1" si="9"/>
        <v>insert into member ( id, pw, name, tel, addr, addr2, memberX, memberY, regdate, grade) values('user015', '12345', '홍길동15', '010-9105-7854', '서울 구로구 구로동 1288', '대우스위트힐 87호', 126.881343171284, 37.4913139625745,  curdate(), 1 ) ;</v>
      </c>
    </row>
    <row r="17" spans="1:20" x14ac:dyDescent="0.4">
      <c r="A17">
        <f t="shared" si="0"/>
        <v>16</v>
      </c>
      <c r="B17" t="s">
        <v>1947</v>
      </c>
      <c r="C17" t="s">
        <v>1948</v>
      </c>
      <c r="D17" t="str">
        <f ca="1">"'"&amp;B17&amp;" "&amp;MOD(MID(RAND(),4,3),300)+2&amp;"호',"</f>
        <v>'대우스위트힐 135호',</v>
      </c>
      <c r="E17" s="4">
        <v>126.881343171284</v>
      </c>
      <c r="F17" s="4">
        <v>37.491313962574502</v>
      </c>
      <c r="G17" t="str">
        <f ca="1">CONCATENATE("010-",MID(RAND(),4,4),"-",MID(RAND(),4,4))</f>
        <v>010-1680-0967</v>
      </c>
      <c r="H17" t="str">
        <f>"'"</f>
        <v>'</v>
      </c>
      <c r="J17" t="s">
        <v>2190</v>
      </c>
      <c r="K17" t="str">
        <f t="shared" si="1"/>
        <v xml:space="preserve">'user016', </v>
      </c>
      <c r="L17" s="5" t="str">
        <f t="shared" si="2"/>
        <v xml:space="preserve">'12345', </v>
      </c>
      <c r="M17" t="str">
        <f t="shared" si="3"/>
        <v xml:space="preserve">'홍길동16', </v>
      </c>
      <c r="N17" t="str">
        <f t="shared" ca="1" si="4"/>
        <v xml:space="preserve">'010-1680-0967', </v>
      </c>
      <c r="O17" t="str">
        <f t="shared" si="5"/>
        <v xml:space="preserve">'서울 구로구 구로동 1288', </v>
      </c>
      <c r="P17" t="str">
        <f t="shared" ca="1" si="6"/>
        <v xml:space="preserve">'대우스위트힐 135호', </v>
      </c>
      <c r="Q17" s="3" t="str">
        <f t="shared" si="7"/>
        <v xml:space="preserve">126.881343171284, </v>
      </c>
      <c r="R17" s="3" t="str">
        <f t="shared" si="8"/>
        <v xml:space="preserve">37.4913139625745, </v>
      </c>
      <c r="T17" t="str">
        <f t="shared" ca="1" si="9"/>
        <v>insert into member ( id, pw, name, tel, addr, addr2, memberX, memberY, regdate, grade) values('user016', '12345', '홍길동16', '010-1680-0967', '서울 구로구 구로동 1288', '대우스위트힐 135호', 126.881343171284, 37.4913139625745,  curdate(), 1 ) ;</v>
      </c>
    </row>
    <row r="18" spans="1:20" x14ac:dyDescent="0.4">
      <c r="A18">
        <f t="shared" si="0"/>
        <v>17</v>
      </c>
      <c r="B18" t="s">
        <v>1949</v>
      </c>
      <c r="C18" t="s">
        <v>1950</v>
      </c>
      <c r="D18" t="str">
        <f ca="1">"'"&amp;B18&amp;" "&amp;MOD(MID(RAND(),4,3),300)+2&amp;"호',"</f>
        <v>'대흥연립 137호',</v>
      </c>
      <c r="E18" s="4">
        <v>126.892640352222</v>
      </c>
      <c r="F18" s="4">
        <v>37.491515782322999</v>
      </c>
      <c r="G18" t="str">
        <f ca="1">CONCATENATE("010-",MID(RAND(),4,4),"-",MID(RAND(),4,4))</f>
        <v>010-2864-7157</v>
      </c>
      <c r="H18" t="str">
        <f>"'"</f>
        <v>'</v>
      </c>
      <c r="J18" t="s">
        <v>2190</v>
      </c>
      <c r="K18" t="str">
        <f t="shared" si="1"/>
        <v xml:space="preserve">'user017', </v>
      </c>
      <c r="L18" s="5" t="str">
        <f t="shared" si="2"/>
        <v xml:space="preserve">'12345', </v>
      </c>
      <c r="M18" t="str">
        <f t="shared" si="3"/>
        <v xml:space="preserve">'홍길동17', </v>
      </c>
      <c r="N18" t="str">
        <f t="shared" ca="1" si="4"/>
        <v xml:space="preserve">'010-2864-7157', </v>
      </c>
      <c r="O18" t="str">
        <f t="shared" si="5"/>
        <v xml:space="preserve">'서울 구로구 구로동 142-2', </v>
      </c>
      <c r="P18" t="str">
        <f t="shared" ca="1" si="6"/>
        <v xml:space="preserve">'대흥연립 137호', </v>
      </c>
      <c r="Q18" s="3" t="str">
        <f t="shared" si="7"/>
        <v xml:space="preserve">126.892640352222, </v>
      </c>
      <c r="R18" s="3" t="str">
        <f t="shared" si="8"/>
        <v xml:space="preserve">37.491515782323, </v>
      </c>
      <c r="T18" t="str">
        <f t="shared" ca="1" si="9"/>
        <v>insert into member ( id, pw, name, tel, addr, addr2, memberX, memberY, regdate, grade) values('user017', '12345', '홍길동17', '010-2864-7157', '서울 구로구 구로동 142-2', '대흥연립 137호', 126.892640352222, 37.491515782323,  curdate(), 1 ) ;</v>
      </c>
    </row>
    <row r="19" spans="1:20" x14ac:dyDescent="0.4">
      <c r="A19">
        <f t="shared" si="0"/>
        <v>18</v>
      </c>
      <c r="B19" t="s">
        <v>1949</v>
      </c>
      <c r="C19" t="s">
        <v>1950</v>
      </c>
      <c r="D19" t="str">
        <f ca="1">"'"&amp;B19&amp;" "&amp;MOD(MID(RAND(),4,3),300)+2&amp;"호',"</f>
        <v>'대흥연립 299호',</v>
      </c>
      <c r="E19" s="4">
        <v>126.892640352222</v>
      </c>
      <c r="F19" s="4">
        <v>37.491515782322999</v>
      </c>
      <c r="G19" t="str">
        <f ca="1">CONCATENATE("010-",MID(RAND(),4,4),"-",MID(RAND(),4,4))</f>
        <v>010-4003-1403</v>
      </c>
      <c r="H19" t="str">
        <f>"'"</f>
        <v>'</v>
      </c>
      <c r="J19" t="s">
        <v>2190</v>
      </c>
      <c r="K19" t="str">
        <f t="shared" si="1"/>
        <v xml:space="preserve">'user018', </v>
      </c>
      <c r="L19" s="5" t="str">
        <f t="shared" si="2"/>
        <v xml:space="preserve">'12345', </v>
      </c>
      <c r="M19" t="str">
        <f t="shared" si="3"/>
        <v xml:space="preserve">'홍길동18', </v>
      </c>
      <c r="N19" t="str">
        <f t="shared" ca="1" si="4"/>
        <v xml:space="preserve">'010-4003-1403', </v>
      </c>
      <c r="O19" t="str">
        <f t="shared" si="5"/>
        <v xml:space="preserve">'서울 구로구 구로동 142-2', </v>
      </c>
      <c r="P19" t="str">
        <f t="shared" ca="1" si="6"/>
        <v xml:space="preserve">'대흥연립 299호', </v>
      </c>
      <c r="Q19" s="3" t="str">
        <f t="shared" si="7"/>
        <v xml:space="preserve">126.892640352222, </v>
      </c>
      <c r="R19" s="3" t="str">
        <f t="shared" si="8"/>
        <v xml:space="preserve">37.491515782323, </v>
      </c>
      <c r="T19" t="str">
        <f t="shared" ca="1" si="9"/>
        <v>insert into member ( id, pw, name, tel, addr, addr2, memberX, memberY, regdate, grade) values('user018', '12345', '홍길동18', '010-4003-1403', '서울 구로구 구로동 142-2', '대흥연립 299호', 126.892640352222, 37.491515782323,  curdate(), 1 ) ;</v>
      </c>
    </row>
    <row r="20" spans="1:20" x14ac:dyDescent="0.4">
      <c r="A20">
        <f t="shared" si="0"/>
        <v>19</v>
      </c>
      <c r="B20" t="s">
        <v>2178</v>
      </c>
      <c r="C20" t="s">
        <v>2179</v>
      </c>
      <c r="D20" t="str">
        <f ca="1">"'"&amp;B20&amp;" "&amp;MOD(MID(RAND(),4,3),300)+2&amp;"호',"</f>
        <v>'구로우성아파트 34호',</v>
      </c>
      <c r="E20" s="4">
        <v>126.889026084156</v>
      </c>
      <c r="F20" s="4">
        <v>37.503968850982297</v>
      </c>
      <c r="G20" t="str">
        <f ca="1">CONCATENATE("010-",MID(RAND(),4,4),"-",MID(RAND(),4,4))</f>
        <v>010-7697-7107</v>
      </c>
      <c r="H20" t="str">
        <f>"'"</f>
        <v>'</v>
      </c>
      <c r="J20" t="s">
        <v>2190</v>
      </c>
      <c r="K20" t="str">
        <f t="shared" si="1"/>
        <v xml:space="preserve">'user019', </v>
      </c>
      <c r="L20" s="5" t="str">
        <f t="shared" si="2"/>
        <v xml:space="preserve">'12345', </v>
      </c>
      <c r="M20" t="str">
        <f t="shared" si="3"/>
        <v xml:space="preserve">'홍길동19', </v>
      </c>
      <c r="N20" t="str">
        <f t="shared" ca="1" si="4"/>
        <v xml:space="preserve">'010-7697-7107', </v>
      </c>
      <c r="O20" t="str">
        <f t="shared" si="5"/>
        <v xml:space="preserve">'서울 구로구 구로동 23', </v>
      </c>
      <c r="P20" t="str">
        <f t="shared" ca="1" si="6"/>
        <v xml:space="preserve">'구로우성아파트 34호', </v>
      </c>
      <c r="Q20" s="3" t="str">
        <f t="shared" si="7"/>
        <v xml:space="preserve">126.889026084156, </v>
      </c>
      <c r="R20" s="3" t="str">
        <f t="shared" si="8"/>
        <v xml:space="preserve">37.5039688509823, </v>
      </c>
      <c r="T20" t="str">
        <f t="shared" ca="1" si="9"/>
        <v>insert into member ( id, pw, name, tel, addr, addr2, memberX, memberY, regdate, grade) values('user019', '12345', '홍길동19', '010-7697-7107', '서울 구로구 구로동 23', '구로우성아파트 34호', 126.889026084156, 37.5039688509823,  curdate(), 1 ) ;</v>
      </c>
    </row>
    <row r="21" spans="1:20" x14ac:dyDescent="0.4">
      <c r="A21">
        <f t="shared" si="0"/>
        <v>20</v>
      </c>
      <c r="B21" t="s">
        <v>1966</v>
      </c>
      <c r="C21" t="s">
        <v>1967</v>
      </c>
      <c r="D21" t="str">
        <f ca="1">"'"&amp;B21&amp;" "&amp;MOD(MID(RAND(),4,3),300)+2&amp;"호',"</f>
        <v>'대보스빌 50호',</v>
      </c>
      <c r="E21" s="4">
        <v>126.886095483962</v>
      </c>
      <c r="F21" s="4">
        <v>37.492250281160601</v>
      </c>
      <c r="G21" t="str">
        <f ca="1">CONCATENATE("010-",MID(RAND(),4,4),"-",MID(RAND(),4,4))</f>
        <v>010-8250-1091</v>
      </c>
      <c r="H21" t="str">
        <f>"'"</f>
        <v>'</v>
      </c>
      <c r="J21" t="s">
        <v>2190</v>
      </c>
      <c r="K21" t="str">
        <f t="shared" si="1"/>
        <v xml:space="preserve">'user020', </v>
      </c>
      <c r="L21" s="5" t="str">
        <f t="shared" si="2"/>
        <v xml:space="preserve">'12345', </v>
      </c>
      <c r="M21" t="str">
        <f t="shared" si="3"/>
        <v xml:space="preserve">'홍길동20', </v>
      </c>
      <c r="N21" t="str">
        <f t="shared" ca="1" si="4"/>
        <v xml:space="preserve">'010-8250-1091', </v>
      </c>
      <c r="O21" t="str">
        <f t="shared" si="5"/>
        <v xml:space="preserve">'서울 구로구 구로동 329-78', </v>
      </c>
      <c r="P21" t="str">
        <f t="shared" ca="1" si="6"/>
        <v xml:space="preserve">'대보스빌 50호', </v>
      </c>
      <c r="Q21" s="3" t="str">
        <f t="shared" si="7"/>
        <v xml:space="preserve">126.886095483962, </v>
      </c>
      <c r="R21" s="3" t="str">
        <f t="shared" si="8"/>
        <v xml:space="preserve">37.4922502811606, </v>
      </c>
      <c r="T21" t="str">
        <f t="shared" ca="1" si="9"/>
        <v>insert into member ( id, pw, name, tel, addr, addr2, memberX, memberY, regdate, grade) values('user020', '12345', '홍길동20', '010-8250-1091', '서울 구로구 구로동 329-78', '대보스빌 50호', 126.886095483962, 37.4922502811606,  curdate(), 1 ) ;</v>
      </c>
    </row>
    <row r="22" spans="1:20" x14ac:dyDescent="0.4">
      <c r="A22">
        <f t="shared" si="0"/>
        <v>21</v>
      </c>
      <c r="B22" t="s">
        <v>1964</v>
      </c>
      <c r="C22" t="s">
        <v>1965</v>
      </c>
      <c r="D22" t="str">
        <f ca="1">"'"&amp;B22&amp;" "&amp;MOD(MID(RAND(),4,3),300)+2&amp;"호',"</f>
        <v>'양지쉐르빌 65호',</v>
      </c>
      <c r="E22" s="4">
        <v>126.88163763587499</v>
      </c>
      <c r="F22" s="4">
        <v>37.493168529967797</v>
      </c>
      <c r="G22" t="str">
        <f ca="1">CONCATENATE("010-",MID(RAND(),4,4),"-",MID(RAND(),4,4))</f>
        <v>010-9344-8109</v>
      </c>
      <c r="H22" t="str">
        <f>"'"</f>
        <v>'</v>
      </c>
      <c r="J22" t="s">
        <v>2190</v>
      </c>
      <c r="K22" t="str">
        <f t="shared" si="1"/>
        <v xml:space="preserve">'user021', </v>
      </c>
      <c r="L22" s="5" t="str">
        <f t="shared" si="2"/>
        <v xml:space="preserve">'12345', </v>
      </c>
      <c r="M22" t="str">
        <f t="shared" si="3"/>
        <v xml:space="preserve">'홍길동21', </v>
      </c>
      <c r="N22" t="str">
        <f t="shared" ca="1" si="4"/>
        <v xml:space="preserve">'010-9344-8109', </v>
      </c>
      <c r="O22" t="str">
        <f t="shared" si="5"/>
        <v xml:space="preserve">'서울 구로구 구로동 409-36', </v>
      </c>
      <c r="P22" t="str">
        <f t="shared" ca="1" si="6"/>
        <v xml:space="preserve">'양지쉐르빌 65호', </v>
      </c>
      <c r="Q22" s="3" t="str">
        <f t="shared" si="7"/>
        <v xml:space="preserve">126.881637635875, </v>
      </c>
      <c r="R22" s="3" t="str">
        <f t="shared" si="8"/>
        <v xml:space="preserve">37.4931685299678, </v>
      </c>
      <c r="T22" t="str">
        <f t="shared" ca="1" si="9"/>
        <v>insert into member ( id, pw, name, tel, addr, addr2, memberX, memberY, regdate, grade) values('user021', '12345', '홍길동21', '010-9344-8109', '서울 구로구 구로동 409-36', '양지쉐르빌 65호', 126.881637635875, 37.4931685299678,  curdate(), 1 ) ;</v>
      </c>
    </row>
    <row r="23" spans="1:20" x14ac:dyDescent="0.4">
      <c r="A23">
        <f t="shared" si="0"/>
        <v>22</v>
      </c>
      <c r="B23" t="s">
        <v>1960</v>
      </c>
      <c r="C23" t="s">
        <v>1961</v>
      </c>
      <c r="D23" t="str">
        <f ca="1">"'"&amp;B23&amp;" "&amp;MOD(MID(RAND(),4,3),300)+2&amp;"호',"</f>
        <v>'다온캐슬 145호',</v>
      </c>
      <c r="E23" s="4">
        <v>126.88630761528</v>
      </c>
      <c r="F23" s="4">
        <v>37.4925505207665</v>
      </c>
      <c r="G23" t="str">
        <f ca="1">CONCATENATE("010-",MID(RAND(),4,4),"-",MID(RAND(),4,4))</f>
        <v>010-0563-7586</v>
      </c>
      <c r="H23" t="str">
        <f>"'"</f>
        <v>'</v>
      </c>
      <c r="J23" t="s">
        <v>2190</v>
      </c>
      <c r="K23" t="str">
        <f t="shared" si="1"/>
        <v xml:space="preserve">'user022', </v>
      </c>
      <c r="L23" s="5" t="str">
        <f t="shared" si="2"/>
        <v xml:space="preserve">'12345', </v>
      </c>
      <c r="M23" t="str">
        <f t="shared" si="3"/>
        <v xml:space="preserve">'홍길동22', </v>
      </c>
      <c r="N23" t="str">
        <f t="shared" ca="1" si="4"/>
        <v xml:space="preserve">'010-0563-7586', </v>
      </c>
      <c r="O23" t="str">
        <f t="shared" si="5"/>
        <v xml:space="preserve">'서울 구로구 구로동 429-72', </v>
      </c>
      <c r="P23" t="str">
        <f t="shared" ca="1" si="6"/>
        <v xml:space="preserve">'다온캐슬 145호', </v>
      </c>
      <c r="Q23" s="3" t="str">
        <f t="shared" si="7"/>
        <v xml:space="preserve">126.88630761528, </v>
      </c>
      <c r="R23" s="3" t="str">
        <f t="shared" si="8"/>
        <v xml:space="preserve">37.4925505207665, </v>
      </c>
      <c r="T23" t="str">
        <f t="shared" ca="1" si="9"/>
        <v>insert into member ( id, pw, name, tel, addr, addr2, memberX, memberY, regdate, grade) values('user022', '12345', '홍길동22', '010-0563-7586', '서울 구로구 구로동 429-72', '다온캐슬 145호', 126.88630761528, 37.4925505207665,  curdate(), 1 ) ;</v>
      </c>
    </row>
    <row r="24" spans="1:20" x14ac:dyDescent="0.4">
      <c r="A24">
        <f t="shared" si="0"/>
        <v>23</v>
      </c>
      <c r="B24" t="s">
        <v>1939</v>
      </c>
      <c r="C24" t="s">
        <v>1940</v>
      </c>
      <c r="D24" t="str">
        <f ca="1">"'"&amp;B24&amp;" "&amp;MOD(MID(RAND(),4,3),300)+2&amp;"호',"</f>
        <v>'대성펠리스3차 99호',</v>
      </c>
      <c r="E24" s="4">
        <v>126.883581241125</v>
      </c>
      <c r="F24" s="4">
        <v>37.4969573911156</v>
      </c>
      <c r="G24" t="str">
        <f ca="1">CONCATENATE("010-",MID(RAND(),4,4),"-",MID(RAND(),4,4))</f>
        <v>010-3824-1361</v>
      </c>
      <c r="H24" t="str">
        <f>"'"</f>
        <v>'</v>
      </c>
      <c r="J24" t="s">
        <v>2190</v>
      </c>
      <c r="K24" t="str">
        <f t="shared" si="1"/>
        <v xml:space="preserve">'user023', </v>
      </c>
      <c r="L24" s="5" t="str">
        <f t="shared" si="2"/>
        <v xml:space="preserve">'12345', </v>
      </c>
      <c r="M24" t="str">
        <f t="shared" si="3"/>
        <v xml:space="preserve">'홍길동23', </v>
      </c>
      <c r="N24" t="str">
        <f t="shared" ca="1" si="4"/>
        <v xml:space="preserve">'010-3824-1361', </v>
      </c>
      <c r="O24" t="str">
        <f t="shared" si="5"/>
        <v xml:space="preserve">'서울 구로구 구로동 454-10', </v>
      </c>
      <c r="P24" t="str">
        <f t="shared" ca="1" si="6"/>
        <v xml:space="preserve">'대성펠리스3차 99호', </v>
      </c>
      <c r="Q24" s="3" t="str">
        <f t="shared" si="7"/>
        <v xml:space="preserve">126.883581241125, </v>
      </c>
      <c r="R24" s="3" t="str">
        <f t="shared" si="8"/>
        <v xml:space="preserve">37.4969573911156, </v>
      </c>
      <c r="T24" t="str">
        <f t="shared" ca="1" si="9"/>
        <v>insert into member ( id, pw, name, tel, addr, addr2, memberX, memberY, regdate, grade) values('user023', '12345', '홍길동23', '010-3824-1361', '서울 구로구 구로동 454-10', '대성펠리스3차 99호', 126.883581241125, 37.4969573911156,  curdate(), 1 ) ;</v>
      </c>
    </row>
    <row r="25" spans="1:20" x14ac:dyDescent="0.4">
      <c r="A25">
        <f t="shared" si="0"/>
        <v>24</v>
      </c>
      <c r="B25" t="s">
        <v>1939</v>
      </c>
      <c r="C25" t="s">
        <v>1940</v>
      </c>
      <c r="D25" t="str">
        <f ca="1">"'"&amp;B25&amp;" "&amp;MOD(MID(RAND(),4,3),300)+2&amp;"호',"</f>
        <v>'대성펠리스3차 52호',</v>
      </c>
      <c r="E25" s="4">
        <v>126.883581241125</v>
      </c>
      <c r="F25" s="4">
        <v>37.4969573911156</v>
      </c>
      <c r="G25" t="str">
        <f ca="1">CONCATENATE("010-",MID(RAND(),4,4),"-",MID(RAND(),4,4))</f>
        <v>010-3776-6308</v>
      </c>
      <c r="H25" t="str">
        <f>"'"</f>
        <v>'</v>
      </c>
      <c r="J25" t="s">
        <v>2190</v>
      </c>
      <c r="K25" t="str">
        <f t="shared" si="1"/>
        <v xml:space="preserve">'user024', </v>
      </c>
      <c r="L25" s="5" t="str">
        <f t="shared" si="2"/>
        <v xml:space="preserve">'12345', </v>
      </c>
      <c r="M25" t="str">
        <f t="shared" si="3"/>
        <v xml:space="preserve">'홍길동24', </v>
      </c>
      <c r="N25" t="str">
        <f t="shared" ca="1" si="4"/>
        <v xml:space="preserve">'010-3776-6308', </v>
      </c>
      <c r="O25" t="str">
        <f t="shared" si="5"/>
        <v xml:space="preserve">'서울 구로구 구로동 454-10', </v>
      </c>
      <c r="P25" t="str">
        <f t="shared" ca="1" si="6"/>
        <v xml:space="preserve">'대성펠리스3차 52호', </v>
      </c>
      <c r="Q25" s="3" t="str">
        <f t="shared" si="7"/>
        <v xml:space="preserve">126.883581241125, </v>
      </c>
      <c r="R25" s="3" t="str">
        <f t="shared" si="8"/>
        <v xml:space="preserve">37.4969573911156, </v>
      </c>
      <c r="T25" t="str">
        <f t="shared" ca="1" si="9"/>
        <v>insert into member ( id, pw, name, tel, addr, addr2, memberX, memberY, regdate, grade) values('user024', '12345', '홍길동24', '010-3776-6308', '서울 구로구 구로동 454-10', '대성펠리스3차 52호', 126.883581241125, 37.4969573911156,  curdate(), 1 ) ;</v>
      </c>
    </row>
    <row r="26" spans="1:20" x14ac:dyDescent="0.4">
      <c r="A26">
        <f t="shared" si="0"/>
        <v>25</v>
      </c>
      <c r="B26" t="s">
        <v>1927</v>
      </c>
      <c r="C26" t="s">
        <v>1928</v>
      </c>
      <c r="D26" t="str">
        <f ca="1">"'"&amp;B26&amp;" "&amp;MOD(MID(RAND(),4,3),300)+2&amp;"호',"</f>
        <v>'다보빌 206호',</v>
      </c>
      <c r="E26" s="4">
        <v>126.883341239476</v>
      </c>
      <c r="F26" s="4">
        <v>37.496398530548703</v>
      </c>
      <c r="G26" t="str">
        <f ca="1">CONCATENATE("010-",MID(RAND(),4,4),"-",MID(RAND(),4,4))</f>
        <v>010-0452-6065</v>
      </c>
      <c r="H26" t="str">
        <f>"'"</f>
        <v>'</v>
      </c>
      <c r="J26" t="s">
        <v>2190</v>
      </c>
      <c r="K26" t="str">
        <f t="shared" si="1"/>
        <v xml:space="preserve">'user025', </v>
      </c>
      <c r="L26" s="5" t="str">
        <f t="shared" si="2"/>
        <v xml:space="preserve">'12345', </v>
      </c>
      <c r="M26" t="str">
        <f t="shared" si="3"/>
        <v xml:space="preserve">'홍길동25', </v>
      </c>
      <c r="N26" t="str">
        <f t="shared" ca="1" si="4"/>
        <v xml:space="preserve">'010-0452-6065', </v>
      </c>
      <c r="O26" t="str">
        <f t="shared" si="5"/>
        <v xml:space="preserve">'서울 구로구 구로동 454-19', </v>
      </c>
      <c r="P26" t="str">
        <f t="shared" ca="1" si="6"/>
        <v xml:space="preserve">'다보빌 206호', </v>
      </c>
      <c r="Q26" s="3" t="str">
        <f t="shared" si="7"/>
        <v xml:space="preserve">126.883341239476, </v>
      </c>
      <c r="R26" s="3" t="str">
        <f t="shared" si="8"/>
        <v xml:space="preserve">37.4963985305487, </v>
      </c>
      <c r="T26" t="str">
        <f t="shared" ca="1" si="9"/>
        <v>insert into member ( id, pw, name, tel, addr, addr2, memberX, memberY, regdate, grade) values('user025', '12345', '홍길동25', '010-0452-6065', '서울 구로구 구로동 454-19', '다보빌 206호', 126.883341239476, 37.4963985305487,  curdate(), 1 ) ;</v>
      </c>
    </row>
    <row r="27" spans="1:20" x14ac:dyDescent="0.4">
      <c r="A27">
        <f t="shared" si="0"/>
        <v>26</v>
      </c>
      <c r="B27" t="s">
        <v>1927</v>
      </c>
      <c r="C27" t="s">
        <v>1928</v>
      </c>
      <c r="D27" t="str">
        <f ca="1">"'"&amp;B27&amp;" "&amp;MOD(MID(RAND(),4,3),300)+2&amp;"호',"</f>
        <v>'다보빌 111호',</v>
      </c>
      <c r="E27" s="4">
        <v>126.883341239476</v>
      </c>
      <c r="F27" s="4">
        <v>37.496398530548703</v>
      </c>
      <c r="G27" t="str">
        <f ca="1">CONCATENATE("010-",MID(RAND(),4,4),"-",MID(RAND(),4,4))</f>
        <v>010-7766-9297</v>
      </c>
      <c r="H27" t="str">
        <f>"'"</f>
        <v>'</v>
      </c>
      <c r="J27" t="s">
        <v>2190</v>
      </c>
      <c r="K27" t="str">
        <f t="shared" si="1"/>
        <v xml:space="preserve">'user026', </v>
      </c>
      <c r="L27" s="5" t="str">
        <f t="shared" si="2"/>
        <v xml:space="preserve">'12345', </v>
      </c>
      <c r="M27" t="str">
        <f t="shared" si="3"/>
        <v xml:space="preserve">'홍길동26', </v>
      </c>
      <c r="N27" t="str">
        <f t="shared" ca="1" si="4"/>
        <v xml:space="preserve">'010-7766-9297', </v>
      </c>
      <c r="O27" t="str">
        <f t="shared" si="5"/>
        <v xml:space="preserve">'서울 구로구 구로동 454-19', </v>
      </c>
      <c r="P27" t="str">
        <f t="shared" ca="1" si="6"/>
        <v xml:space="preserve">'다보빌 111호', </v>
      </c>
      <c r="Q27" s="3" t="str">
        <f t="shared" si="7"/>
        <v xml:space="preserve">126.883341239476, </v>
      </c>
      <c r="R27" s="3" t="str">
        <f t="shared" si="8"/>
        <v xml:space="preserve">37.4963985305487, </v>
      </c>
      <c r="T27" t="str">
        <f t="shared" ca="1" si="9"/>
        <v>insert into member ( id, pw, name, tel, addr, addr2, memberX, memberY, regdate, grade) values('user026', '12345', '홍길동26', '010-7766-9297', '서울 구로구 구로동 454-19', '다보빌 111호', 126.883341239476, 37.4963985305487,  curdate(), 1 ) ;</v>
      </c>
    </row>
    <row r="28" spans="1:20" x14ac:dyDescent="0.4">
      <c r="A28">
        <f t="shared" si="0"/>
        <v>27</v>
      </c>
      <c r="B28" t="s">
        <v>1962</v>
      </c>
      <c r="C28" t="s">
        <v>1963</v>
      </c>
      <c r="D28" t="str">
        <f ca="1">"'"&amp;B28&amp;" "&amp;MOD(MID(RAND(),4,3),300)+2&amp;"호',"</f>
        <v>'해피파크빌 42호',</v>
      </c>
      <c r="E28" s="4">
        <v>126.88181635487101</v>
      </c>
      <c r="F28" s="4">
        <v>37.494569683990498</v>
      </c>
      <c r="G28" t="str">
        <f ca="1">CONCATENATE("010-",MID(RAND(),4,4),"-",MID(RAND(),4,4))</f>
        <v>010-4132-4768</v>
      </c>
      <c r="H28" t="str">
        <f>"'"</f>
        <v>'</v>
      </c>
      <c r="J28" t="s">
        <v>2190</v>
      </c>
      <c r="K28" t="str">
        <f t="shared" si="1"/>
        <v xml:space="preserve">'user027', </v>
      </c>
      <c r="L28" s="5" t="str">
        <f t="shared" si="2"/>
        <v xml:space="preserve">'12345', </v>
      </c>
      <c r="M28" t="str">
        <f t="shared" si="3"/>
        <v xml:space="preserve">'홍길동27', </v>
      </c>
      <c r="N28" t="str">
        <f t="shared" ca="1" si="4"/>
        <v xml:space="preserve">'010-4132-4768', </v>
      </c>
      <c r="O28" t="str">
        <f t="shared" si="5"/>
        <v xml:space="preserve">'서울 구로구 구로동 466-4', </v>
      </c>
      <c r="P28" t="str">
        <f t="shared" ca="1" si="6"/>
        <v xml:space="preserve">'해피파크빌 42호', </v>
      </c>
      <c r="Q28" s="3" t="str">
        <f t="shared" si="7"/>
        <v xml:space="preserve">126.881816354871, </v>
      </c>
      <c r="R28" s="3" t="str">
        <f t="shared" si="8"/>
        <v xml:space="preserve">37.4945696839905, </v>
      </c>
      <c r="T28" t="str">
        <f t="shared" ca="1" si="9"/>
        <v>insert into member ( id, pw, name, tel, addr, addr2, memberX, memberY, regdate, grade) values('user027', '12345', '홍길동27', '010-4132-4768', '서울 구로구 구로동 466-4', '해피파크빌 42호', 126.881816354871, 37.4945696839905,  curdate(), 1 ) ;</v>
      </c>
    </row>
    <row r="29" spans="1:20" x14ac:dyDescent="0.4">
      <c r="A29">
        <f t="shared" si="0"/>
        <v>28</v>
      </c>
      <c r="B29" t="s">
        <v>2166</v>
      </c>
      <c r="C29" t="s">
        <v>2167</v>
      </c>
      <c r="D29" t="str">
        <f ca="1">"'"&amp;B29&amp;" "&amp;MOD(MID(RAND(),4,3),300)+2&amp;"호',"</f>
        <v>'신구로자이나인스에비뉴아파트 84호',</v>
      </c>
      <c r="E29" s="4">
        <v>126.884114985791</v>
      </c>
      <c r="F29" s="4">
        <v>37.499895195079297</v>
      </c>
      <c r="G29" t="str">
        <f ca="1">CONCATENATE("010-",MID(RAND(),4,4),"-",MID(RAND(),4,4))</f>
        <v>010-6195-9357</v>
      </c>
      <c r="H29" t="str">
        <f>"'"</f>
        <v>'</v>
      </c>
      <c r="J29" t="s">
        <v>2190</v>
      </c>
      <c r="K29" t="str">
        <f t="shared" si="1"/>
        <v xml:space="preserve">'user028', </v>
      </c>
      <c r="L29" s="5" t="str">
        <f t="shared" si="2"/>
        <v xml:space="preserve">'12345', </v>
      </c>
      <c r="M29" t="str">
        <f t="shared" si="3"/>
        <v xml:space="preserve">'홍길동28', </v>
      </c>
      <c r="N29" t="str">
        <f t="shared" ca="1" si="4"/>
        <v xml:space="preserve">'010-6195-9357', </v>
      </c>
      <c r="O29" t="str">
        <f t="shared" si="5"/>
        <v xml:space="preserve">'서울 구로구 구로동 501', </v>
      </c>
      <c r="P29" t="str">
        <f t="shared" ca="1" si="6"/>
        <v xml:space="preserve">'신구로자이나인스에비뉴아파트 84호', </v>
      </c>
      <c r="Q29" s="3" t="str">
        <f t="shared" si="7"/>
        <v xml:space="preserve">126.884114985791, </v>
      </c>
      <c r="R29" s="3" t="str">
        <f t="shared" si="8"/>
        <v xml:space="preserve">37.4998951950793, </v>
      </c>
      <c r="T29" t="str">
        <f t="shared" ca="1" si="9"/>
        <v>insert into member ( id, pw, name, tel, addr, addr2, memberX, memberY, regdate, grade) values('user028', '12345', '홍길동28', '010-6195-9357', '서울 구로구 구로동 501', '신구로자이나인스에비뉴아파트 84호', 126.884114985791, 37.4998951950793,  curdate(), 1 ) ;</v>
      </c>
    </row>
    <row r="30" spans="1:20" x14ac:dyDescent="0.4">
      <c r="A30">
        <f t="shared" si="0"/>
        <v>29</v>
      </c>
      <c r="B30" t="s">
        <v>1925</v>
      </c>
      <c r="C30" t="s">
        <v>1926</v>
      </c>
      <c r="D30" t="str">
        <f ca="1">"'"&amp;B30&amp;" "&amp;MOD(MID(RAND(),4,3),300)+2&amp;"호',"</f>
        <v>'태형팰리스 150호',</v>
      </c>
      <c r="E30" s="4">
        <v>126.884643383042</v>
      </c>
      <c r="F30" s="4">
        <v>37.498249574662402</v>
      </c>
      <c r="G30" t="str">
        <f ca="1">CONCATENATE("010-",MID(RAND(),4,4),"-",MID(RAND(),4,4))</f>
        <v>010-6855-2931</v>
      </c>
      <c r="H30" t="str">
        <f>"'"</f>
        <v>'</v>
      </c>
      <c r="J30" t="s">
        <v>2190</v>
      </c>
      <c r="K30" t="str">
        <f t="shared" si="1"/>
        <v xml:space="preserve">'user029', </v>
      </c>
      <c r="L30" s="5" t="str">
        <f t="shared" si="2"/>
        <v xml:space="preserve">'12345', </v>
      </c>
      <c r="M30" t="str">
        <f t="shared" si="3"/>
        <v xml:space="preserve">'홍길동29', </v>
      </c>
      <c r="N30" t="str">
        <f t="shared" ca="1" si="4"/>
        <v xml:space="preserve">'010-6855-2931', </v>
      </c>
      <c r="O30" t="str">
        <f t="shared" si="5"/>
        <v xml:space="preserve">'서울 구로구 구로동 507', </v>
      </c>
      <c r="P30" t="str">
        <f t="shared" ca="1" si="6"/>
        <v xml:space="preserve">'태형팰리스 150호', </v>
      </c>
      <c r="Q30" s="3" t="str">
        <f t="shared" si="7"/>
        <v xml:space="preserve">126.884643383042, </v>
      </c>
      <c r="R30" s="3" t="str">
        <f t="shared" si="8"/>
        <v xml:space="preserve">37.4982495746624, </v>
      </c>
      <c r="T30" t="str">
        <f t="shared" ca="1" si="9"/>
        <v>insert into member ( id, pw, name, tel, addr, addr2, memberX, memberY, regdate, grade) values('user029', '12345', '홍길동29', '010-6855-2931', '서울 구로구 구로동 507', '태형팰리스 150호', 126.884643383042, 37.4982495746624,  curdate(), 1 ) ;</v>
      </c>
    </row>
    <row r="31" spans="1:20" x14ac:dyDescent="0.4">
      <c r="A31">
        <f t="shared" si="0"/>
        <v>30</v>
      </c>
      <c r="B31" t="s">
        <v>1925</v>
      </c>
      <c r="C31" t="s">
        <v>1926</v>
      </c>
      <c r="D31" t="str">
        <f ca="1">"'"&amp;B31&amp;" "&amp;MOD(MID(RAND(),4,3),300)+2&amp;"호',"</f>
        <v>'태형팰리스 7호',</v>
      </c>
      <c r="E31" s="4">
        <v>126.884643383042</v>
      </c>
      <c r="F31" s="4">
        <v>37.498249574662402</v>
      </c>
      <c r="G31" t="str">
        <f ca="1">CONCATENATE("010-",MID(RAND(),4,4),"-",MID(RAND(),4,4))</f>
        <v>010-1264-2710</v>
      </c>
      <c r="H31" t="str">
        <f>"'"</f>
        <v>'</v>
      </c>
      <c r="J31" t="s">
        <v>2190</v>
      </c>
      <c r="K31" t="str">
        <f t="shared" si="1"/>
        <v xml:space="preserve">'user030', </v>
      </c>
      <c r="L31" s="5" t="str">
        <f t="shared" si="2"/>
        <v xml:space="preserve">'12345', </v>
      </c>
      <c r="M31" t="str">
        <f t="shared" si="3"/>
        <v xml:space="preserve">'홍길동30', </v>
      </c>
      <c r="N31" t="str">
        <f t="shared" ca="1" si="4"/>
        <v xml:space="preserve">'010-1264-2710', </v>
      </c>
      <c r="O31" t="str">
        <f t="shared" si="5"/>
        <v xml:space="preserve">'서울 구로구 구로동 507', </v>
      </c>
      <c r="P31" t="str">
        <f t="shared" ca="1" si="6"/>
        <v xml:space="preserve">'태형팰리스 7호', </v>
      </c>
      <c r="Q31" s="3" t="str">
        <f t="shared" si="7"/>
        <v xml:space="preserve">126.884643383042, </v>
      </c>
      <c r="R31" s="3" t="str">
        <f t="shared" si="8"/>
        <v xml:space="preserve">37.4982495746624, </v>
      </c>
      <c r="T31" t="str">
        <f t="shared" ca="1" si="9"/>
        <v>insert into member ( id, pw, name, tel, addr, addr2, memberX, memberY, regdate, grade) values('user030', '12345', '홍길동30', '010-1264-2710', '서울 구로구 구로동 507', '태형팰리스 7호', 126.884643383042, 37.4982495746624,  curdate(), 1 ) ;</v>
      </c>
    </row>
    <row r="32" spans="1:20" x14ac:dyDescent="0.4">
      <c r="A32">
        <f t="shared" si="0"/>
        <v>31</v>
      </c>
      <c r="B32" t="s">
        <v>1905</v>
      </c>
      <c r="C32" t="s">
        <v>1968</v>
      </c>
      <c r="D32" t="str">
        <f ca="1">"'"&amp;B32&amp;" "&amp;MOD(MID(RAND(),4,3),300)+2&amp;"호',"</f>
        <v>'삼성드림빌 294호',</v>
      </c>
      <c r="E32" s="4">
        <v>126.88848029493499</v>
      </c>
      <c r="F32" s="4">
        <v>37.499095699539097</v>
      </c>
      <c r="G32" t="str">
        <f ca="1">CONCATENATE("010-",MID(RAND(),4,4),"-",MID(RAND(),4,4))</f>
        <v>010-5378-9739</v>
      </c>
      <c r="H32" t="str">
        <f>"'"</f>
        <v>'</v>
      </c>
      <c r="J32" t="s">
        <v>2190</v>
      </c>
      <c r="K32" t="str">
        <f t="shared" si="1"/>
        <v xml:space="preserve">'user031', </v>
      </c>
      <c r="L32" s="5" t="str">
        <f t="shared" si="2"/>
        <v xml:space="preserve">'12345', </v>
      </c>
      <c r="M32" t="str">
        <f t="shared" si="3"/>
        <v xml:space="preserve">'홍길동31', </v>
      </c>
      <c r="N32" t="str">
        <f t="shared" ca="1" si="4"/>
        <v xml:space="preserve">'010-5378-9739', </v>
      </c>
      <c r="O32" t="str">
        <f t="shared" si="5"/>
        <v xml:space="preserve">'서울 구로구 구로동 539-8', </v>
      </c>
      <c r="P32" t="str">
        <f t="shared" ca="1" si="6"/>
        <v xml:space="preserve">'삼성드림빌 294호', </v>
      </c>
      <c r="Q32" s="3" t="str">
        <f t="shared" si="7"/>
        <v xml:space="preserve">126.888480294935, </v>
      </c>
      <c r="R32" s="3" t="str">
        <f t="shared" si="8"/>
        <v xml:space="preserve">37.4990956995391, </v>
      </c>
      <c r="T32" t="str">
        <f t="shared" ca="1" si="9"/>
        <v>insert into member ( id, pw, name, tel, addr, addr2, memberX, memberY, regdate, grade) values('user031', '12345', '홍길동31', '010-5378-9739', '서울 구로구 구로동 539-8', '삼성드림빌 294호', 126.888480294935, 37.4990956995391,  curdate(), 1 ) ;</v>
      </c>
    </row>
    <row r="33" spans="1:20" x14ac:dyDescent="0.4">
      <c r="A33">
        <f t="shared" si="0"/>
        <v>32</v>
      </c>
      <c r="B33" t="s">
        <v>1937</v>
      </c>
      <c r="C33" t="s">
        <v>1938</v>
      </c>
      <c r="D33" t="str">
        <f ca="1">"'"&amp;B33&amp;" "&amp;MOD(MID(RAND(),4,3),300)+2&amp;"호',"</f>
        <v>'구로연립 262호',</v>
      </c>
      <c r="E33" s="4">
        <v>126.88664225549699</v>
      </c>
      <c r="F33" s="4">
        <v>37.500827485017297</v>
      </c>
      <c r="G33" t="str">
        <f ca="1">CONCATENATE("010-",MID(RAND(),4,4),"-",MID(RAND(),4,4))</f>
        <v>010-6952-0030</v>
      </c>
      <c r="H33" t="str">
        <f>"'"</f>
        <v>'</v>
      </c>
      <c r="J33" t="s">
        <v>2190</v>
      </c>
      <c r="K33" t="str">
        <f t="shared" si="1"/>
        <v xml:space="preserve">'user032', </v>
      </c>
      <c r="L33" s="5" t="str">
        <f t="shared" si="2"/>
        <v xml:space="preserve">'12345', </v>
      </c>
      <c r="M33" t="str">
        <f t="shared" si="3"/>
        <v xml:space="preserve">'홍길동32', </v>
      </c>
      <c r="N33" t="str">
        <f t="shared" ca="1" si="4"/>
        <v xml:space="preserve">'010-6952-0030', </v>
      </c>
      <c r="O33" t="str">
        <f t="shared" si="5"/>
        <v xml:space="preserve">'서울 구로구 구로동 548', </v>
      </c>
      <c r="P33" t="str">
        <f t="shared" ca="1" si="6"/>
        <v xml:space="preserve">'구로연립 262호', </v>
      </c>
      <c r="Q33" s="3" t="str">
        <f t="shared" si="7"/>
        <v xml:space="preserve">126.886642255497, </v>
      </c>
      <c r="R33" s="3" t="str">
        <f t="shared" si="8"/>
        <v xml:space="preserve">37.5008274850173, </v>
      </c>
      <c r="T33" t="str">
        <f t="shared" ca="1" si="9"/>
        <v>insert into member ( id, pw, name, tel, addr, addr2, memberX, memberY, regdate, grade) values('user032', '12345', '홍길동32', '010-6952-0030', '서울 구로구 구로동 548', '구로연립 262호', 126.886642255497, 37.5008274850173,  curdate(), 1 ) ;</v>
      </c>
    </row>
    <row r="34" spans="1:20" x14ac:dyDescent="0.4">
      <c r="A34">
        <f t="shared" si="0"/>
        <v>33</v>
      </c>
      <c r="B34" t="s">
        <v>1921</v>
      </c>
      <c r="C34" t="s">
        <v>1922</v>
      </c>
      <c r="D34" t="str">
        <f ca="1">"'"&amp;B34&amp;" "&amp;MOD(MID(RAND(),4,3),300)+2&amp;"호',"</f>
        <v>'나래스톤빌 42호',</v>
      </c>
      <c r="E34" s="4">
        <v>126.885813949008</v>
      </c>
      <c r="F34" s="4">
        <v>37.501143841219402</v>
      </c>
      <c r="G34" t="str">
        <f ca="1">CONCATENATE("010-",MID(RAND(),4,4),"-",MID(RAND(),4,4))</f>
        <v>010-6997-3661</v>
      </c>
      <c r="H34" t="str">
        <f>"'"</f>
        <v>'</v>
      </c>
      <c r="J34" t="s">
        <v>2190</v>
      </c>
      <c r="K34" t="str">
        <f t="shared" si="1"/>
        <v xml:space="preserve">'user033', </v>
      </c>
      <c r="L34" s="5" t="str">
        <f t="shared" si="2"/>
        <v xml:space="preserve">'12345', </v>
      </c>
      <c r="M34" t="str">
        <f t="shared" si="3"/>
        <v xml:space="preserve">'홍길동33', </v>
      </c>
      <c r="N34" t="str">
        <f t="shared" ca="1" si="4"/>
        <v xml:space="preserve">'010-6997-3661', </v>
      </c>
      <c r="O34" t="str">
        <f t="shared" si="5"/>
        <v xml:space="preserve">'서울 구로구 구로동 549-35', </v>
      </c>
      <c r="P34" t="str">
        <f t="shared" ca="1" si="6"/>
        <v xml:space="preserve">'나래스톤빌 42호', </v>
      </c>
      <c r="Q34" s="3" t="str">
        <f t="shared" si="7"/>
        <v xml:space="preserve">126.885813949008, </v>
      </c>
      <c r="R34" s="3" t="str">
        <f t="shared" si="8"/>
        <v xml:space="preserve">37.5011438412194, </v>
      </c>
      <c r="T34" t="str">
        <f t="shared" ca="1" si="9"/>
        <v>insert into member ( id, pw, name, tel, addr, addr2, memberX, memberY, regdate, grade) values('user033', '12345', '홍길동33', '010-6997-3661', '서울 구로구 구로동 549-35', '나래스톤빌 42호', 126.885813949008, 37.5011438412194,  curdate(), 1 ) ;</v>
      </c>
    </row>
    <row r="35" spans="1:20" x14ac:dyDescent="0.4">
      <c r="A35">
        <f t="shared" si="0"/>
        <v>34</v>
      </c>
      <c r="B35" t="s">
        <v>1921</v>
      </c>
      <c r="C35" t="s">
        <v>1922</v>
      </c>
      <c r="D35" t="str">
        <f ca="1">"'"&amp;B35&amp;" "&amp;MOD(MID(RAND(),4,3),300)+2&amp;"호',"</f>
        <v>'나래스톤빌 258호',</v>
      </c>
      <c r="E35" s="4">
        <v>126.885813949008</v>
      </c>
      <c r="F35" s="4">
        <v>37.501143841219402</v>
      </c>
      <c r="G35" t="str">
        <f ca="1">CONCATENATE("010-",MID(RAND(),4,4),"-",MID(RAND(),4,4))</f>
        <v>010-8778-8236</v>
      </c>
      <c r="H35" t="str">
        <f>"'"</f>
        <v>'</v>
      </c>
      <c r="J35" t="s">
        <v>2190</v>
      </c>
      <c r="K35" t="str">
        <f t="shared" si="1"/>
        <v xml:space="preserve">'user034', </v>
      </c>
      <c r="L35" s="5" t="str">
        <f t="shared" si="2"/>
        <v xml:space="preserve">'12345', </v>
      </c>
      <c r="M35" t="str">
        <f t="shared" si="3"/>
        <v xml:space="preserve">'홍길동34', </v>
      </c>
      <c r="N35" t="str">
        <f t="shared" ca="1" si="4"/>
        <v xml:space="preserve">'010-8778-8236', </v>
      </c>
      <c r="O35" t="str">
        <f t="shared" si="5"/>
        <v xml:space="preserve">'서울 구로구 구로동 549-35', </v>
      </c>
      <c r="P35" t="str">
        <f t="shared" ca="1" si="6"/>
        <v xml:space="preserve">'나래스톤빌 258호', </v>
      </c>
      <c r="Q35" s="3" t="str">
        <f t="shared" si="7"/>
        <v xml:space="preserve">126.885813949008, </v>
      </c>
      <c r="R35" s="3" t="str">
        <f t="shared" si="8"/>
        <v xml:space="preserve">37.5011438412194, </v>
      </c>
      <c r="T35" t="str">
        <f t="shared" ca="1" si="9"/>
        <v>insert into member ( id, pw, name, tel, addr, addr2, memberX, memberY, regdate, grade) values('user034', '12345', '홍길동34', '010-8778-8236', '서울 구로구 구로동 549-35', '나래스톤빌 258호', 126.885813949008, 37.5011438412194,  curdate(), 1 ) ;</v>
      </c>
    </row>
    <row r="36" spans="1:20" x14ac:dyDescent="0.4">
      <c r="A36">
        <f t="shared" si="0"/>
        <v>35</v>
      </c>
      <c r="B36" t="s">
        <v>1921</v>
      </c>
      <c r="C36" t="s">
        <v>1922</v>
      </c>
      <c r="D36" t="str">
        <f ca="1">"'"&amp;B36&amp;" "&amp;MOD(MID(RAND(),4,3),300)+2&amp;"호',"</f>
        <v>'나래스톤빌 263호',</v>
      </c>
      <c r="E36" s="4">
        <v>126.885813949008</v>
      </c>
      <c r="F36" s="4">
        <v>37.501143841219402</v>
      </c>
      <c r="G36" t="str">
        <f ca="1">CONCATENATE("010-",MID(RAND(),4,4),"-",MID(RAND(),4,4))</f>
        <v>010-4924-2027</v>
      </c>
      <c r="H36" t="str">
        <f>"'"</f>
        <v>'</v>
      </c>
      <c r="J36" t="s">
        <v>2190</v>
      </c>
      <c r="K36" t="str">
        <f t="shared" si="1"/>
        <v xml:space="preserve">'user035', </v>
      </c>
      <c r="L36" s="5" t="str">
        <f t="shared" si="2"/>
        <v xml:space="preserve">'12345', </v>
      </c>
      <c r="M36" t="str">
        <f t="shared" si="3"/>
        <v xml:space="preserve">'홍길동35', </v>
      </c>
      <c r="N36" t="str">
        <f t="shared" ca="1" si="4"/>
        <v xml:space="preserve">'010-4924-2027', </v>
      </c>
      <c r="O36" t="str">
        <f t="shared" si="5"/>
        <v xml:space="preserve">'서울 구로구 구로동 549-35', </v>
      </c>
      <c r="P36" t="str">
        <f t="shared" ca="1" si="6"/>
        <v xml:space="preserve">'나래스톤빌 263호', </v>
      </c>
      <c r="Q36" s="3" t="str">
        <f t="shared" si="7"/>
        <v xml:space="preserve">126.885813949008, </v>
      </c>
      <c r="R36" s="3" t="str">
        <f t="shared" si="8"/>
        <v xml:space="preserve">37.5011438412194, </v>
      </c>
      <c r="T36" t="str">
        <f t="shared" ca="1" si="9"/>
        <v>insert into member ( id, pw, name, tel, addr, addr2, memberX, memberY, regdate, grade) values('user035', '12345', '홍길동35', '010-4924-2027', '서울 구로구 구로동 549-35', '나래스톤빌 263호', 126.885813949008, 37.5011438412194,  curdate(), 1 ) ;</v>
      </c>
    </row>
    <row r="37" spans="1:20" x14ac:dyDescent="0.4">
      <c r="A37">
        <f t="shared" si="0"/>
        <v>36</v>
      </c>
      <c r="B37" t="s">
        <v>1933</v>
      </c>
      <c r="C37" t="s">
        <v>1934</v>
      </c>
      <c r="D37" t="str">
        <f ca="1">"'"&amp;B37&amp;" "&amp;MOD(MID(RAND(),4,3),300)+2&amp;"호',"</f>
        <v>'현대가우스빌 163호',</v>
      </c>
      <c r="E37" s="4">
        <v>126.88604785867101</v>
      </c>
      <c r="F37" s="4">
        <v>37.501268405841003</v>
      </c>
      <c r="G37" t="str">
        <f ca="1">CONCATENATE("010-",MID(RAND(),4,4),"-",MID(RAND(),4,4))</f>
        <v>010-6550-5158</v>
      </c>
      <c r="H37" t="str">
        <f>"'"</f>
        <v>'</v>
      </c>
      <c r="J37" t="s">
        <v>2190</v>
      </c>
      <c r="K37" t="str">
        <f t="shared" si="1"/>
        <v xml:space="preserve">'user036', </v>
      </c>
      <c r="L37" s="5" t="str">
        <f t="shared" si="2"/>
        <v xml:space="preserve">'12345', </v>
      </c>
      <c r="M37" t="str">
        <f t="shared" si="3"/>
        <v xml:space="preserve">'홍길동36', </v>
      </c>
      <c r="N37" t="str">
        <f t="shared" ca="1" si="4"/>
        <v xml:space="preserve">'010-6550-5158', </v>
      </c>
      <c r="O37" t="str">
        <f t="shared" si="5"/>
        <v xml:space="preserve">'서울 구로구 구로동 549-69', </v>
      </c>
      <c r="P37" t="str">
        <f t="shared" ca="1" si="6"/>
        <v xml:space="preserve">'현대가우스빌 163호', </v>
      </c>
      <c r="Q37" s="3" t="str">
        <f t="shared" si="7"/>
        <v xml:space="preserve">126.886047858671, </v>
      </c>
      <c r="R37" s="3" t="str">
        <f t="shared" si="8"/>
        <v xml:space="preserve">37.501268405841, </v>
      </c>
      <c r="T37" t="str">
        <f t="shared" ca="1" si="9"/>
        <v>insert into member ( id, pw, name, tel, addr, addr2, memberX, memberY, regdate, grade) values('user036', '12345', '홍길동36', '010-6550-5158', '서울 구로구 구로동 549-69', '현대가우스빌 163호', 126.886047858671, 37.501268405841,  curdate(), 1 ) ;</v>
      </c>
    </row>
    <row r="38" spans="1:20" x14ac:dyDescent="0.4">
      <c r="A38">
        <f t="shared" si="0"/>
        <v>37</v>
      </c>
      <c r="B38" t="s">
        <v>1917</v>
      </c>
      <c r="C38" t="s">
        <v>1918</v>
      </c>
      <c r="D38" t="str">
        <f ca="1">"'"&amp;B38&amp;" "&amp;MOD(MID(RAND(),4,3),300)+2&amp;"호',"</f>
        <v>'대원파크빌 275호',</v>
      </c>
      <c r="E38" s="4">
        <v>126.88536237378401</v>
      </c>
      <c r="F38" s="4">
        <v>37.502106578641701</v>
      </c>
      <c r="G38" t="str">
        <f ca="1">CONCATENATE("010-",MID(RAND(),4,4),"-",MID(RAND(),4,4))</f>
        <v>010-0836-5529</v>
      </c>
      <c r="H38" t="str">
        <f>"'"</f>
        <v>'</v>
      </c>
      <c r="J38" t="s">
        <v>2190</v>
      </c>
      <c r="K38" t="str">
        <f t="shared" si="1"/>
        <v xml:space="preserve">'user037', </v>
      </c>
      <c r="L38" s="5" t="str">
        <f t="shared" si="2"/>
        <v xml:space="preserve">'12345', </v>
      </c>
      <c r="M38" t="str">
        <f t="shared" si="3"/>
        <v xml:space="preserve">'홍길동37', </v>
      </c>
      <c r="N38" t="str">
        <f t="shared" ca="1" si="4"/>
        <v xml:space="preserve">'010-0836-5529', </v>
      </c>
      <c r="O38" t="str">
        <f t="shared" si="5"/>
        <v xml:space="preserve">'서울 구로구 구로동 551-121', </v>
      </c>
      <c r="P38" t="str">
        <f t="shared" ca="1" si="6"/>
        <v xml:space="preserve">'대원파크빌 275호', </v>
      </c>
      <c r="Q38" s="3" t="str">
        <f t="shared" si="7"/>
        <v xml:space="preserve">126.885362373784, </v>
      </c>
      <c r="R38" s="3" t="str">
        <f t="shared" si="8"/>
        <v xml:space="preserve">37.5021065786417, </v>
      </c>
      <c r="T38" t="str">
        <f t="shared" ca="1" si="9"/>
        <v>insert into member ( id, pw, name, tel, addr, addr2, memberX, memberY, regdate, grade) values('user037', '12345', '홍길동37', '010-0836-5529', '서울 구로구 구로동 551-121', '대원파크빌 275호', 126.885362373784, 37.5021065786417,  curdate(), 1 ) ;</v>
      </c>
    </row>
    <row r="39" spans="1:20" x14ac:dyDescent="0.4">
      <c r="A39">
        <f t="shared" si="0"/>
        <v>38</v>
      </c>
      <c r="B39" t="s">
        <v>1917</v>
      </c>
      <c r="C39" t="s">
        <v>1918</v>
      </c>
      <c r="D39" t="str">
        <f ca="1">"'"&amp;B39&amp;" "&amp;MOD(MID(RAND(),4,3),300)+2&amp;"호',"</f>
        <v>'대원파크빌 96호',</v>
      </c>
      <c r="E39" s="4">
        <v>126.88536237378401</v>
      </c>
      <c r="F39" s="4">
        <v>37.502106578641701</v>
      </c>
      <c r="G39" t="str">
        <f ca="1">CONCATENATE("010-",MID(RAND(),4,4),"-",MID(RAND(),4,4))</f>
        <v>010-4015-2239</v>
      </c>
      <c r="H39" t="str">
        <f>"'"</f>
        <v>'</v>
      </c>
      <c r="J39" t="s">
        <v>2190</v>
      </c>
      <c r="K39" t="str">
        <f t="shared" si="1"/>
        <v xml:space="preserve">'user038', </v>
      </c>
      <c r="L39" s="5" t="str">
        <f t="shared" si="2"/>
        <v xml:space="preserve">'12345', </v>
      </c>
      <c r="M39" t="str">
        <f t="shared" si="3"/>
        <v xml:space="preserve">'홍길동38', </v>
      </c>
      <c r="N39" t="str">
        <f t="shared" ca="1" si="4"/>
        <v xml:space="preserve">'010-4015-2239', </v>
      </c>
      <c r="O39" t="str">
        <f t="shared" si="5"/>
        <v xml:space="preserve">'서울 구로구 구로동 551-121', </v>
      </c>
      <c r="P39" t="str">
        <f t="shared" ca="1" si="6"/>
        <v xml:space="preserve">'대원파크빌 96호', </v>
      </c>
      <c r="Q39" s="3" t="str">
        <f t="shared" si="7"/>
        <v xml:space="preserve">126.885362373784, </v>
      </c>
      <c r="R39" s="3" t="str">
        <f t="shared" si="8"/>
        <v xml:space="preserve">37.5021065786417, </v>
      </c>
      <c r="T39" t="str">
        <f t="shared" ca="1" si="9"/>
        <v>insert into member ( id, pw, name, tel, addr, addr2, memberX, memberY, regdate, grade) values('user038', '12345', '홍길동38', '010-4015-2239', '서울 구로구 구로동 551-121', '대원파크빌 96호', 126.885362373784, 37.5021065786417,  curdate(), 1 ) ;</v>
      </c>
    </row>
    <row r="40" spans="1:20" x14ac:dyDescent="0.4">
      <c r="A40">
        <f t="shared" si="0"/>
        <v>39</v>
      </c>
      <c r="B40" t="s">
        <v>1917</v>
      </c>
      <c r="C40" t="s">
        <v>1918</v>
      </c>
      <c r="D40" t="str">
        <f ca="1">"'"&amp;B40&amp;" "&amp;MOD(MID(RAND(),4,3),300)+2&amp;"호',"</f>
        <v>'대원파크빌 214호',</v>
      </c>
      <c r="E40" s="4">
        <v>126.88536237378401</v>
      </c>
      <c r="F40" s="4">
        <v>37.502106578641701</v>
      </c>
      <c r="G40" t="str">
        <f ca="1">CONCATENATE("010-",MID(RAND(),4,4),"-",MID(RAND(),4,4))</f>
        <v>010-1792-6791</v>
      </c>
      <c r="H40" t="str">
        <f>"'"</f>
        <v>'</v>
      </c>
      <c r="J40" t="s">
        <v>2190</v>
      </c>
      <c r="K40" t="str">
        <f t="shared" si="1"/>
        <v xml:space="preserve">'user039', </v>
      </c>
      <c r="L40" s="5" t="str">
        <f t="shared" si="2"/>
        <v xml:space="preserve">'12345', </v>
      </c>
      <c r="M40" t="str">
        <f t="shared" si="3"/>
        <v xml:space="preserve">'홍길동39', </v>
      </c>
      <c r="N40" t="str">
        <f t="shared" ca="1" si="4"/>
        <v xml:space="preserve">'010-1792-6791', </v>
      </c>
      <c r="O40" t="str">
        <f t="shared" si="5"/>
        <v xml:space="preserve">'서울 구로구 구로동 551-121', </v>
      </c>
      <c r="P40" t="str">
        <f t="shared" ca="1" si="6"/>
        <v xml:space="preserve">'대원파크빌 214호', </v>
      </c>
      <c r="Q40" s="3" t="str">
        <f t="shared" si="7"/>
        <v xml:space="preserve">126.885362373784, </v>
      </c>
      <c r="R40" s="3" t="str">
        <f t="shared" si="8"/>
        <v xml:space="preserve">37.5021065786417, </v>
      </c>
      <c r="T40" t="str">
        <f t="shared" ca="1" si="9"/>
        <v>insert into member ( id, pw, name, tel, addr, addr2, memberX, memberY, regdate, grade) values('user039', '12345', '홍길동39', '010-1792-6791', '서울 구로구 구로동 551-121', '대원파크빌 214호', 126.885362373784, 37.5021065786417,  curdate(), 1 ) ;</v>
      </c>
    </row>
    <row r="41" spans="1:20" x14ac:dyDescent="0.4">
      <c r="A41">
        <f t="shared" si="0"/>
        <v>40</v>
      </c>
      <c r="B41" t="s">
        <v>1917</v>
      </c>
      <c r="C41" t="s">
        <v>1918</v>
      </c>
      <c r="D41" t="str">
        <f ca="1">"'"&amp;B41&amp;" "&amp;MOD(MID(RAND(),4,3),300)+2&amp;"호',"</f>
        <v>'대원파크빌 27호',</v>
      </c>
      <c r="E41" s="4">
        <v>126.88536237378401</v>
      </c>
      <c r="F41" s="4">
        <v>37.502106578641701</v>
      </c>
      <c r="G41" t="str">
        <f ca="1">CONCATENATE("010-",MID(RAND(),4,4),"-",MID(RAND(),4,4))</f>
        <v>010-5377-9513</v>
      </c>
      <c r="H41" t="str">
        <f>"'"</f>
        <v>'</v>
      </c>
      <c r="J41" t="s">
        <v>2190</v>
      </c>
      <c r="K41" t="str">
        <f t="shared" si="1"/>
        <v xml:space="preserve">'user040', </v>
      </c>
      <c r="L41" s="5" t="str">
        <f t="shared" si="2"/>
        <v xml:space="preserve">'12345', </v>
      </c>
      <c r="M41" t="str">
        <f t="shared" si="3"/>
        <v xml:space="preserve">'홍길동40', </v>
      </c>
      <c r="N41" t="str">
        <f t="shared" ca="1" si="4"/>
        <v xml:space="preserve">'010-5377-9513', </v>
      </c>
      <c r="O41" t="str">
        <f t="shared" si="5"/>
        <v xml:space="preserve">'서울 구로구 구로동 551-121', </v>
      </c>
      <c r="P41" t="str">
        <f t="shared" ca="1" si="6"/>
        <v xml:space="preserve">'대원파크빌 27호', </v>
      </c>
      <c r="Q41" s="3" t="str">
        <f t="shared" si="7"/>
        <v xml:space="preserve">126.885362373784, </v>
      </c>
      <c r="R41" s="3" t="str">
        <f t="shared" si="8"/>
        <v xml:space="preserve">37.5021065786417, </v>
      </c>
      <c r="T41" t="str">
        <f t="shared" ca="1" si="9"/>
        <v>insert into member ( id, pw, name, tel, addr, addr2, memberX, memberY, regdate, grade) values('user040', '12345', '홍길동40', '010-5377-9513', '서울 구로구 구로동 551-121', '대원파크빌 27호', 126.885362373784, 37.5021065786417,  curdate(), 1 ) ;</v>
      </c>
    </row>
    <row r="42" spans="1:20" x14ac:dyDescent="0.4">
      <c r="A42">
        <f t="shared" si="0"/>
        <v>41</v>
      </c>
      <c r="B42" t="s">
        <v>1935</v>
      </c>
      <c r="C42" t="s">
        <v>1936</v>
      </c>
      <c r="D42" t="str">
        <f ca="1">"'"&amp;B42&amp;" "&amp;MOD(MID(RAND(),4,3),300)+2&amp;"호',"</f>
        <v>'대흥아트빌 110호',</v>
      </c>
      <c r="E42" s="4">
        <v>126.88590430776</v>
      </c>
      <c r="F42" s="4">
        <v>37.502705370822497</v>
      </c>
      <c r="G42" t="str">
        <f ca="1">CONCATENATE("010-",MID(RAND(),4,4),"-",MID(RAND(),4,4))</f>
        <v>010-7585-8689</v>
      </c>
      <c r="H42" t="str">
        <f>"'"</f>
        <v>'</v>
      </c>
      <c r="J42" t="s">
        <v>2190</v>
      </c>
      <c r="K42" t="str">
        <f t="shared" si="1"/>
        <v xml:space="preserve">'user041', </v>
      </c>
      <c r="L42" s="5" t="str">
        <f t="shared" si="2"/>
        <v xml:space="preserve">'12345', </v>
      </c>
      <c r="M42" t="str">
        <f t="shared" si="3"/>
        <v xml:space="preserve">'홍길동41', </v>
      </c>
      <c r="N42" t="str">
        <f t="shared" ca="1" si="4"/>
        <v xml:space="preserve">'010-7585-8689', </v>
      </c>
      <c r="O42" t="str">
        <f t="shared" si="5"/>
        <v xml:space="preserve">'서울 구로구 구로동 551-133', </v>
      </c>
      <c r="P42" t="str">
        <f t="shared" ca="1" si="6"/>
        <v xml:space="preserve">'대흥아트빌 110호', </v>
      </c>
      <c r="Q42" s="3" t="str">
        <f t="shared" si="7"/>
        <v xml:space="preserve">126.88590430776, </v>
      </c>
      <c r="R42" s="3" t="str">
        <f t="shared" si="8"/>
        <v xml:space="preserve">37.5027053708225, </v>
      </c>
      <c r="T42" t="str">
        <f t="shared" ca="1" si="9"/>
        <v>insert into member ( id, pw, name, tel, addr, addr2, memberX, memberY, regdate, grade) values('user041', '12345', '홍길동41', '010-7585-8689', '서울 구로구 구로동 551-133', '대흥아트빌 110호', 126.88590430776, 37.5027053708225,  curdate(), 1 ) ;</v>
      </c>
    </row>
    <row r="43" spans="1:20" x14ac:dyDescent="0.4">
      <c r="A43">
        <f t="shared" si="0"/>
        <v>42</v>
      </c>
      <c r="B43" t="s">
        <v>1931</v>
      </c>
      <c r="C43" t="s">
        <v>1932</v>
      </c>
      <c r="D43" t="str">
        <f ca="1">"'"&amp;B43&amp;" "&amp;MOD(MID(RAND(),4,3),300)+2&amp;"호',"</f>
        <v>'보성팰리스16차 5호',</v>
      </c>
      <c r="E43" s="4">
        <v>126.884928148261</v>
      </c>
      <c r="F43" s="4">
        <v>37.501336697855699</v>
      </c>
      <c r="G43" t="str">
        <f ca="1">CONCATENATE("010-",MID(RAND(),4,4),"-",MID(RAND(),4,4))</f>
        <v>010-2675-9322</v>
      </c>
      <c r="H43" t="str">
        <f>"'"</f>
        <v>'</v>
      </c>
      <c r="J43" t="s">
        <v>2190</v>
      </c>
      <c r="K43" t="str">
        <f t="shared" si="1"/>
        <v xml:space="preserve">'user042', </v>
      </c>
      <c r="L43" s="5" t="str">
        <f t="shared" si="2"/>
        <v xml:space="preserve">'12345', </v>
      </c>
      <c r="M43" t="str">
        <f t="shared" si="3"/>
        <v xml:space="preserve">'홍길동42', </v>
      </c>
      <c r="N43" t="str">
        <f t="shared" ca="1" si="4"/>
        <v xml:space="preserve">'010-2675-9322', </v>
      </c>
      <c r="O43" t="str">
        <f t="shared" si="5"/>
        <v xml:space="preserve">'서울 구로구 구로동 551-90', </v>
      </c>
      <c r="P43" t="str">
        <f t="shared" ca="1" si="6"/>
        <v xml:space="preserve">'보성팰리스16차 5호', </v>
      </c>
      <c r="Q43" s="3" t="str">
        <f t="shared" si="7"/>
        <v xml:space="preserve">126.884928148261, </v>
      </c>
      <c r="R43" s="3" t="str">
        <f t="shared" si="8"/>
        <v xml:space="preserve">37.5013366978557, </v>
      </c>
      <c r="T43" t="str">
        <f t="shared" ca="1" si="9"/>
        <v>insert into member ( id, pw, name, tel, addr, addr2, memberX, memberY, regdate, grade) values('user042', '12345', '홍길동42', '010-2675-9322', '서울 구로구 구로동 551-90', '보성팰리스16차 5호', 126.884928148261, 37.5013366978557,  curdate(), 1 ) ;</v>
      </c>
    </row>
    <row r="44" spans="1:20" x14ac:dyDescent="0.4">
      <c r="A44">
        <f t="shared" si="0"/>
        <v>43</v>
      </c>
      <c r="B44" t="s">
        <v>1913</v>
      </c>
      <c r="C44" t="s">
        <v>1914</v>
      </c>
      <c r="D44" t="str">
        <f ca="1">"'"&amp;B44&amp;" "&amp;MOD(MID(RAND(),4,3),300)+2&amp;"호',"</f>
        <v>'삼성빌딩 53호',</v>
      </c>
      <c r="E44" s="4">
        <v>126.88675098055199</v>
      </c>
      <c r="F44" s="4">
        <v>37.504466749547603</v>
      </c>
      <c r="G44" t="str">
        <f ca="1">CONCATENATE("010-",MID(RAND(),4,4),"-",MID(RAND(),4,4))</f>
        <v>010-5497-2220</v>
      </c>
      <c r="H44" t="str">
        <f>"'"</f>
        <v>'</v>
      </c>
      <c r="J44" t="s">
        <v>2190</v>
      </c>
      <c r="K44" t="str">
        <f t="shared" si="1"/>
        <v xml:space="preserve">'user043', </v>
      </c>
      <c r="L44" s="5" t="str">
        <f t="shared" si="2"/>
        <v xml:space="preserve">'12345', </v>
      </c>
      <c r="M44" t="str">
        <f t="shared" si="3"/>
        <v xml:space="preserve">'홍길동43', </v>
      </c>
      <c r="N44" t="str">
        <f t="shared" ca="1" si="4"/>
        <v xml:space="preserve">'010-5497-2220', </v>
      </c>
      <c r="O44" t="str">
        <f t="shared" si="5"/>
        <v xml:space="preserve">'서울 구로구 구로동 557', </v>
      </c>
      <c r="P44" t="str">
        <f t="shared" ca="1" si="6"/>
        <v xml:space="preserve">'삼성빌딩 53호', </v>
      </c>
      <c r="Q44" s="3" t="str">
        <f t="shared" si="7"/>
        <v xml:space="preserve">126.886750980552, </v>
      </c>
      <c r="R44" s="3" t="str">
        <f t="shared" si="8"/>
        <v xml:space="preserve">37.5044667495476, </v>
      </c>
      <c r="T44" t="str">
        <f t="shared" ca="1" si="9"/>
        <v>insert into member ( id, pw, name, tel, addr, addr2, memberX, memberY, regdate, grade) values('user043', '12345', '홍길동43', '010-5497-2220', '서울 구로구 구로동 557', '삼성빌딩 53호', 126.886750980552, 37.5044667495476,  curdate(), 1 ) ;</v>
      </c>
    </row>
    <row r="45" spans="1:20" x14ac:dyDescent="0.4">
      <c r="A45">
        <f t="shared" si="0"/>
        <v>44</v>
      </c>
      <c r="B45" t="s">
        <v>1913</v>
      </c>
      <c r="C45" t="s">
        <v>1914</v>
      </c>
      <c r="D45" t="str">
        <f ca="1">"'"&amp;B45&amp;" "&amp;MOD(MID(RAND(),4,3),300)+2&amp;"호',"</f>
        <v>'삼성빌딩 291호',</v>
      </c>
      <c r="E45" s="4">
        <v>126.88675098055199</v>
      </c>
      <c r="F45" s="4">
        <v>37.504466749547603</v>
      </c>
      <c r="G45" t="str">
        <f ca="1">CONCATENATE("010-",MID(RAND(),4,4),"-",MID(RAND(),4,4))</f>
        <v>010-9684-2447</v>
      </c>
      <c r="H45" t="str">
        <f>"'"</f>
        <v>'</v>
      </c>
      <c r="J45" t="s">
        <v>2190</v>
      </c>
      <c r="K45" t="str">
        <f t="shared" si="1"/>
        <v xml:space="preserve">'user044', </v>
      </c>
      <c r="L45" s="5" t="str">
        <f t="shared" si="2"/>
        <v xml:space="preserve">'12345', </v>
      </c>
      <c r="M45" t="str">
        <f t="shared" si="3"/>
        <v xml:space="preserve">'홍길동44', </v>
      </c>
      <c r="N45" t="str">
        <f t="shared" ca="1" si="4"/>
        <v xml:space="preserve">'010-9684-2447', </v>
      </c>
      <c r="O45" t="str">
        <f t="shared" si="5"/>
        <v xml:space="preserve">'서울 구로구 구로동 557', </v>
      </c>
      <c r="P45" t="str">
        <f t="shared" ca="1" si="6"/>
        <v xml:space="preserve">'삼성빌딩 291호', </v>
      </c>
      <c r="Q45" s="3" t="str">
        <f t="shared" si="7"/>
        <v xml:space="preserve">126.886750980552, </v>
      </c>
      <c r="R45" s="3" t="str">
        <f t="shared" si="8"/>
        <v xml:space="preserve">37.5044667495476, </v>
      </c>
      <c r="T45" t="str">
        <f t="shared" ca="1" si="9"/>
        <v>insert into member ( id, pw, name, tel, addr, addr2, memberX, memberY, regdate, grade) values('user044', '12345', '홍길동44', '010-9684-2447', '서울 구로구 구로동 557', '삼성빌딩 291호', 126.886750980552, 37.5044667495476,  curdate(), 1 ) ;</v>
      </c>
    </row>
    <row r="46" spans="1:20" x14ac:dyDescent="0.4">
      <c r="A46">
        <f t="shared" si="0"/>
        <v>45</v>
      </c>
      <c r="B46" t="s">
        <v>1913</v>
      </c>
      <c r="C46" t="s">
        <v>1914</v>
      </c>
      <c r="D46" t="str">
        <f ca="1">"'"&amp;B46&amp;" "&amp;MOD(MID(RAND(),4,3),300)+2&amp;"호',"</f>
        <v>'삼성빌딩 119호',</v>
      </c>
      <c r="E46" s="4">
        <v>126.88675098055199</v>
      </c>
      <c r="F46" s="4">
        <v>37.504466749547603</v>
      </c>
      <c r="G46" t="str">
        <f ca="1">CONCATENATE("010-",MID(RAND(),4,4),"-",MID(RAND(),4,4))</f>
        <v>010-1401-2476</v>
      </c>
      <c r="H46" t="str">
        <f>"'"</f>
        <v>'</v>
      </c>
      <c r="J46" t="s">
        <v>2190</v>
      </c>
      <c r="K46" t="str">
        <f t="shared" si="1"/>
        <v xml:space="preserve">'user045', </v>
      </c>
      <c r="L46" s="5" t="str">
        <f t="shared" si="2"/>
        <v xml:space="preserve">'12345', </v>
      </c>
      <c r="M46" t="str">
        <f t="shared" si="3"/>
        <v xml:space="preserve">'홍길동45', </v>
      </c>
      <c r="N46" t="str">
        <f t="shared" ca="1" si="4"/>
        <v xml:space="preserve">'010-1401-2476', </v>
      </c>
      <c r="O46" t="str">
        <f t="shared" si="5"/>
        <v xml:space="preserve">'서울 구로구 구로동 557', </v>
      </c>
      <c r="P46" t="str">
        <f t="shared" ca="1" si="6"/>
        <v xml:space="preserve">'삼성빌딩 119호', </v>
      </c>
      <c r="Q46" s="3" t="str">
        <f t="shared" si="7"/>
        <v xml:space="preserve">126.886750980552, </v>
      </c>
      <c r="R46" s="3" t="str">
        <f t="shared" si="8"/>
        <v xml:space="preserve">37.5044667495476, </v>
      </c>
      <c r="T46" t="str">
        <f t="shared" ca="1" si="9"/>
        <v>insert into member ( id, pw, name, tel, addr, addr2, memberX, memberY, regdate, grade) values('user045', '12345', '홍길동45', '010-1401-2476', '서울 구로구 구로동 557', '삼성빌딩 119호', 126.886750980552, 37.5044667495476,  curdate(), 1 ) ;</v>
      </c>
    </row>
    <row r="47" spans="1:20" x14ac:dyDescent="0.4">
      <c r="A47">
        <f t="shared" si="0"/>
        <v>46</v>
      </c>
      <c r="B47" t="s">
        <v>1919</v>
      </c>
      <c r="C47" t="s">
        <v>1920</v>
      </c>
      <c r="D47" t="str">
        <f ca="1">"'"&amp;B47&amp;" "&amp;MOD(MID(RAND(),4,3),300)+2&amp;"호',"</f>
        <v>'대원빌딩2 211호',</v>
      </c>
      <c r="E47" s="4">
        <v>126.885343560899</v>
      </c>
      <c r="F47" s="4">
        <v>37.503315709415197</v>
      </c>
      <c r="G47" t="str">
        <f ca="1">CONCATENATE("010-",MID(RAND(),4,4),"-",MID(RAND(),4,4))</f>
        <v>010-9145-2568</v>
      </c>
      <c r="H47" t="str">
        <f>"'"</f>
        <v>'</v>
      </c>
      <c r="J47" t="s">
        <v>2190</v>
      </c>
      <c r="K47" t="str">
        <f t="shared" si="1"/>
        <v xml:space="preserve">'user046', </v>
      </c>
      <c r="L47" s="5" t="str">
        <f t="shared" si="2"/>
        <v xml:space="preserve">'12345', </v>
      </c>
      <c r="M47" t="str">
        <f t="shared" si="3"/>
        <v xml:space="preserve">'홍길동46', </v>
      </c>
      <c r="N47" t="str">
        <f t="shared" ca="1" si="4"/>
        <v xml:space="preserve">'010-9145-2568', </v>
      </c>
      <c r="O47" t="str">
        <f t="shared" si="5"/>
        <v xml:space="preserve">'서울 구로구 구로동 565-2', </v>
      </c>
      <c r="P47" t="str">
        <f t="shared" ca="1" si="6"/>
        <v xml:space="preserve">'대원빌딩2 211호', </v>
      </c>
      <c r="Q47" s="3" t="str">
        <f t="shared" si="7"/>
        <v xml:space="preserve">126.885343560899, </v>
      </c>
      <c r="R47" s="3" t="str">
        <f t="shared" si="8"/>
        <v xml:space="preserve">37.5033157094152, </v>
      </c>
      <c r="T47" t="str">
        <f t="shared" ca="1" si="9"/>
        <v>insert into member ( id, pw, name, tel, addr, addr2, memberX, memberY, regdate, grade) values('user046', '12345', '홍길동46', '010-9145-2568', '서울 구로구 구로동 565-2', '대원빌딩2 211호', 126.885343560899, 37.5033157094152,  curdate(), 1 ) ;</v>
      </c>
    </row>
    <row r="48" spans="1:20" x14ac:dyDescent="0.4">
      <c r="A48">
        <f t="shared" si="0"/>
        <v>47</v>
      </c>
      <c r="B48" t="s">
        <v>2172</v>
      </c>
      <c r="C48" t="s">
        <v>2173</v>
      </c>
      <c r="D48" t="str">
        <f ca="1">"'"&amp;B48&amp;" "&amp;MOD(MID(RAND(),4,3),300)+2&amp;"호',"</f>
        <v>'구로SK뷰아파트 157호',</v>
      </c>
      <c r="E48" s="4">
        <v>126.882948287823</v>
      </c>
      <c r="F48" s="4">
        <v>37.502546604857102</v>
      </c>
      <c r="G48" t="str">
        <f ca="1">CONCATENATE("010-",MID(RAND(),4,4),"-",MID(RAND(),4,4))</f>
        <v>010-7662-6862</v>
      </c>
      <c r="H48" t="str">
        <f>"'"</f>
        <v>'</v>
      </c>
      <c r="J48" t="s">
        <v>2190</v>
      </c>
      <c r="K48" t="str">
        <f t="shared" si="1"/>
        <v xml:space="preserve">'user047', </v>
      </c>
      <c r="L48" s="5" t="str">
        <f t="shared" si="2"/>
        <v xml:space="preserve">'12345', </v>
      </c>
      <c r="M48" t="str">
        <f t="shared" si="3"/>
        <v xml:space="preserve">'홍길동47', </v>
      </c>
      <c r="N48" t="str">
        <f t="shared" ca="1" si="4"/>
        <v xml:space="preserve">'010-7662-6862', </v>
      </c>
      <c r="O48" t="str">
        <f t="shared" si="5"/>
        <v xml:space="preserve">'서울 구로구 구로동 567-4', </v>
      </c>
      <c r="P48" t="str">
        <f t="shared" ca="1" si="6"/>
        <v xml:space="preserve">'구로SK뷰아파트 157호', </v>
      </c>
      <c r="Q48" s="3" t="str">
        <f t="shared" si="7"/>
        <v xml:space="preserve">126.882948287823, </v>
      </c>
      <c r="R48" s="3" t="str">
        <f t="shared" si="8"/>
        <v xml:space="preserve">37.5025466048571, </v>
      </c>
      <c r="T48" t="str">
        <f t="shared" ca="1" si="9"/>
        <v>insert into member ( id, pw, name, tel, addr, addr2, memberX, memberY, regdate, grade) values('user047', '12345', '홍길동47', '010-7662-6862', '서울 구로구 구로동 567-4', '구로SK뷰아파트 157호', 126.882948287823, 37.5025466048571,  curdate(), 1 ) ;</v>
      </c>
    </row>
    <row r="49" spans="1:20" x14ac:dyDescent="0.4">
      <c r="A49">
        <f t="shared" si="0"/>
        <v>48</v>
      </c>
      <c r="B49" t="s">
        <v>1915</v>
      </c>
      <c r="C49" t="s">
        <v>1916</v>
      </c>
      <c r="D49" t="str">
        <f ca="1">"'"&amp;B49&amp;" "&amp;MOD(MID(RAND(),4,3),300)+2&amp;"호',"</f>
        <v>'백산빌라 227호',</v>
      </c>
      <c r="E49" s="4">
        <v>126.885745515572</v>
      </c>
      <c r="F49" s="4">
        <v>37.503007955100401</v>
      </c>
      <c r="G49" t="str">
        <f ca="1">CONCATENATE("010-",MID(RAND(),4,4),"-",MID(RAND(),4,4))</f>
        <v>010-4413-9345</v>
      </c>
      <c r="H49" t="str">
        <f>"'"</f>
        <v>'</v>
      </c>
      <c r="J49" t="s">
        <v>2190</v>
      </c>
      <c r="K49" t="str">
        <f t="shared" si="1"/>
        <v xml:space="preserve">'user048', </v>
      </c>
      <c r="L49" s="5" t="str">
        <f t="shared" si="2"/>
        <v xml:space="preserve">'12345', </v>
      </c>
      <c r="M49" t="str">
        <f t="shared" si="3"/>
        <v xml:space="preserve">'홍길동48', </v>
      </c>
      <c r="N49" t="str">
        <f t="shared" ca="1" si="4"/>
        <v xml:space="preserve">'010-4413-9345', </v>
      </c>
      <c r="O49" t="str">
        <f t="shared" si="5"/>
        <v xml:space="preserve">'서울 구로구 구로동 570-149', </v>
      </c>
      <c r="P49" t="str">
        <f t="shared" ca="1" si="6"/>
        <v xml:space="preserve">'백산빌라 227호', </v>
      </c>
      <c r="Q49" s="3" t="str">
        <f t="shared" si="7"/>
        <v xml:space="preserve">126.885745515572, </v>
      </c>
      <c r="R49" s="3" t="str">
        <f t="shared" si="8"/>
        <v xml:space="preserve">37.5030079551004, </v>
      </c>
      <c r="T49" t="str">
        <f t="shared" ca="1" si="9"/>
        <v>insert into member ( id, pw, name, tel, addr, addr2, memberX, memberY, regdate, grade) values('user048', '12345', '홍길동48', '010-4413-9345', '서울 구로구 구로동 570-149', '백산빌라 227호', 126.885745515572, 37.5030079551004,  curdate(), 1 ) ;</v>
      </c>
    </row>
    <row r="50" spans="1:20" x14ac:dyDescent="0.4">
      <c r="A50">
        <f t="shared" si="0"/>
        <v>49</v>
      </c>
      <c r="B50" t="s">
        <v>1915</v>
      </c>
      <c r="C50" t="s">
        <v>1916</v>
      </c>
      <c r="D50" t="str">
        <f ca="1">"'"&amp;B50&amp;" "&amp;MOD(MID(RAND(),4,3),300)+2&amp;"호',"</f>
        <v>'백산빌라 210호',</v>
      </c>
      <c r="E50" s="4">
        <v>126.885745515572</v>
      </c>
      <c r="F50" s="4">
        <v>37.503007955100401</v>
      </c>
      <c r="G50" t="str">
        <f ca="1">CONCATENATE("010-",MID(RAND(),4,4),"-",MID(RAND(),4,4))</f>
        <v>010-5329-4308</v>
      </c>
      <c r="H50" t="str">
        <f>"'"</f>
        <v>'</v>
      </c>
      <c r="J50" t="s">
        <v>2190</v>
      </c>
      <c r="K50" t="str">
        <f t="shared" si="1"/>
        <v xml:space="preserve">'user049', </v>
      </c>
      <c r="L50" s="5" t="str">
        <f t="shared" si="2"/>
        <v xml:space="preserve">'12345', </v>
      </c>
      <c r="M50" t="str">
        <f t="shared" si="3"/>
        <v xml:space="preserve">'홍길동49', </v>
      </c>
      <c r="N50" t="str">
        <f t="shared" ca="1" si="4"/>
        <v xml:space="preserve">'010-5329-4308', </v>
      </c>
      <c r="O50" t="str">
        <f t="shared" si="5"/>
        <v xml:space="preserve">'서울 구로구 구로동 570-149', </v>
      </c>
      <c r="P50" t="str">
        <f t="shared" ca="1" si="6"/>
        <v xml:space="preserve">'백산빌라 210호', </v>
      </c>
      <c r="Q50" s="3" t="str">
        <f t="shared" si="7"/>
        <v xml:space="preserve">126.885745515572, </v>
      </c>
      <c r="R50" s="3" t="str">
        <f t="shared" si="8"/>
        <v xml:space="preserve">37.5030079551004, </v>
      </c>
      <c r="T50" t="str">
        <f t="shared" ca="1" si="9"/>
        <v>insert into member ( id, pw, name, tel, addr, addr2, memberX, memberY, regdate, grade) values('user049', '12345', '홍길동49', '010-5329-4308', '서울 구로구 구로동 570-149', '백산빌라 210호', 126.885745515572, 37.5030079551004,  curdate(), 1 ) ;</v>
      </c>
    </row>
    <row r="51" spans="1:20" x14ac:dyDescent="0.4">
      <c r="A51">
        <f t="shared" si="0"/>
        <v>50</v>
      </c>
      <c r="B51" t="s">
        <v>1929</v>
      </c>
      <c r="C51" t="s">
        <v>1930</v>
      </c>
      <c r="D51" t="str">
        <f ca="1">"'"&amp;B51&amp;" "&amp;MOD(MID(RAND(),4,3),300)+2&amp;"호',"</f>
        <v>'리치빌 78호',</v>
      </c>
      <c r="E51" s="4">
        <v>126.88407026206301</v>
      </c>
      <c r="F51" s="4">
        <v>37.501758430607701</v>
      </c>
      <c r="G51" t="str">
        <f ca="1">CONCATENATE("010-",MID(RAND(),4,4),"-",MID(RAND(),4,4))</f>
        <v>010-7163-4160</v>
      </c>
      <c r="H51" t="str">
        <f>"'"</f>
        <v>'</v>
      </c>
      <c r="J51" t="s">
        <v>2190</v>
      </c>
      <c r="K51" t="str">
        <f t="shared" si="1"/>
        <v xml:space="preserve">'user050', </v>
      </c>
      <c r="L51" s="5" t="str">
        <f t="shared" si="2"/>
        <v xml:space="preserve">'12345', </v>
      </c>
      <c r="M51" t="str">
        <f t="shared" si="3"/>
        <v xml:space="preserve">'홍길동50', </v>
      </c>
      <c r="N51" t="str">
        <f t="shared" ca="1" si="4"/>
        <v xml:space="preserve">'010-7163-4160', </v>
      </c>
      <c r="O51" t="str">
        <f t="shared" si="5"/>
        <v xml:space="preserve">'서울 구로구 구로동 570-2', </v>
      </c>
      <c r="P51" t="str">
        <f t="shared" ca="1" si="6"/>
        <v xml:space="preserve">'리치빌 78호', </v>
      </c>
      <c r="Q51" s="3" t="str">
        <f t="shared" si="7"/>
        <v xml:space="preserve">126.884070262063, </v>
      </c>
      <c r="R51" s="3" t="str">
        <f t="shared" si="8"/>
        <v xml:space="preserve">37.5017584306077, </v>
      </c>
      <c r="T51" t="str">
        <f t="shared" ca="1" si="9"/>
        <v>insert into member ( id, pw, name, tel, addr, addr2, memberX, memberY, regdate, grade) values('user050', '12345', '홍길동50', '010-7163-4160', '서울 구로구 구로동 570-2', '리치빌 78호', 126.884070262063, 37.5017584306077,  curdate(), 1 ) ;</v>
      </c>
    </row>
    <row r="52" spans="1:20" x14ac:dyDescent="0.4">
      <c r="A52">
        <f t="shared" si="0"/>
        <v>51</v>
      </c>
      <c r="B52" t="s">
        <v>1911</v>
      </c>
      <c r="C52" t="s">
        <v>1912</v>
      </c>
      <c r="D52" t="str">
        <f ca="1">"'"&amp;B52&amp;" "&amp;MOD(MID(RAND(),4,3),300)+2&amp;"호',"</f>
        <v>'진영주택 110호',</v>
      </c>
      <c r="E52" s="4">
        <v>126.87518976272401</v>
      </c>
      <c r="F52" s="4">
        <v>37.505455215402499</v>
      </c>
      <c r="G52" t="str">
        <f ca="1">CONCATENATE("010-",MID(RAND(),4,4),"-",MID(RAND(),4,4))</f>
        <v>010-8890-5108</v>
      </c>
      <c r="H52" t="str">
        <f>"'"</f>
        <v>'</v>
      </c>
      <c r="J52" t="s">
        <v>2190</v>
      </c>
      <c r="K52" t="str">
        <f t="shared" si="1"/>
        <v xml:space="preserve">'user051', </v>
      </c>
      <c r="L52" s="5" t="str">
        <f t="shared" si="2"/>
        <v xml:space="preserve">'12345', </v>
      </c>
      <c r="M52" t="str">
        <f t="shared" si="3"/>
        <v xml:space="preserve">'홍길동51', </v>
      </c>
      <c r="N52" t="str">
        <f t="shared" ca="1" si="4"/>
        <v xml:space="preserve">'010-8890-5108', </v>
      </c>
      <c r="O52" t="str">
        <f t="shared" si="5"/>
        <v xml:space="preserve">'서울 구로구 구로동 614-2', </v>
      </c>
      <c r="P52" t="str">
        <f t="shared" ca="1" si="6"/>
        <v xml:space="preserve">'진영주택 110호', </v>
      </c>
      <c r="Q52" s="3" t="str">
        <f t="shared" si="7"/>
        <v xml:space="preserve">126.875189762724, </v>
      </c>
      <c r="R52" s="3" t="str">
        <f t="shared" si="8"/>
        <v xml:space="preserve">37.5054552154025, </v>
      </c>
      <c r="T52" t="str">
        <f t="shared" ca="1" si="9"/>
        <v>insert into member ( id, pw, name, tel, addr, addr2, memberX, memberY, regdate, grade) values('user051', '12345', '홍길동51', '010-8890-5108', '서울 구로구 구로동 614-2', '진영주택 110호', 126.875189762724, 37.5054552154025,  curdate(), 1 ) ;</v>
      </c>
    </row>
    <row r="53" spans="1:20" x14ac:dyDescent="0.4">
      <c r="A53">
        <f t="shared" si="0"/>
        <v>52</v>
      </c>
      <c r="B53" t="s">
        <v>1911</v>
      </c>
      <c r="C53" t="s">
        <v>1912</v>
      </c>
      <c r="D53" t="str">
        <f ca="1">"'"&amp;B53&amp;" "&amp;MOD(MID(RAND(),4,3),300)+2&amp;"호',"</f>
        <v>'진영주택 71호',</v>
      </c>
      <c r="E53" s="4">
        <v>126.87518976272401</v>
      </c>
      <c r="F53" s="4">
        <v>37.505455215402499</v>
      </c>
      <c r="G53" t="str">
        <f ca="1">CONCATENATE("010-",MID(RAND(),4,4),"-",MID(RAND(),4,4))</f>
        <v>010-9338-6119</v>
      </c>
      <c r="H53" t="str">
        <f>"'"</f>
        <v>'</v>
      </c>
      <c r="J53" t="s">
        <v>2190</v>
      </c>
      <c r="K53" t="str">
        <f t="shared" si="1"/>
        <v xml:space="preserve">'user052', </v>
      </c>
      <c r="L53" s="5" t="str">
        <f t="shared" si="2"/>
        <v xml:space="preserve">'12345', </v>
      </c>
      <c r="M53" t="str">
        <f t="shared" si="3"/>
        <v xml:space="preserve">'홍길동52', </v>
      </c>
      <c r="N53" t="str">
        <f t="shared" ca="1" si="4"/>
        <v xml:space="preserve">'010-9338-6119', </v>
      </c>
      <c r="O53" t="str">
        <f t="shared" si="5"/>
        <v xml:space="preserve">'서울 구로구 구로동 614-2', </v>
      </c>
      <c r="P53" t="str">
        <f t="shared" ca="1" si="6"/>
        <v xml:space="preserve">'진영주택 71호', </v>
      </c>
      <c r="Q53" s="3" t="str">
        <f t="shared" si="7"/>
        <v xml:space="preserve">126.875189762724, </v>
      </c>
      <c r="R53" s="3" t="str">
        <f t="shared" si="8"/>
        <v xml:space="preserve">37.5054552154025, </v>
      </c>
      <c r="T53" t="str">
        <f t="shared" ca="1" si="9"/>
        <v>insert into member ( id, pw, name, tel, addr, addr2, memberX, memberY, regdate, grade) values('user052', '12345', '홍길동52', '010-9338-6119', '서울 구로구 구로동 614-2', '진영주택 71호', 126.875189762724, 37.5054552154025,  curdate(), 1 ) ;</v>
      </c>
    </row>
    <row r="54" spans="1:20" x14ac:dyDescent="0.4">
      <c r="A54">
        <f t="shared" si="0"/>
        <v>53</v>
      </c>
      <c r="B54" t="s">
        <v>1911</v>
      </c>
      <c r="C54" t="s">
        <v>1912</v>
      </c>
      <c r="D54" t="str">
        <f ca="1">"'"&amp;B54&amp;" "&amp;MOD(MID(RAND(),4,3),300)+2&amp;"호',"</f>
        <v>'진영주택 110호',</v>
      </c>
      <c r="E54" s="4">
        <v>126.87518976272401</v>
      </c>
      <c r="F54" s="4">
        <v>37.505455215402499</v>
      </c>
      <c r="G54" t="str">
        <f ca="1">CONCATENATE("010-",MID(RAND(),4,4),"-",MID(RAND(),4,4))</f>
        <v>010-4544-9202</v>
      </c>
      <c r="H54" t="str">
        <f>"'"</f>
        <v>'</v>
      </c>
      <c r="J54" t="s">
        <v>2190</v>
      </c>
      <c r="K54" t="str">
        <f t="shared" si="1"/>
        <v xml:space="preserve">'user053', </v>
      </c>
      <c r="L54" s="5" t="str">
        <f t="shared" si="2"/>
        <v xml:space="preserve">'12345', </v>
      </c>
      <c r="M54" t="str">
        <f t="shared" si="3"/>
        <v xml:space="preserve">'홍길동53', </v>
      </c>
      <c r="N54" t="str">
        <f t="shared" ca="1" si="4"/>
        <v xml:space="preserve">'010-4544-9202', </v>
      </c>
      <c r="O54" t="str">
        <f t="shared" si="5"/>
        <v xml:space="preserve">'서울 구로구 구로동 614-2', </v>
      </c>
      <c r="P54" t="str">
        <f t="shared" ca="1" si="6"/>
        <v xml:space="preserve">'진영주택 110호', </v>
      </c>
      <c r="Q54" s="3" t="str">
        <f t="shared" si="7"/>
        <v xml:space="preserve">126.875189762724, </v>
      </c>
      <c r="R54" s="3" t="str">
        <f t="shared" si="8"/>
        <v xml:space="preserve">37.5054552154025, </v>
      </c>
      <c r="T54" t="str">
        <f t="shared" ca="1" si="9"/>
        <v>insert into member ( id, pw, name, tel, addr, addr2, memberX, memberY, regdate, grade) values('user053', '12345', '홍길동53', '010-4544-9202', '서울 구로구 구로동 614-2', '진영주택 110호', 126.875189762724, 37.5054552154025,  curdate(), 1 ) ;</v>
      </c>
    </row>
    <row r="55" spans="1:20" x14ac:dyDescent="0.4">
      <c r="A55">
        <f t="shared" si="0"/>
        <v>54</v>
      </c>
      <c r="B55" t="s">
        <v>1905</v>
      </c>
      <c r="C55" t="s">
        <v>1957</v>
      </c>
      <c r="D55" t="str">
        <f ca="1">"'"&amp;B55&amp;" "&amp;MOD(MID(RAND(),4,3),300)+2&amp;"호',"</f>
        <v>'삼성드림빌 274호',</v>
      </c>
      <c r="E55" s="4">
        <v>126.885623975239</v>
      </c>
      <c r="F55" s="4">
        <v>37.487042003778498</v>
      </c>
      <c r="G55" t="str">
        <f ca="1">CONCATENATE("010-",MID(RAND(),4,4),"-",MID(RAND(),4,4))</f>
        <v>010-3227-5912</v>
      </c>
      <c r="H55" t="str">
        <f>"'"</f>
        <v>'</v>
      </c>
      <c r="J55" t="s">
        <v>2190</v>
      </c>
      <c r="K55" t="str">
        <f t="shared" si="1"/>
        <v xml:space="preserve">'user054', </v>
      </c>
      <c r="L55" s="5" t="str">
        <f t="shared" si="2"/>
        <v xml:space="preserve">'12345', </v>
      </c>
      <c r="M55" t="str">
        <f t="shared" si="3"/>
        <v xml:space="preserve">'홍길동54', </v>
      </c>
      <c r="N55" t="str">
        <f t="shared" ca="1" si="4"/>
        <v xml:space="preserve">'010-3227-5912', </v>
      </c>
      <c r="O55" t="str">
        <f t="shared" si="5"/>
        <v xml:space="preserve">'서울 구로구 구로동 745-62', </v>
      </c>
      <c r="P55" t="str">
        <f t="shared" ca="1" si="6"/>
        <v xml:space="preserve">'삼성드림빌 274호', </v>
      </c>
      <c r="Q55" s="3" t="str">
        <f t="shared" si="7"/>
        <v xml:space="preserve">126.885623975239, </v>
      </c>
      <c r="R55" s="3" t="str">
        <f t="shared" si="8"/>
        <v xml:space="preserve">37.4870420037785, </v>
      </c>
      <c r="T55" t="str">
        <f t="shared" ca="1" si="9"/>
        <v>insert into member ( id, pw, name, tel, addr, addr2, memberX, memberY, regdate, grade) values('user054', '12345', '홍길동54', '010-3227-5912', '서울 구로구 구로동 745-62', '삼성드림빌 274호', 126.885623975239, 37.4870420037785,  curdate(), 1 ) ;</v>
      </c>
    </row>
    <row r="56" spans="1:20" x14ac:dyDescent="0.4">
      <c r="A56">
        <f t="shared" si="0"/>
        <v>55</v>
      </c>
      <c r="B56" t="s">
        <v>1955</v>
      </c>
      <c r="C56" t="s">
        <v>1956</v>
      </c>
      <c r="D56" t="str">
        <f ca="1">"'"&amp;B56&amp;" "&amp;MOD(MID(RAND(),4,3),300)+2&amp;"호',"</f>
        <v>'비체빌 257호',</v>
      </c>
      <c r="E56" s="4">
        <v>126.889355114286</v>
      </c>
      <c r="F56" s="4">
        <v>37.493291338754297</v>
      </c>
      <c r="G56" t="str">
        <f ca="1">CONCATENATE("010-",MID(RAND(),4,4),"-",MID(RAND(),4,4))</f>
        <v>010-1247-9911</v>
      </c>
      <c r="H56" t="str">
        <f>"'"</f>
        <v>'</v>
      </c>
      <c r="J56" t="s">
        <v>2190</v>
      </c>
      <c r="K56" t="str">
        <f t="shared" si="1"/>
        <v xml:space="preserve">'user055', </v>
      </c>
      <c r="L56" s="5" t="str">
        <f t="shared" si="2"/>
        <v xml:space="preserve">'12345', </v>
      </c>
      <c r="M56" t="str">
        <f t="shared" si="3"/>
        <v xml:space="preserve">'홍길동55', </v>
      </c>
      <c r="N56" t="str">
        <f t="shared" ca="1" si="4"/>
        <v xml:space="preserve">'010-1247-9911', </v>
      </c>
      <c r="O56" t="str">
        <f t="shared" si="5"/>
        <v xml:space="preserve">'서울 구로구 구로동 88-17', </v>
      </c>
      <c r="P56" t="str">
        <f t="shared" ca="1" si="6"/>
        <v xml:space="preserve">'비체빌 257호', </v>
      </c>
      <c r="Q56" s="3" t="str">
        <f t="shared" si="7"/>
        <v xml:space="preserve">126.889355114286, </v>
      </c>
      <c r="R56" s="3" t="str">
        <f t="shared" si="8"/>
        <v xml:space="preserve">37.4932913387543, </v>
      </c>
      <c r="T56" t="str">
        <f t="shared" ca="1" si="9"/>
        <v>insert into member ( id, pw, name, tel, addr, addr2, memberX, memberY, regdate, grade) values('user055', '12345', '홍길동55', '010-1247-9911', '서울 구로구 구로동 88-17', '비체빌 257호', 126.889355114286, 37.4932913387543,  curdate(), 1 ) ;</v>
      </c>
    </row>
    <row r="57" spans="1:20" x14ac:dyDescent="0.4">
      <c r="A57">
        <f t="shared" si="0"/>
        <v>56</v>
      </c>
      <c r="B57" t="s">
        <v>1955</v>
      </c>
      <c r="C57" t="s">
        <v>1956</v>
      </c>
      <c r="D57" t="str">
        <f ca="1">"'"&amp;B57&amp;" "&amp;MOD(MID(RAND(),4,3),300)+2&amp;"호',"</f>
        <v>'비체빌 14호',</v>
      </c>
      <c r="E57" s="4">
        <v>126.889355114286</v>
      </c>
      <c r="F57" s="4">
        <v>37.493291338754297</v>
      </c>
      <c r="G57" t="str">
        <f ca="1">CONCATENATE("010-",MID(RAND(),4,4),"-",MID(RAND(),4,4))</f>
        <v>010-2811-3437</v>
      </c>
      <c r="H57" t="str">
        <f>"'"</f>
        <v>'</v>
      </c>
      <c r="J57" t="s">
        <v>2190</v>
      </c>
      <c r="K57" t="str">
        <f t="shared" si="1"/>
        <v xml:space="preserve">'user056', </v>
      </c>
      <c r="L57" s="5" t="str">
        <f t="shared" si="2"/>
        <v xml:space="preserve">'12345', </v>
      </c>
      <c r="M57" t="str">
        <f t="shared" si="3"/>
        <v xml:space="preserve">'홍길동56', </v>
      </c>
      <c r="N57" t="str">
        <f t="shared" ca="1" si="4"/>
        <v xml:space="preserve">'010-2811-3437', </v>
      </c>
      <c r="O57" t="str">
        <f t="shared" si="5"/>
        <v xml:space="preserve">'서울 구로구 구로동 88-17', </v>
      </c>
      <c r="P57" t="str">
        <f t="shared" ca="1" si="6"/>
        <v xml:space="preserve">'비체빌 14호', </v>
      </c>
      <c r="Q57" s="3" t="str">
        <f t="shared" si="7"/>
        <v xml:space="preserve">126.889355114286, </v>
      </c>
      <c r="R57" s="3" t="str">
        <f t="shared" si="8"/>
        <v xml:space="preserve">37.4932913387543, </v>
      </c>
      <c r="T57" t="str">
        <f t="shared" ca="1" si="9"/>
        <v>insert into member ( id, pw, name, tel, addr, addr2, memberX, memberY, regdate, grade) values('user056', '12345', '홍길동56', '010-2811-3437', '서울 구로구 구로동 88-17', '비체빌 14호', 126.889355114286, 37.4932913387543,  curdate(), 1 ) ;</v>
      </c>
    </row>
    <row r="58" spans="1:20" x14ac:dyDescent="0.4">
      <c r="A58">
        <f t="shared" si="0"/>
        <v>57</v>
      </c>
      <c r="B58" t="s">
        <v>1893</v>
      </c>
      <c r="C58" t="s">
        <v>1894</v>
      </c>
      <c r="D58" t="str">
        <f ca="1">"'"&amp;B58&amp;" "&amp;MOD(MID(RAND(),4,3),300)+2&amp;"호',"</f>
        <v>'리버스타운 56호',</v>
      </c>
      <c r="E58" s="4">
        <v>126.880279909701</v>
      </c>
      <c r="F58" s="4">
        <v>37.513485727964699</v>
      </c>
      <c r="G58" t="str">
        <f ca="1">CONCATENATE("010-",MID(RAND(),4,4),"-",MID(RAND(),4,4))</f>
        <v>010-4825-8881</v>
      </c>
      <c r="H58" t="str">
        <f>"'"</f>
        <v>'</v>
      </c>
      <c r="J58" t="s">
        <v>2190</v>
      </c>
      <c r="K58" t="str">
        <f t="shared" si="1"/>
        <v xml:space="preserve">'user057', </v>
      </c>
      <c r="L58" s="5" t="str">
        <f t="shared" si="2"/>
        <v xml:space="preserve">'12345', </v>
      </c>
      <c r="M58" t="str">
        <f t="shared" si="3"/>
        <v xml:space="preserve">'홍길동57', </v>
      </c>
      <c r="N58" t="str">
        <f t="shared" ca="1" si="4"/>
        <v xml:space="preserve">'010-4825-8881', </v>
      </c>
      <c r="O58" t="str">
        <f t="shared" si="5"/>
        <v xml:space="preserve">'서울 구로구 신도림동 276-5', </v>
      </c>
      <c r="P58" t="str">
        <f t="shared" ca="1" si="6"/>
        <v xml:space="preserve">'리버스타운 56호', </v>
      </c>
      <c r="Q58" s="3" t="str">
        <f t="shared" si="7"/>
        <v xml:space="preserve">126.880279909701, </v>
      </c>
      <c r="R58" s="3" t="str">
        <f t="shared" si="8"/>
        <v xml:space="preserve">37.5134857279647, </v>
      </c>
      <c r="T58" t="str">
        <f t="shared" ca="1" si="9"/>
        <v>insert into member ( id, pw, name, tel, addr, addr2, memberX, memberY, regdate, grade) values('user057', '12345', '홍길동57', '010-4825-8881', '서울 구로구 신도림동 276-5', '리버스타운 56호', 126.880279909701, 37.5134857279647,  curdate(), 1 ) ;</v>
      </c>
    </row>
    <row r="59" spans="1:20" x14ac:dyDescent="0.4">
      <c r="A59">
        <f t="shared" si="0"/>
        <v>58</v>
      </c>
      <c r="B59" t="s">
        <v>2144</v>
      </c>
      <c r="C59" t="s">
        <v>2145</v>
      </c>
      <c r="D59" t="str">
        <f ca="1">"'"&amp;B59&amp;" "&amp;MOD(MID(RAND(),4,3),300)+2&amp;"호',"</f>
        <v>'미성아파트 102호',</v>
      </c>
      <c r="E59" s="4">
        <v>126.876471458865</v>
      </c>
      <c r="F59" s="4">
        <v>37.507333355246899</v>
      </c>
      <c r="G59" t="str">
        <f ca="1">CONCATENATE("010-",MID(RAND(),4,4),"-",MID(RAND(),4,4))</f>
        <v>010-9854-2769</v>
      </c>
      <c r="H59" t="str">
        <f>"'"</f>
        <v>'</v>
      </c>
      <c r="J59" t="s">
        <v>2190</v>
      </c>
      <c r="K59" t="str">
        <f t="shared" si="1"/>
        <v xml:space="preserve">'user058', </v>
      </c>
      <c r="L59" s="5" t="str">
        <f t="shared" si="2"/>
        <v xml:space="preserve">'12345', </v>
      </c>
      <c r="M59" t="str">
        <f t="shared" si="3"/>
        <v xml:space="preserve">'홍길동58', </v>
      </c>
      <c r="N59" t="str">
        <f t="shared" ca="1" si="4"/>
        <v xml:space="preserve">'010-9854-2769', </v>
      </c>
      <c r="O59" t="str">
        <f t="shared" si="5"/>
        <v xml:space="preserve">'서울 구로구 신도림동 290', </v>
      </c>
      <c r="P59" t="str">
        <f t="shared" ca="1" si="6"/>
        <v xml:space="preserve">'미성아파트 102호', </v>
      </c>
      <c r="Q59" s="3" t="str">
        <f t="shared" si="7"/>
        <v xml:space="preserve">126.876471458865, </v>
      </c>
      <c r="R59" s="3" t="str">
        <f t="shared" si="8"/>
        <v xml:space="preserve">37.5073333552469, </v>
      </c>
      <c r="T59" t="str">
        <f t="shared" ca="1" si="9"/>
        <v>insert into member ( id, pw, name, tel, addr, addr2, memberX, memberY, regdate, grade) values('user058', '12345', '홍길동58', '010-9854-2769', '서울 구로구 신도림동 290', '미성아파트 102호', 126.876471458865, 37.5073333552469,  curdate(), 1 ) ;</v>
      </c>
    </row>
    <row r="60" spans="1:20" x14ac:dyDescent="0.4">
      <c r="A60">
        <f t="shared" si="0"/>
        <v>59</v>
      </c>
      <c r="B60" t="s">
        <v>2144</v>
      </c>
      <c r="C60" t="s">
        <v>2145</v>
      </c>
      <c r="D60" t="str">
        <f ca="1">"'"&amp;B60&amp;" "&amp;MOD(MID(RAND(),4,3),300)+2&amp;"호',"</f>
        <v>'미성아파트 218호',</v>
      </c>
      <c r="E60" s="4">
        <v>126.876471458865</v>
      </c>
      <c r="F60" s="4">
        <v>37.507333355246899</v>
      </c>
      <c r="G60" t="str">
        <f ca="1">CONCATENATE("010-",MID(RAND(),4,4),"-",MID(RAND(),4,4))</f>
        <v>010-4808-1406</v>
      </c>
      <c r="H60" t="str">
        <f>"'"</f>
        <v>'</v>
      </c>
      <c r="J60" t="s">
        <v>2190</v>
      </c>
      <c r="K60" t="str">
        <f t="shared" si="1"/>
        <v xml:space="preserve">'user059', </v>
      </c>
      <c r="L60" s="5" t="str">
        <f t="shared" si="2"/>
        <v xml:space="preserve">'12345', </v>
      </c>
      <c r="M60" t="str">
        <f t="shared" si="3"/>
        <v xml:space="preserve">'홍길동59', </v>
      </c>
      <c r="N60" t="str">
        <f t="shared" ca="1" si="4"/>
        <v xml:space="preserve">'010-4808-1406', </v>
      </c>
      <c r="O60" t="str">
        <f t="shared" si="5"/>
        <v xml:space="preserve">'서울 구로구 신도림동 290', </v>
      </c>
      <c r="P60" t="str">
        <f t="shared" ca="1" si="6"/>
        <v xml:space="preserve">'미성아파트 218호', </v>
      </c>
      <c r="Q60" s="3" t="str">
        <f t="shared" si="7"/>
        <v xml:space="preserve">126.876471458865, </v>
      </c>
      <c r="R60" s="3" t="str">
        <f t="shared" si="8"/>
        <v xml:space="preserve">37.5073333552469, </v>
      </c>
      <c r="T60" t="str">
        <f t="shared" ca="1" si="9"/>
        <v>insert into member ( id, pw, name, tel, addr, addr2, memberX, memberY, regdate, grade) values('user059', '12345', '홍길동59', '010-4808-1406', '서울 구로구 신도림동 290', '미성아파트 218호', 126.876471458865, 37.5073333552469,  curdate(), 1 ) ;</v>
      </c>
    </row>
    <row r="61" spans="1:20" x14ac:dyDescent="0.4">
      <c r="A61">
        <f t="shared" si="0"/>
        <v>60</v>
      </c>
      <c r="B61" t="s">
        <v>1895</v>
      </c>
      <c r="C61" t="s">
        <v>1896</v>
      </c>
      <c r="D61" t="str">
        <f ca="1">"'"&amp;B61&amp;" "&amp;MOD(MID(RAND(),4,3),300)+2&amp;"호',"</f>
        <v>'삼영연립 121호',</v>
      </c>
      <c r="E61" s="4">
        <v>126.877354289301</v>
      </c>
      <c r="F61" s="4">
        <v>37.509703916432699</v>
      </c>
      <c r="G61" t="str">
        <f ca="1">CONCATENATE("010-",MID(RAND(),4,4),"-",MID(RAND(),4,4))</f>
        <v>010-1410-6731</v>
      </c>
      <c r="H61" t="str">
        <f>"'"</f>
        <v>'</v>
      </c>
      <c r="J61" t="s">
        <v>2190</v>
      </c>
      <c r="K61" t="str">
        <f t="shared" si="1"/>
        <v xml:space="preserve">'user060', </v>
      </c>
      <c r="L61" s="5" t="str">
        <f t="shared" si="2"/>
        <v xml:space="preserve">'12345', </v>
      </c>
      <c r="M61" t="str">
        <f t="shared" si="3"/>
        <v xml:space="preserve">'홍길동60', </v>
      </c>
      <c r="N61" t="str">
        <f t="shared" ca="1" si="4"/>
        <v xml:space="preserve">'010-1410-6731', </v>
      </c>
      <c r="O61" t="str">
        <f t="shared" si="5"/>
        <v xml:space="preserve">'서울 구로구 신도림동 292-213', </v>
      </c>
      <c r="P61" t="str">
        <f t="shared" ca="1" si="6"/>
        <v xml:space="preserve">'삼영연립 121호', </v>
      </c>
      <c r="Q61" s="3" t="str">
        <f t="shared" si="7"/>
        <v xml:space="preserve">126.877354289301, </v>
      </c>
      <c r="R61" s="3" t="str">
        <f t="shared" si="8"/>
        <v xml:space="preserve">37.5097039164327, </v>
      </c>
      <c r="T61" t="str">
        <f t="shared" ca="1" si="9"/>
        <v>insert into member ( id, pw, name, tel, addr, addr2, memberX, memberY, regdate, grade) values('user060', '12345', '홍길동60', '010-1410-6731', '서울 구로구 신도림동 292-213', '삼영연립 121호', 126.877354289301, 37.5097039164327,  curdate(), 1 ) ;</v>
      </c>
    </row>
    <row r="62" spans="1:20" x14ac:dyDescent="0.4">
      <c r="A62">
        <f t="shared" si="0"/>
        <v>61</v>
      </c>
      <c r="B62" t="s">
        <v>1899</v>
      </c>
      <c r="C62" t="s">
        <v>1900</v>
      </c>
      <c r="D62" t="str">
        <f ca="1">"'"&amp;B62&amp;" "&amp;MOD(MID(RAND(),4,3),300)+2&amp;"호',"</f>
        <v>'신원빌라 273호',</v>
      </c>
      <c r="E62" s="4">
        <v>126.879075005289</v>
      </c>
      <c r="F62" s="4">
        <v>37.509455211363097</v>
      </c>
      <c r="G62" t="str">
        <f ca="1">CONCATENATE("010-",MID(RAND(),4,4),"-",MID(RAND(),4,4))</f>
        <v>010-1786-1775</v>
      </c>
      <c r="H62" t="str">
        <f>"'"</f>
        <v>'</v>
      </c>
      <c r="J62" t="s">
        <v>2190</v>
      </c>
      <c r="K62" t="str">
        <f t="shared" si="1"/>
        <v xml:space="preserve">'user061', </v>
      </c>
      <c r="L62" s="5" t="str">
        <f t="shared" si="2"/>
        <v xml:space="preserve">'12345', </v>
      </c>
      <c r="M62" t="str">
        <f t="shared" si="3"/>
        <v xml:space="preserve">'홍길동61', </v>
      </c>
      <c r="N62" t="str">
        <f t="shared" ca="1" si="4"/>
        <v xml:space="preserve">'010-1786-1775', </v>
      </c>
      <c r="O62" t="str">
        <f t="shared" si="5"/>
        <v xml:space="preserve">'서울 구로구 신도림동 292-214', </v>
      </c>
      <c r="P62" t="str">
        <f t="shared" ca="1" si="6"/>
        <v xml:space="preserve">'신원빌라 273호', </v>
      </c>
      <c r="Q62" s="3" t="str">
        <f t="shared" si="7"/>
        <v xml:space="preserve">126.879075005289, </v>
      </c>
      <c r="R62" s="3" t="str">
        <f t="shared" si="8"/>
        <v xml:space="preserve">37.5094552113631, </v>
      </c>
      <c r="T62" t="str">
        <f t="shared" ca="1" si="9"/>
        <v>insert into member ( id, pw, name, tel, addr, addr2, memberX, memberY, regdate, grade) values('user061', '12345', '홍길동61', '010-1786-1775', '서울 구로구 신도림동 292-214', '신원빌라 273호', 126.879075005289, 37.5094552113631,  curdate(), 1 ) ;</v>
      </c>
    </row>
    <row r="63" spans="1:20" x14ac:dyDescent="0.4">
      <c r="A63">
        <f t="shared" si="0"/>
        <v>62</v>
      </c>
      <c r="B63" t="s">
        <v>1901</v>
      </c>
      <c r="C63" t="s">
        <v>1902</v>
      </c>
      <c r="D63" t="str">
        <f ca="1">"'"&amp;B63&amp;" "&amp;MOD(MID(RAND(),4,3),300)+2&amp;"호',"</f>
        <v>'유림연립 37호',</v>
      </c>
      <c r="E63" s="4">
        <v>126.878510061805</v>
      </c>
      <c r="F63" s="4">
        <v>37.509797914235797</v>
      </c>
      <c r="G63" t="str">
        <f ca="1">CONCATENATE("010-",MID(RAND(),4,4),"-",MID(RAND(),4,4))</f>
        <v>010-1866-5122</v>
      </c>
      <c r="H63" t="str">
        <f>"'"</f>
        <v>'</v>
      </c>
      <c r="J63" t="s">
        <v>2190</v>
      </c>
      <c r="K63" t="str">
        <f t="shared" si="1"/>
        <v xml:space="preserve">'user062', </v>
      </c>
      <c r="L63" s="5" t="str">
        <f t="shared" si="2"/>
        <v xml:space="preserve">'12345', </v>
      </c>
      <c r="M63" t="str">
        <f t="shared" si="3"/>
        <v xml:space="preserve">'홍길동62', </v>
      </c>
      <c r="N63" t="str">
        <f t="shared" ca="1" si="4"/>
        <v xml:space="preserve">'010-1866-5122', </v>
      </c>
      <c r="O63" t="str">
        <f t="shared" si="5"/>
        <v xml:space="preserve">'서울 구로구 신도림동 292-215', </v>
      </c>
      <c r="P63" t="str">
        <f t="shared" ca="1" si="6"/>
        <v xml:space="preserve">'유림연립 37호', </v>
      </c>
      <c r="Q63" s="3" t="str">
        <f t="shared" si="7"/>
        <v xml:space="preserve">126.878510061805, </v>
      </c>
      <c r="R63" s="3" t="str">
        <f t="shared" si="8"/>
        <v xml:space="preserve">37.5097979142358, </v>
      </c>
      <c r="T63" t="str">
        <f t="shared" ca="1" si="9"/>
        <v>insert into member ( id, pw, name, tel, addr, addr2, memberX, memberY, regdate, grade) values('user062', '12345', '홍길동62', '010-1866-5122', '서울 구로구 신도림동 292-215', '유림연립 37호', 126.878510061805, 37.5097979142358,  curdate(), 1 ) ;</v>
      </c>
    </row>
    <row r="64" spans="1:20" x14ac:dyDescent="0.4">
      <c r="A64">
        <f t="shared" si="0"/>
        <v>63</v>
      </c>
      <c r="B64" t="s">
        <v>1897</v>
      </c>
      <c r="C64" t="s">
        <v>1898</v>
      </c>
      <c r="D64" t="str">
        <f ca="1">"'"&amp;B64&amp;" "&amp;MOD(MID(RAND(),4,3),300)+2&amp;"호',"</f>
        <v>'전원연립 105호',</v>
      </c>
      <c r="E64" s="4">
        <v>126.877655734345</v>
      </c>
      <c r="F64" s="4">
        <v>37.510036699542901</v>
      </c>
      <c r="G64" t="str">
        <f ca="1">CONCATENATE("010-",MID(RAND(),4,4),"-",MID(RAND(),4,4))</f>
        <v>010-4465-2471</v>
      </c>
      <c r="H64" t="str">
        <f>"'"</f>
        <v>'</v>
      </c>
      <c r="J64" t="s">
        <v>2190</v>
      </c>
      <c r="K64" t="str">
        <f t="shared" si="1"/>
        <v xml:space="preserve">'user063', </v>
      </c>
      <c r="L64" s="5" t="str">
        <f t="shared" si="2"/>
        <v xml:space="preserve">'12345', </v>
      </c>
      <c r="M64" t="str">
        <f t="shared" si="3"/>
        <v xml:space="preserve">'홍길동63', </v>
      </c>
      <c r="N64" t="str">
        <f t="shared" ca="1" si="4"/>
        <v xml:space="preserve">'010-4465-2471', </v>
      </c>
      <c r="O64" t="str">
        <f t="shared" si="5"/>
        <v xml:space="preserve">'서울 구로구 신도림동 292-221', </v>
      </c>
      <c r="P64" t="str">
        <f t="shared" ca="1" si="6"/>
        <v xml:space="preserve">'전원연립 105호', </v>
      </c>
      <c r="Q64" s="3" t="str">
        <f t="shared" si="7"/>
        <v xml:space="preserve">126.877655734345, </v>
      </c>
      <c r="R64" s="3" t="str">
        <f t="shared" si="8"/>
        <v xml:space="preserve">37.5100366995429, </v>
      </c>
      <c r="T64" t="str">
        <f t="shared" ca="1" si="9"/>
        <v>insert into member ( id, pw, name, tel, addr, addr2, memberX, memberY, regdate, grade) values('user063', '12345', '홍길동63', '010-4465-2471', '서울 구로구 신도림동 292-221', '전원연립 105호', 126.877655734345, 37.5100366995429,  curdate(), 1 ) ;</v>
      </c>
    </row>
    <row r="65" spans="1:20" x14ac:dyDescent="0.4">
      <c r="A65">
        <f t="shared" si="0"/>
        <v>64</v>
      </c>
      <c r="B65" t="s">
        <v>1903</v>
      </c>
      <c r="C65" t="s">
        <v>1904</v>
      </c>
      <c r="D65" t="str">
        <f ca="1">"'"&amp;B65&amp;" "&amp;MOD(MID(RAND(),4,3),300)+2&amp;"호',"</f>
        <v>'유신빌라 33호',</v>
      </c>
      <c r="E65" s="4">
        <v>126.879551115445</v>
      </c>
      <c r="F65" s="4">
        <v>37.510194521175301</v>
      </c>
      <c r="G65" t="str">
        <f ca="1">CONCATENATE("010-",MID(RAND(),4,4),"-",MID(RAND(),4,4))</f>
        <v>010-1188-7953</v>
      </c>
      <c r="H65" t="str">
        <f>"'"</f>
        <v>'</v>
      </c>
      <c r="J65" t="s">
        <v>2190</v>
      </c>
      <c r="K65" t="str">
        <f t="shared" si="1"/>
        <v xml:space="preserve">'user064', </v>
      </c>
      <c r="L65" s="5" t="str">
        <f t="shared" si="2"/>
        <v xml:space="preserve">'12345', </v>
      </c>
      <c r="M65" t="str">
        <f t="shared" si="3"/>
        <v xml:space="preserve">'홍길동64', </v>
      </c>
      <c r="N65" t="str">
        <f t="shared" ca="1" si="4"/>
        <v xml:space="preserve">'010-1188-7953', </v>
      </c>
      <c r="O65" t="str">
        <f t="shared" si="5"/>
        <v xml:space="preserve">'서울 구로구 신도림동 293-3', </v>
      </c>
      <c r="P65" t="str">
        <f t="shared" ca="1" si="6"/>
        <v xml:space="preserve">'유신빌라 33호', </v>
      </c>
      <c r="Q65" s="3" t="str">
        <f t="shared" si="7"/>
        <v xml:space="preserve">126.879551115445, </v>
      </c>
      <c r="R65" s="3" t="str">
        <f t="shared" si="8"/>
        <v xml:space="preserve">37.5101945211753, </v>
      </c>
      <c r="T65" t="str">
        <f t="shared" ca="1" si="9"/>
        <v>insert into member ( id, pw, name, tel, addr, addr2, memberX, memberY, regdate, grade) values('user064', '12345', '홍길동64', '010-1188-7953', '서울 구로구 신도림동 293-3', '유신빌라 33호', 126.879551115445, 37.5101945211753,  curdate(), 1 ) ;</v>
      </c>
    </row>
    <row r="66" spans="1:20" x14ac:dyDescent="0.4">
      <c r="A66">
        <f t="shared" si="0"/>
        <v>65</v>
      </c>
      <c r="B66" t="s">
        <v>1905</v>
      </c>
      <c r="C66" t="s">
        <v>1906</v>
      </c>
      <c r="D66" t="str">
        <f ca="1">"'"&amp;B66&amp;" "&amp;MOD(MID(RAND(),4,3),300)+2&amp;"호',"</f>
        <v>'삼성드림빌 197호',</v>
      </c>
      <c r="E66" s="4">
        <v>126.88304657852299</v>
      </c>
      <c r="F66" s="4">
        <v>37.512760488826999</v>
      </c>
      <c r="G66" t="str">
        <f ca="1">CONCATENATE("010-",MID(RAND(),4,4),"-",MID(RAND(),4,4))</f>
        <v>010-1616-4219</v>
      </c>
      <c r="H66" t="str">
        <f>"'"</f>
        <v>'</v>
      </c>
      <c r="J66" t="s">
        <v>2190</v>
      </c>
      <c r="K66" t="str">
        <f t="shared" si="1"/>
        <v xml:space="preserve">'user065', </v>
      </c>
      <c r="L66" s="5" t="str">
        <f t="shared" si="2"/>
        <v xml:space="preserve">'12345', </v>
      </c>
      <c r="M66" t="str">
        <f t="shared" si="3"/>
        <v xml:space="preserve">'홍길동65', </v>
      </c>
      <c r="N66" t="str">
        <f t="shared" ca="1" si="4"/>
        <v xml:space="preserve">'010-1616-4219', </v>
      </c>
      <c r="O66" t="str">
        <f t="shared" si="5"/>
        <v xml:space="preserve">'서울 구로구 신도림동 302-4', </v>
      </c>
      <c r="P66" t="str">
        <f t="shared" ca="1" si="6"/>
        <v xml:space="preserve">'삼성드림빌 197호', </v>
      </c>
      <c r="Q66" s="3" t="str">
        <f t="shared" si="7"/>
        <v xml:space="preserve">126.883046578523, </v>
      </c>
      <c r="R66" s="3" t="str">
        <f t="shared" si="8"/>
        <v xml:space="preserve">37.512760488827, </v>
      </c>
      <c r="T66" t="str">
        <f t="shared" ca="1" si="9"/>
        <v>insert into member ( id, pw, name, tel, addr, addr2, memberX, memberY, regdate, grade) values('user065', '12345', '홍길동65', '010-1616-4219', '서울 구로구 신도림동 302-4', '삼성드림빌 197호', 126.883046578523, 37.512760488827,  curdate(), 1 ) ;</v>
      </c>
    </row>
    <row r="67" spans="1:20" x14ac:dyDescent="0.4">
      <c r="A67">
        <f t="shared" ref="A67:A130" si="10">A66+1</f>
        <v>66</v>
      </c>
      <c r="B67" t="s">
        <v>2159</v>
      </c>
      <c r="C67" t="s">
        <v>260</v>
      </c>
      <c r="D67" t="str">
        <f ca="1">"'"&amp;B67&amp;" "&amp;MOD(MID(RAND(),4,3),300)+2&amp;"호',"</f>
        <v>'신도림푸르지오2차아파트 204호',</v>
      </c>
      <c r="E67" s="4">
        <v>126.889450746032</v>
      </c>
      <c r="F67" s="4">
        <v>37.510496126351498</v>
      </c>
      <c r="G67" t="str">
        <f ca="1">CONCATENATE("010-",MID(RAND(),4,4),"-",MID(RAND(),4,4))</f>
        <v>010-6558-7316</v>
      </c>
      <c r="H67" t="str">
        <f>"'"</f>
        <v>'</v>
      </c>
      <c r="J67" t="s">
        <v>2190</v>
      </c>
      <c r="K67" t="str">
        <f t="shared" ref="K67:K130" si="11">"'user"&amp;MID(A67+1000,2,3)&amp;"', "</f>
        <v xml:space="preserve">'user066', </v>
      </c>
      <c r="L67" s="5" t="str">
        <f t="shared" ref="L67:L130" si="12">"'12345', "</f>
        <v xml:space="preserve">'12345', </v>
      </c>
      <c r="M67" t="str">
        <f t="shared" ref="M67:M130" si="13">"'홍길동"&amp;A67&amp;"', "</f>
        <v xml:space="preserve">'홍길동66', </v>
      </c>
      <c r="N67" t="str">
        <f t="shared" ref="N67:N130" ca="1" si="14">$H67&amp;G67&amp;$H67&amp;", "</f>
        <v xml:space="preserve">'010-6558-7316', </v>
      </c>
      <c r="O67" t="str">
        <f t="shared" ref="O67:O130" si="15">$H67&amp;C67&amp;$H67&amp;", "</f>
        <v xml:space="preserve">'서울 구로구 신도림동 338', </v>
      </c>
      <c r="P67" t="str">
        <f t="shared" ref="P67:P130" ca="1" si="16">D67&amp;" "</f>
        <v xml:space="preserve">'신도림푸르지오2차아파트 204호', </v>
      </c>
      <c r="Q67" s="3" t="str">
        <f t="shared" ref="Q67:Q130" si="17">E67&amp;""&amp;", "</f>
        <v xml:space="preserve">126.889450746032, </v>
      </c>
      <c r="R67" s="3" t="str">
        <f t="shared" ref="R67:R130" si="18">F67&amp;""&amp;", "</f>
        <v xml:space="preserve">37.5104961263515, </v>
      </c>
      <c r="T67" t="str">
        <f t="shared" ref="T67:T130" ca="1" si="19">CONCATENATE(J67,K67,L67,M67,N67,O67,P67,Q67,R67," curdate(), 1"," ) ;")</f>
        <v>insert into member ( id, pw, name, tel, addr, addr2, memberX, memberY, regdate, grade) values('user066', '12345', '홍길동66', '010-6558-7316', '서울 구로구 신도림동 338', '신도림푸르지오2차아파트 204호', 126.889450746032, 37.5104961263515,  curdate(), 1 ) ;</v>
      </c>
    </row>
    <row r="68" spans="1:20" x14ac:dyDescent="0.4">
      <c r="A68">
        <f t="shared" si="10"/>
        <v>67</v>
      </c>
      <c r="B68" t="s">
        <v>1909</v>
      </c>
      <c r="C68" t="s">
        <v>1910</v>
      </c>
      <c r="D68" t="str">
        <f ca="1">"'"&amp;B68&amp;" "&amp;MOD(MID(RAND(),4,3),300)+2&amp;"호',"</f>
        <v>'은혜빌라 33호',</v>
      </c>
      <c r="E68" s="4">
        <v>126.879179145105</v>
      </c>
      <c r="F68" s="4">
        <v>37.508701177400397</v>
      </c>
      <c r="G68" t="str">
        <f ca="1">CONCATENATE("010-",MID(RAND(),4,4),"-",MID(RAND(),4,4))</f>
        <v>010-6625-2105</v>
      </c>
      <c r="H68" t="str">
        <f>"'"</f>
        <v>'</v>
      </c>
      <c r="J68" t="s">
        <v>2190</v>
      </c>
      <c r="K68" t="str">
        <f t="shared" si="11"/>
        <v xml:space="preserve">'user067', </v>
      </c>
      <c r="L68" s="5" t="str">
        <f t="shared" si="12"/>
        <v xml:space="preserve">'12345', </v>
      </c>
      <c r="M68" t="str">
        <f t="shared" si="13"/>
        <v xml:space="preserve">'홍길동67', </v>
      </c>
      <c r="N68" t="str">
        <f t="shared" ca="1" si="14"/>
        <v xml:space="preserve">'010-6625-2105', </v>
      </c>
      <c r="O68" t="str">
        <f t="shared" si="15"/>
        <v xml:space="preserve">'서울 구로구 신도림동 396-25', </v>
      </c>
      <c r="P68" t="str">
        <f t="shared" ca="1" si="16"/>
        <v xml:space="preserve">'은혜빌라 33호', </v>
      </c>
      <c r="Q68" s="3" t="str">
        <f t="shared" si="17"/>
        <v xml:space="preserve">126.879179145105, </v>
      </c>
      <c r="R68" s="3" t="str">
        <f t="shared" si="18"/>
        <v xml:space="preserve">37.5087011774004, </v>
      </c>
      <c r="T68" t="str">
        <f t="shared" ca="1" si="19"/>
        <v>insert into member ( id, pw, name, tel, addr, addr2, memberX, memberY, regdate, grade) values('user067', '12345', '홍길동67', '010-6625-2105', '서울 구로구 신도림동 396-25', '은혜빌라 33호', 126.879179145105, 37.5087011774004,  curdate(), 1 ) ;</v>
      </c>
    </row>
    <row r="69" spans="1:20" x14ac:dyDescent="0.4">
      <c r="A69">
        <f t="shared" si="10"/>
        <v>68</v>
      </c>
      <c r="B69" t="s">
        <v>1907</v>
      </c>
      <c r="C69" t="s">
        <v>1908</v>
      </c>
      <c r="D69" t="str">
        <f ca="1">"'"&amp;B69&amp;" "&amp;MOD(MID(RAND(),4,3),300)+2&amp;"호',"</f>
        <v>'목화빌라 95호',</v>
      </c>
      <c r="E69" s="4">
        <v>126.87915292865399</v>
      </c>
      <c r="F69" s="4">
        <v>37.508125408824498</v>
      </c>
      <c r="G69" t="str">
        <f ca="1">CONCATENATE("010-",MID(RAND(),4,4),"-",MID(RAND(),4,4))</f>
        <v>010-3610-6421</v>
      </c>
      <c r="H69" t="str">
        <f>"'"</f>
        <v>'</v>
      </c>
      <c r="J69" t="s">
        <v>2190</v>
      </c>
      <c r="K69" t="str">
        <f t="shared" si="11"/>
        <v xml:space="preserve">'user068', </v>
      </c>
      <c r="L69" s="5" t="str">
        <f t="shared" si="12"/>
        <v xml:space="preserve">'12345', </v>
      </c>
      <c r="M69" t="str">
        <f t="shared" si="13"/>
        <v xml:space="preserve">'홍길동68', </v>
      </c>
      <c r="N69" t="str">
        <f t="shared" ca="1" si="14"/>
        <v xml:space="preserve">'010-3610-6421', </v>
      </c>
      <c r="O69" t="str">
        <f t="shared" si="15"/>
        <v xml:space="preserve">'서울 구로구 신도림동 396-96', </v>
      </c>
      <c r="P69" t="str">
        <f t="shared" ca="1" si="16"/>
        <v xml:space="preserve">'목화빌라 95호', </v>
      </c>
      <c r="Q69" s="3" t="str">
        <f t="shared" si="17"/>
        <v xml:space="preserve">126.879152928654, </v>
      </c>
      <c r="R69" s="3" t="str">
        <f t="shared" si="18"/>
        <v xml:space="preserve">37.5081254088245, </v>
      </c>
      <c r="T69" t="str">
        <f t="shared" ca="1" si="19"/>
        <v>insert into member ( id, pw, name, tel, addr, addr2, memberX, memberY, regdate, grade) values('user068', '12345', '홍길동68', '010-3610-6421', '서울 구로구 신도림동 396-96', '목화빌라 95호', 126.879152928654, 37.5081254088245,  curdate(), 1 ) ;</v>
      </c>
    </row>
    <row r="70" spans="1:20" x14ac:dyDescent="0.4">
      <c r="A70">
        <f t="shared" si="10"/>
        <v>69</v>
      </c>
      <c r="B70" t="s">
        <v>2150</v>
      </c>
      <c r="C70" t="s">
        <v>2151</v>
      </c>
      <c r="D70" t="str">
        <f ca="1">"'"&amp;B70&amp;" "&amp;MOD(MID(RAND(),4,3),300)+2&amp;"호',"</f>
        <v>'신도림SK뷰아파트 54호',</v>
      </c>
      <c r="E70" s="4">
        <v>126.886618926487</v>
      </c>
      <c r="F70" s="4">
        <v>37.5072804607602</v>
      </c>
      <c r="G70" t="str">
        <f ca="1">CONCATENATE("010-",MID(RAND(),4,4),"-",MID(RAND(),4,4))</f>
        <v>010-3762-3660</v>
      </c>
      <c r="H70" t="str">
        <f>"'"</f>
        <v>'</v>
      </c>
      <c r="J70" t="s">
        <v>2190</v>
      </c>
      <c r="K70" t="str">
        <f t="shared" si="11"/>
        <v xml:space="preserve">'user069', </v>
      </c>
      <c r="L70" s="5" t="str">
        <f t="shared" si="12"/>
        <v xml:space="preserve">'12345', </v>
      </c>
      <c r="M70" t="str">
        <f t="shared" si="13"/>
        <v xml:space="preserve">'홍길동69', </v>
      </c>
      <c r="N70" t="str">
        <f t="shared" ca="1" si="14"/>
        <v xml:space="preserve">'010-3762-3660', </v>
      </c>
      <c r="O70" t="str">
        <f t="shared" si="15"/>
        <v xml:space="preserve">'서울 구로구 신도림동 432-1', </v>
      </c>
      <c r="P70" t="str">
        <f t="shared" ca="1" si="16"/>
        <v xml:space="preserve">'신도림SK뷰아파트 54호', </v>
      </c>
      <c r="Q70" s="3" t="str">
        <f t="shared" si="17"/>
        <v xml:space="preserve">126.886618926487, </v>
      </c>
      <c r="R70" s="3" t="str">
        <f t="shared" si="18"/>
        <v xml:space="preserve">37.5072804607602, </v>
      </c>
      <c r="T70" t="str">
        <f t="shared" ca="1" si="19"/>
        <v>insert into member ( id, pw, name, tel, addr, addr2, memberX, memberY, regdate, grade) values('user069', '12345', '홍길동69', '010-3762-3660', '서울 구로구 신도림동 432-1', '신도림SK뷰아파트 54호', 126.886618926487, 37.5072804607602,  curdate(), 1 ) ;</v>
      </c>
    </row>
    <row r="71" spans="1:20" x14ac:dyDescent="0.4">
      <c r="A71">
        <f t="shared" si="10"/>
        <v>70</v>
      </c>
      <c r="B71" t="s">
        <v>2150</v>
      </c>
      <c r="C71" t="s">
        <v>2151</v>
      </c>
      <c r="D71" t="str">
        <f ca="1">"'"&amp;B71&amp;" "&amp;MOD(MID(RAND(),4,3),300)+2&amp;"호',"</f>
        <v>'신도림SK뷰아파트 121호',</v>
      </c>
      <c r="E71" s="4">
        <v>126.886618926487</v>
      </c>
      <c r="F71" s="4">
        <v>37.5072804607602</v>
      </c>
      <c r="G71" t="str">
        <f ca="1">CONCATENATE("010-",MID(RAND(),4,4),"-",MID(RAND(),4,4))</f>
        <v>010-3635-0669</v>
      </c>
      <c r="H71" t="str">
        <f>"'"</f>
        <v>'</v>
      </c>
      <c r="J71" t="s">
        <v>2190</v>
      </c>
      <c r="K71" t="str">
        <f t="shared" si="11"/>
        <v xml:space="preserve">'user070', </v>
      </c>
      <c r="L71" s="5" t="str">
        <f t="shared" si="12"/>
        <v xml:space="preserve">'12345', </v>
      </c>
      <c r="M71" t="str">
        <f t="shared" si="13"/>
        <v xml:space="preserve">'홍길동70', </v>
      </c>
      <c r="N71" t="str">
        <f t="shared" ca="1" si="14"/>
        <v xml:space="preserve">'010-3635-0669', </v>
      </c>
      <c r="O71" t="str">
        <f t="shared" si="15"/>
        <v xml:space="preserve">'서울 구로구 신도림동 432-1', </v>
      </c>
      <c r="P71" t="str">
        <f t="shared" ca="1" si="16"/>
        <v xml:space="preserve">'신도림SK뷰아파트 121호', </v>
      </c>
      <c r="Q71" s="3" t="str">
        <f t="shared" si="17"/>
        <v xml:space="preserve">126.886618926487, </v>
      </c>
      <c r="R71" s="3" t="str">
        <f t="shared" si="18"/>
        <v xml:space="preserve">37.5072804607602, </v>
      </c>
      <c r="T71" t="str">
        <f t="shared" ca="1" si="19"/>
        <v>insert into member ( id, pw, name, tel, addr, addr2, memberX, memberY, regdate, grade) values('user070', '12345', '홍길동70', '010-3635-0669', '서울 구로구 신도림동 432-1', '신도림SK뷰아파트 121호', 126.886618926487, 37.5072804607602,  curdate(), 1 ) ;</v>
      </c>
    </row>
    <row r="72" spans="1:20" x14ac:dyDescent="0.4">
      <c r="A72">
        <f t="shared" si="10"/>
        <v>71</v>
      </c>
      <c r="B72" t="s">
        <v>2160</v>
      </c>
      <c r="C72" t="s">
        <v>2161</v>
      </c>
      <c r="D72" t="str">
        <f ca="1">"'"&amp;B72&amp;" "&amp;MOD(MID(RAND(),4,3),300)+2&amp;"호',"</f>
        <v>'우성3차아파트 112호',</v>
      </c>
      <c r="E72" s="4">
        <v>126.884348064124</v>
      </c>
      <c r="F72" s="4">
        <v>37.513017655346403</v>
      </c>
      <c r="G72" t="str">
        <f ca="1">CONCATENATE("010-",MID(RAND(),4,4),"-",MID(RAND(),4,4))</f>
        <v>010-0492-0674</v>
      </c>
      <c r="H72" t="str">
        <f>"'"</f>
        <v>'</v>
      </c>
      <c r="J72" t="s">
        <v>2190</v>
      </c>
      <c r="K72" t="str">
        <f t="shared" si="11"/>
        <v xml:space="preserve">'user071', </v>
      </c>
      <c r="L72" s="5" t="str">
        <f t="shared" si="12"/>
        <v xml:space="preserve">'12345', </v>
      </c>
      <c r="M72" t="str">
        <f t="shared" si="13"/>
        <v xml:space="preserve">'홍길동71', </v>
      </c>
      <c r="N72" t="str">
        <f t="shared" ca="1" si="14"/>
        <v xml:space="preserve">'010-0492-0674', </v>
      </c>
      <c r="O72" t="str">
        <f t="shared" si="15"/>
        <v xml:space="preserve">'서울 구로구 신도림동 637', </v>
      </c>
      <c r="P72" t="str">
        <f t="shared" ca="1" si="16"/>
        <v xml:space="preserve">'우성3차아파트 112호', </v>
      </c>
      <c r="Q72" s="3" t="str">
        <f t="shared" si="17"/>
        <v xml:space="preserve">126.884348064124, </v>
      </c>
      <c r="R72" s="3" t="str">
        <f t="shared" si="18"/>
        <v xml:space="preserve">37.5130176553464, </v>
      </c>
      <c r="T72" t="str">
        <f t="shared" ca="1" si="19"/>
        <v>insert into member ( id, pw, name, tel, addr, addr2, memberX, memberY, regdate, grade) values('user071', '12345', '홍길동71', '010-0492-0674', '서울 구로구 신도림동 637', '우성3차아파트 112호', 126.884348064124, 37.5130176553464,  curdate(), 1 ) ;</v>
      </c>
    </row>
    <row r="73" spans="1:20" x14ac:dyDescent="0.4">
      <c r="A73">
        <f t="shared" si="10"/>
        <v>72</v>
      </c>
      <c r="B73" t="s">
        <v>2162</v>
      </c>
      <c r="C73" t="s">
        <v>2163</v>
      </c>
      <c r="D73" t="str">
        <f ca="1">"'"&amp;B73&amp;" "&amp;MOD(MID(RAND(),4,3),300)+2&amp;"호',"</f>
        <v>'현대아파트 256호',</v>
      </c>
      <c r="E73" s="4">
        <v>126.88425466655301</v>
      </c>
      <c r="F73" s="4">
        <v>37.511972399529398</v>
      </c>
      <c r="G73" t="str">
        <f ca="1">CONCATENATE("010-",MID(RAND(),4,4),"-",MID(RAND(),4,4))</f>
        <v>010-5595-9903</v>
      </c>
      <c r="H73" t="str">
        <f>"'"</f>
        <v>'</v>
      </c>
      <c r="J73" t="s">
        <v>2190</v>
      </c>
      <c r="K73" t="str">
        <f t="shared" si="11"/>
        <v xml:space="preserve">'user072', </v>
      </c>
      <c r="L73" s="5" t="str">
        <f t="shared" si="12"/>
        <v xml:space="preserve">'12345', </v>
      </c>
      <c r="M73" t="str">
        <f t="shared" si="13"/>
        <v xml:space="preserve">'홍길동72', </v>
      </c>
      <c r="N73" t="str">
        <f t="shared" ca="1" si="14"/>
        <v xml:space="preserve">'010-5595-9903', </v>
      </c>
      <c r="O73" t="str">
        <f t="shared" si="15"/>
        <v xml:space="preserve">'서울 구로구 신도림동 641', </v>
      </c>
      <c r="P73" t="str">
        <f t="shared" ca="1" si="16"/>
        <v xml:space="preserve">'현대아파트 256호', </v>
      </c>
      <c r="Q73" s="3" t="str">
        <f t="shared" si="17"/>
        <v xml:space="preserve">126.884254666553, </v>
      </c>
      <c r="R73" s="3" t="str">
        <f t="shared" si="18"/>
        <v xml:space="preserve">37.5119723995294, </v>
      </c>
      <c r="T73" t="str">
        <f t="shared" ca="1" si="19"/>
        <v>insert into member ( id, pw, name, tel, addr, addr2, memberX, memberY, regdate, grade) values('user072', '12345', '홍길동72', '010-5595-9903', '서울 구로구 신도림동 641', '현대아파트 256호', 126.884254666553, 37.5119723995294,  curdate(), 1 ) ;</v>
      </c>
    </row>
    <row r="74" spans="1:20" x14ac:dyDescent="0.4">
      <c r="A74">
        <f t="shared" si="10"/>
        <v>73</v>
      </c>
      <c r="B74" t="s">
        <v>2143</v>
      </c>
      <c r="C74" t="s">
        <v>204</v>
      </c>
      <c r="D74" t="str">
        <f ca="1">"'"&amp;B74&amp;" "&amp;MOD(MID(RAND(),4,3),300)+2&amp;"호',"</f>
        <v>'신도림대림1,2차아파트 235호',</v>
      </c>
      <c r="E74" s="4">
        <v>126.880590691154</v>
      </c>
      <c r="F74" s="4">
        <v>37.505845527472701</v>
      </c>
      <c r="G74" t="str">
        <f ca="1">CONCATENATE("010-",MID(RAND(),4,4),"-",MID(RAND(),4,4))</f>
        <v>010-4732-7552</v>
      </c>
      <c r="H74" t="str">
        <f>"'"</f>
        <v>'</v>
      </c>
      <c r="J74" t="s">
        <v>2190</v>
      </c>
      <c r="K74" t="str">
        <f t="shared" si="11"/>
        <v xml:space="preserve">'user073', </v>
      </c>
      <c r="L74" s="5" t="str">
        <f t="shared" si="12"/>
        <v xml:space="preserve">'12345', </v>
      </c>
      <c r="M74" t="str">
        <f t="shared" si="13"/>
        <v xml:space="preserve">'홍길동73', </v>
      </c>
      <c r="N74" t="str">
        <f t="shared" ca="1" si="14"/>
        <v xml:space="preserve">'010-4732-7552', </v>
      </c>
      <c r="O74" t="str">
        <f t="shared" si="15"/>
        <v xml:space="preserve">'서울 구로구 신도림동 642', </v>
      </c>
      <c r="P74" t="str">
        <f t="shared" ca="1" si="16"/>
        <v xml:space="preserve">'신도림대림1,2차아파트 235호', </v>
      </c>
      <c r="Q74" s="3" t="str">
        <f t="shared" si="17"/>
        <v xml:space="preserve">126.880590691154, </v>
      </c>
      <c r="R74" s="3" t="str">
        <f t="shared" si="18"/>
        <v xml:space="preserve">37.5058455274727, </v>
      </c>
      <c r="T74" t="str">
        <f t="shared" ca="1" si="19"/>
        <v>insert into member ( id, pw, name, tel, addr, addr2, memberX, memberY, regdate, grade) values('user073', '12345', '홍길동73', '010-4732-7552', '서울 구로구 신도림동 642', '신도림대림1,2차아파트 235호', 126.880590691154, 37.5058455274727,  curdate(), 1 ) ;</v>
      </c>
    </row>
    <row r="75" spans="1:20" x14ac:dyDescent="0.4">
      <c r="A75">
        <f t="shared" si="10"/>
        <v>74</v>
      </c>
      <c r="B75" t="s">
        <v>2143</v>
      </c>
      <c r="C75" t="s">
        <v>204</v>
      </c>
      <c r="D75" t="str">
        <f ca="1">"'"&amp;B75&amp;" "&amp;MOD(MID(RAND(),4,3),300)+2&amp;"호',"</f>
        <v>'신도림대림1,2차아파트 281호',</v>
      </c>
      <c r="E75" s="4">
        <v>126.880590691154</v>
      </c>
      <c r="F75" s="4">
        <v>37.505845527472701</v>
      </c>
      <c r="G75" t="str">
        <f ca="1">CONCATENATE("010-",MID(RAND(),4,4),"-",MID(RAND(),4,4))</f>
        <v>010-4093-1784</v>
      </c>
      <c r="H75" t="str">
        <f>"'"</f>
        <v>'</v>
      </c>
      <c r="J75" t="s">
        <v>2190</v>
      </c>
      <c r="K75" t="str">
        <f t="shared" si="11"/>
        <v xml:space="preserve">'user074', </v>
      </c>
      <c r="L75" s="5" t="str">
        <f t="shared" si="12"/>
        <v xml:space="preserve">'12345', </v>
      </c>
      <c r="M75" t="str">
        <f t="shared" si="13"/>
        <v xml:space="preserve">'홍길동74', </v>
      </c>
      <c r="N75" t="str">
        <f t="shared" ca="1" si="14"/>
        <v xml:space="preserve">'010-4093-1784', </v>
      </c>
      <c r="O75" t="str">
        <f t="shared" si="15"/>
        <v xml:space="preserve">'서울 구로구 신도림동 642', </v>
      </c>
      <c r="P75" t="str">
        <f t="shared" ca="1" si="16"/>
        <v xml:space="preserve">'신도림대림1,2차아파트 281호', </v>
      </c>
      <c r="Q75" s="3" t="str">
        <f t="shared" si="17"/>
        <v xml:space="preserve">126.880590691154, </v>
      </c>
      <c r="R75" s="3" t="str">
        <f t="shared" si="18"/>
        <v xml:space="preserve">37.5058455274727, </v>
      </c>
      <c r="T75" t="str">
        <f t="shared" ca="1" si="19"/>
        <v>insert into member ( id, pw, name, tel, addr, addr2, memberX, memberY, regdate, grade) values('user074', '12345', '홍길동74', '010-4093-1784', '서울 구로구 신도림동 642', '신도림대림1,2차아파트 281호', 126.880590691154, 37.5058455274727,  curdate(), 1 ) ;</v>
      </c>
    </row>
    <row r="76" spans="1:20" x14ac:dyDescent="0.4">
      <c r="A76">
        <f t="shared" si="10"/>
        <v>75</v>
      </c>
      <c r="B76" t="s">
        <v>2146</v>
      </c>
      <c r="C76" t="s">
        <v>2147</v>
      </c>
      <c r="D76" t="str">
        <f ca="1">"'"&amp;B76&amp;" "&amp;MOD(MID(RAND(),4,3),300)+2&amp;"호',"</f>
        <v>'신도림동아1차아파트 176호',</v>
      </c>
      <c r="E76" s="4">
        <v>126.882953120764</v>
      </c>
      <c r="F76" s="4">
        <v>37.511041280974901</v>
      </c>
      <c r="G76" t="str">
        <f ca="1">CONCATENATE("010-",MID(RAND(),4,4),"-",MID(RAND(),4,4))</f>
        <v>010-0187-8872</v>
      </c>
      <c r="H76" t="str">
        <f>"'"</f>
        <v>'</v>
      </c>
      <c r="J76" t="s">
        <v>2190</v>
      </c>
      <c r="K76" t="str">
        <f t="shared" si="11"/>
        <v xml:space="preserve">'user075', </v>
      </c>
      <c r="L76" s="5" t="str">
        <f t="shared" si="12"/>
        <v xml:space="preserve">'12345', </v>
      </c>
      <c r="M76" t="str">
        <f t="shared" si="13"/>
        <v xml:space="preserve">'홍길동75', </v>
      </c>
      <c r="N76" t="str">
        <f t="shared" ca="1" si="14"/>
        <v xml:space="preserve">'010-0187-8872', </v>
      </c>
      <c r="O76" t="str">
        <f t="shared" si="15"/>
        <v xml:space="preserve">'서울 구로구 신도림동 643', </v>
      </c>
      <c r="P76" t="str">
        <f t="shared" ca="1" si="16"/>
        <v xml:space="preserve">'신도림동아1차아파트 176호', </v>
      </c>
      <c r="Q76" s="3" t="str">
        <f t="shared" si="17"/>
        <v xml:space="preserve">126.882953120764, </v>
      </c>
      <c r="R76" s="3" t="str">
        <f t="shared" si="18"/>
        <v xml:space="preserve">37.5110412809749, </v>
      </c>
      <c r="T76" t="str">
        <f t="shared" ca="1" si="19"/>
        <v>insert into member ( id, pw, name, tel, addr, addr2, memberX, memberY, regdate, grade) values('user075', '12345', '홍길동75', '010-0187-8872', '서울 구로구 신도림동 643', '신도림동아1차아파트 176호', 126.882953120764, 37.5110412809749,  curdate(), 1 ) ;</v>
      </c>
    </row>
    <row r="77" spans="1:20" x14ac:dyDescent="0.4">
      <c r="A77">
        <f t="shared" si="10"/>
        <v>76</v>
      </c>
      <c r="B77" t="s">
        <v>2152</v>
      </c>
      <c r="C77" t="s">
        <v>1244</v>
      </c>
      <c r="D77" t="str">
        <f ca="1">"'"&amp;B77&amp;" "&amp;MOD(MID(RAND(),4,3),300)+2&amp;"호',"</f>
        <v>'신도림동아2차아파트 62호',</v>
      </c>
      <c r="E77" s="4">
        <v>126.88588864268699</v>
      </c>
      <c r="F77" s="4">
        <v>37.508539361766204</v>
      </c>
      <c r="G77" t="str">
        <f ca="1">CONCATENATE("010-",MID(RAND(),4,4),"-",MID(RAND(),4,4))</f>
        <v>010-6065-1784</v>
      </c>
      <c r="H77" t="str">
        <f>"'"</f>
        <v>'</v>
      </c>
      <c r="J77" t="s">
        <v>2190</v>
      </c>
      <c r="K77" t="str">
        <f t="shared" si="11"/>
        <v xml:space="preserve">'user076', </v>
      </c>
      <c r="L77" s="5" t="str">
        <f t="shared" si="12"/>
        <v xml:space="preserve">'12345', </v>
      </c>
      <c r="M77" t="str">
        <f t="shared" si="13"/>
        <v xml:space="preserve">'홍길동76', </v>
      </c>
      <c r="N77" t="str">
        <f t="shared" ca="1" si="14"/>
        <v xml:space="preserve">'010-6065-1784', </v>
      </c>
      <c r="O77" t="str">
        <f t="shared" si="15"/>
        <v xml:space="preserve">'서울 구로구 신도림동 644', </v>
      </c>
      <c r="P77" t="str">
        <f t="shared" ca="1" si="16"/>
        <v xml:space="preserve">'신도림동아2차아파트 62호', </v>
      </c>
      <c r="Q77" s="3" t="str">
        <f t="shared" si="17"/>
        <v xml:space="preserve">126.885888642687, </v>
      </c>
      <c r="R77" s="3" t="str">
        <f t="shared" si="18"/>
        <v xml:space="preserve">37.5085393617662, </v>
      </c>
      <c r="T77" t="str">
        <f t="shared" ca="1" si="19"/>
        <v>insert into member ( id, pw, name, tel, addr, addr2, memberX, memberY, regdate, grade) values('user076', '12345', '홍길동76', '010-6065-1784', '서울 구로구 신도림동 644', '신도림동아2차아파트 62호', 126.885888642687, 37.5085393617662,  curdate(), 1 ) ;</v>
      </c>
    </row>
    <row r="78" spans="1:20" x14ac:dyDescent="0.4">
      <c r="A78">
        <f t="shared" si="10"/>
        <v>77</v>
      </c>
      <c r="B78" t="s">
        <v>2152</v>
      </c>
      <c r="C78" t="s">
        <v>1244</v>
      </c>
      <c r="D78" t="str">
        <f ca="1">"'"&amp;B78&amp;" "&amp;MOD(MID(RAND(),4,3),300)+2&amp;"호',"</f>
        <v>'신도림동아2차아파트 174호',</v>
      </c>
      <c r="E78" s="4">
        <v>126.88588864268699</v>
      </c>
      <c r="F78" s="4">
        <v>37.508539361766204</v>
      </c>
      <c r="G78" t="str">
        <f ca="1">CONCATENATE("010-",MID(RAND(),4,4),"-",MID(RAND(),4,4))</f>
        <v>010-6911-7507</v>
      </c>
      <c r="H78" t="str">
        <f>"'"</f>
        <v>'</v>
      </c>
      <c r="J78" t="s">
        <v>2190</v>
      </c>
      <c r="K78" t="str">
        <f t="shared" si="11"/>
        <v xml:space="preserve">'user077', </v>
      </c>
      <c r="L78" s="5" t="str">
        <f t="shared" si="12"/>
        <v xml:space="preserve">'12345', </v>
      </c>
      <c r="M78" t="str">
        <f t="shared" si="13"/>
        <v xml:space="preserve">'홍길동77', </v>
      </c>
      <c r="N78" t="str">
        <f t="shared" ca="1" si="14"/>
        <v xml:space="preserve">'010-6911-7507', </v>
      </c>
      <c r="O78" t="str">
        <f t="shared" si="15"/>
        <v xml:space="preserve">'서울 구로구 신도림동 644', </v>
      </c>
      <c r="P78" t="str">
        <f t="shared" ca="1" si="16"/>
        <v xml:space="preserve">'신도림동아2차아파트 174호', </v>
      </c>
      <c r="Q78" s="3" t="str">
        <f t="shared" si="17"/>
        <v xml:space="preserve">126.885888642687, </v>
      </c>
      <c r="R78" s="3" t="str">
        <f t="shared" si="18"/>
        <v xml:space="preserve">37.5085393617662, </v>
      </c>
      <c r="T78" t="str">
        <f t="shared" ca="1" si="19"/>
        <v>insert into member ( id, pw, name, tel, addr, addr2, memberX, memberY, regdate, grade) values('user077', '12345', '홍길동77', '010-6911-7507', '서울 구로구 신도림동 644', '신도림동아2차아파트 174호', 126.885888642687, 37.5085393617662,  curdate(), 1 ) ;</v>
      </c>
    </row>
    <row r="79" spans="1:20" x14ac:dyDescent="0.4">
      <c r="A79">
        <f t="shared" si="10"/>
        <v>78</v>
      </c>
      <c r="B79" t="s">
        <v>2153</v>
      </c>
      <c r="C79" t="s">
        <v>2154</v>
      </c>
      <c r="D79" t="str">
        <f ca="1">"'"&amp;B79&amp;" "&amp;MOD(MID(RAND(),4,3),300)+2&amp;"호',"</f>
        <v>'신도림동아3차아파트 223호',</v>
      </c>
      <c r="E79" s="4">
        <v>126.884199592318</v>
      </c>
      <c r="F79" s="4">
        <v>37.509550446798002</v>
      </c>
      <c r="G79" t="str">
        <f ca="1">CONCATENATE("010-",MID(RAND(),4,4),"-",MID(RAND(),4,4))</f>
        <v>010-3473-4079</v>
      </c>
      <c r="H79" t="str">
        <f>"'"</f>
        <v>'</v>
      </c>
      <c r="J79" t="s">
        <v>2190</v>
      </c>
      <c r="K79" t="str">
        <f t="shared" si="11"/>
        <v xml:space="preserve">'user078', </v>
      </c>
      <c r="L79" s="5" t="str">
        <f t="shared" si="12"/>
        <v xml:space="preserve">'12345', </v>
      </c>
      <c r="M79" t="str">
        <f t="shared" si="13"/>
        <v xml:space="preserve">'홍길동78', </v>
      </c>
      <c r="N79" t="str">
        <f t="shared" ca="1" si="14"/>
        <v xml:space="preserve">'010-3473-4079', </v>
      </c>
      <c r="O79" t="str">
        <f t="shared" si="15"/>
        <v xml:space="preserve">'서울 구로구 신도림동 645', </v>
      </c>
      <c r="P79" t="str">
        <f t="shared" ca="1" si="16"/>
        <v xml:space="preserve">'신도림동아3차아파트 223호', </v>
      </c>
      <c r="Q79" s="3" t="str">
        <f t="shared" si="17"/>
        <v xml:space="preserve">126.884199592318, </v>
      </c>
      <c r="R79" s="3" t="str">
        <f t="shared" si="18"/>
        <v xml:space="preserve">37.509550446798, </v>
      </c>
      <c r="T79" t="str">
        <f t="shared" ca="1" si="19"/>
        <v>insert into member ( id, pw, name, tel, addr, addr2, memberX, memberY, regdate, grade) values('user078', '12345', '홍길동78', '010-3473-4079', '서울 구로구 신도림동 645', '신도림동아3차아파트 223호', 126.884199592318, 37.509550446798,  curdate(), 1 ) ;</v>
      </c>
    </row>
    <row r="80" spans="1:20" x14ac:dyDescent="0.4">
      <c r="A80">
        <f t="shared" si="10"/>
        <v>79</v>
      </c>
      <c r="B80" t="s">
        <v>2148</v>
      </c>
      <c r="C80" t="s">
        <v>2149</v>
      </c>
      <c r="D80" t="str">
        <f ca="1">"'"&amp;B80&amp;" "&amp;MOD(MID(RAND(),4,3),300)+2&amp;"호',"</f>
        <v>'신도림4차e편한세상아파트 32호',</v>
      </c>
      <c r="E80" s="4">
        <v>126.886844638149</v>
      </c>
      <c r="F80" s="4">
        <v>37.510601779040698</v>
      </c>
      <c r="G80" t="str">
        <f ca="1">CONCATENATE("010-",MID(RAND(),4,4),"-",MID(RAND(),4,4))</f>
        <v>010-1507-7233</v>
      </c>
      <c r="H80" t="str">
        <f>"'"</f>
        <v>'</v>
      </c>
      <c r="J80" t="s">
        <v>2190</v>
      </c>
      <c r="K80" t="str">
        <f t="shared" si="11"/>
        <v xml:space="preserve">'user079', </v>
      </c>
      <c r="L80" s="5" t="str">
        <f t="shared" si="12"/>
        <v xml:space="preserve">'12345', </v>
      </c>
      <c r="M80" t="str">
        <f t="shared" si="13"/>
        <v xml:space="preserve">'홍길동79', </v>
      </c>
      <c r="N80" t="str">
        <f t="shared" ca="1" si="14"/>
        <v xml:space="preserve">'010-1507-7233', </v>
      </c>
      <c r="O80" t="str">
        <f t="shared" si="15"/>
        <v xml:space="preserve">'서울 구로구 신도림동 646', </v>
      </c>
      <c r="P80" t="str">
        <f t="shared" ca="1" si="16"/>
        <v xml:space="preserve">'신도림4차e편한세상아파트 32호', </v>
      </c>
      <c r="Q80" s="3" t="str">
        <f t="shared" si="17"/>
        <v xml:space="preserve">126.886844638149, </v>
      </c>
      <c r="R80" s="3" t="str">
        <f t="shared" si="18"/>
        <v xml:space="preserve">37.5106017790407, </v>
      </c>
      <c r="T80" t="str">
        <f t="shared" ca="1" si="19"/>
        <v>insert into member ( id, pw, name, tel, addr, addr2, memberX, memberY, regdate, grade) values('user079', '12345', '홍길동79', '010-1507-7233', '서울 구로구 신도림동 646', '신도림4차e편한세상아파트 32호', 126.886844638149, 37.5106017790407,  curdate(), 1 ) ;</v>
      </c>
    </row>
    <row r="81" spans="1:20" x14ac:dyDescent="0.4">
      <c r="A81">
        <f t="shared" si="10"/>
        <v>80</v>
      </c>
      <c r="B81" t="s">
        <v>2164</v>
      </c>
      <c r="C81" t="s">
        <v>2165</v>
      </c>
      <c r="D81" t="str">
        <f ca="1">"'"&amp;B81&amp;" "&amp;MOD(MID(RAND(),4,3),300)+2&amp;"호',"</f>
        <v>'신도림5차e편한세상아파트 217호',</v>
      </c>
      <c r="E81" s="4">
        <v>126.880724511041</v>
      </c>
      <c r="F81" s="4">
        <v>37.507038592801401</v>
      </c>
      <c r="G81" t="str">
        <f ca="1">CONCATENATE("010-",MID(RAND(),4,4),"-",MID(RAND(),4,4))</f>
        <v>010-6595-0134</v>
      </c>
      <c r="H81" t="str">
        <f>"'"</f>
        <v>'</v>
      </c>
      <c r="J81" t="s">
        <v>2190</v>
      </c>
      <c r="K81" t="str">
        <f t="shared" si="11"/>
        <v xml:space="preserve">'user080', </v>
      </c>
      <c r="L81" s="5" t="str">
        <f t="shared" si="12"/>
        <v xml:space="preserve">'12345', </v>
      </c>
      <c r="M81" t="str">
        <f t="shared" si="13"/>
        <v xml:space="preserve">'홍길동80', </v>
      </c>
      <c r="N81" t="str">
        <f t="shared" ca="1" si="14"/>
        <v xml:space="preserve">'010-6595-0134', </v>
      </c>
      <c r="O81" t="str">
        <f t="shared" si="15"/>
        <v xml:space="preserve">'서울 구로구 신도림동 647', </v>
      </c>
      <c r="P81" t="str">
        <f t="shared" ca="1" si="16"/>
        <v xml:space="preserve">'신도림5차e편한세상아파트 217호', </v>
      </c>
      <c r="Q81" s="3" t="str">
        <f t="shared" si="17"/>
        <v xml:space="preserve">126.880724511041, </v>
      </c>
      <c r="R81" s="3" t="str">
        <f t="shared" si="18"/>
        <v xml:space="preserve">37.5070385928014, </v>
      </c>
      <c r="T81" t="str">
        <f t="shared" ca="1" si="19"/>
        <v>insert into member ( id, pw, name, tel, addr, addr2, memberX, memberY, regdate, grade) values('user080', '12345', '홍길동80', '010-6595-0134', '서울 구로구 신도림동 647', '신도림5차e편한세상아파트 217호', 126.880724511041, 37.5070385928014,  curdate(), 1 ) ;</v>
      </c>
    </row>
    <row r="82" spans="1:20" x14ac:dyDescent="0.4">
      <c r="A82">
        <f t="shared" si="10"/>
        <v>81</v>
      </c>
      <c r="B82" t="s">
        <v>2155</v>
      </c>
      <c r="C82" t="s">
        <v>2156</v>
      </c>
      <c r="D82" t="str">
        <f ca="1">"'"&amp;B82&amp;" "&amp;MOD(MID(RAND(),4,3),300)+2&amp;"호',"</f>
        <v>'신도림7차e편한세상아파트 41호',</v>
      </c>
      <c r="E82" s="4">
        <v>126.882771623049</v>
      </c>
      <c r="F82" s="4">
        <v>37.508485853245503</v>
      </c>
      <c r="G82" t="str">
        <f ca="1">CONCATENATE("010-",MID(RAND(),4,4),"-",MID(RAND(),4,4))</f>
        <v>010-1526-4927</v>
      </c>
      <c r="H82" t="str">
        <f>"'"</f>
        <v>'</v>
      </c>
      <c r="J82" t="s">
        <v>2190</v>
      </c>
      <c r="K82" t="str">
        <f t="shared" si="11"/>
        <v xml:space="preserve">'user081', </v>
      </c>
      <c r="L82" s="5" t="str">
        <f t="shared" si="12"/>
        <v xml:space="preserve">'12345', </v>
      </c>
      <c r="M82" t="str">
        <f t="shared" si="13"/>
        <v xml:space="preserve">'홍길동81', </v>
      </c>
      <c r="N82" t="str">
        <f t="shared" ca="1" si="14"/>
        <v xml:space="preserve">'010-1526-4927', </v>
      </c>
      <c r="O82" t="str">
        <f t="shared" si="15"/>
        <v xml:space="preserve">'서울 구로구 신도림동 649', </v>
      </c>
      <c r="P82" t="str">
        <f t="shared" ca="1" si="16"/>
        <v xml:space="preserve">'신도림7차e편한세상아파트 41호', </v>
      </c>
      <c r="Q82" s="3" t="str">
        <f t="shared" si="17"/>
        <v xml:space="preserve">126.882771623049, </v>
      </c>
      <c r="R82" s="3" t="str">
        <f t="shared" si="18"/>
        <v xml:space="preserve">37.5084858532455, </v>
      </c>
      <c r="T82" t="str">
        <f t="shared" ca="1" si="19"/>
        <v>insert into member ( id, pw, name, tel, addr, addr2, memberX, memberY, regdate, grade) values('user081', '12345', '홍길동81', '010-1526-4927', '서울 구로구 신도림동 649', '신도림7차e편한세상아파트 41호', 126.882771623049, 37.5084858532455,  curdate(), 1 ) ;</v>
      </c>
    </row>
    <row r="83" spans="1:20" x14ac:dyDescent="0.4">
      <c r="A83">
        <f t="shared" si="10"/>
        <v>82</v>
      </c>
      <c r="B83" t="s">
        <v>2142</v>
      </c>
      <c r="C83" t="s">
        <v>35</v>
      </c>
      <c r="D83" t="str">
        <f ca="1">"'"&amp;B83&amp;" "&amp;MOD(MID(RAND(),4,3),300)+2&amp;"호',"</f>
        <v>'디큐브시티아파트 7호',</v>
      </c>
      <c r="E83" s="4">
        <v>126.88833346754799</v>
      </c>
      <c r="F83" s="4">
        <v>37.508082186005701</v>
      </c>
      <c r="G83" t="str">
        <f ca="1">CONCATENATE("010-",MID(RAND(),4,4),"-",MID(RAND(),4,4))</f>
        <v>010-9161-2111</v>
      </c>
      <c r="H83" t="str">
        <f>"'"</f>
        <v>'</v>
      </c>
      <c r="J83" t="s">
        <v>2190</v>
      </c>
      <c r="K83" t="str">
        <f t="shared" si="11"/>
        <v xml:space="preserve">'user082', </v>
      </c>
      <c r="L83" s="5" t="str">
        <f t="shared" si="12"/>
        <v xml:space="preserve">'12345', </v>
      </c>
      <c r="M83" t="str">
        <f t="shared" si="13"/>
        <v xml:space="preserve">'홍길동82', </v>
      </c>
      <c r="N83" t="str">
        <f t="shared" ca="1" si="14"/>
        <v xml:space="preserve">'010-9161-2111', </v>
      </c>
      <c r="O83" t="str">
        <f t="shared" si="15"/>
        <v xml:space="preserve">'서울 구로구 신도림동 692', </v>
      </c>
      <c r="P83" t="str">
        <f t="shared" ca="1" si="16"/>
        <v xml:space="preserve">'디큐브시티아파트 7호', </v>
      </c>
      <c r="Q83" s="3" t="str">
        <f t="shared" si="17"/>
        <v xml:space="preserve">126.888333467548, </v>
      </c>
      <c r="R83" s="3" t="str">
        <f t="shared" si="18"/>
        <v xml:space="preserve">37.5080821860057, </v>
      </c>
      <c r="T83" t="str">
        <f t="shared" ca="1" si="19"/>
        <v>insert into member ( id, pw, name, tel, addr, addr2, memberX, memberY, regdate, grade) values('user082', '12345', '홍길동82', '010-9161-2111', '서울 구로구 신도림동 692', '디큐브시티아파트 7호', 126.888333467548, 37.5080821860057,  curdate(), 1 ) ;</v>
      </c>
    </row>
    <row r="84" spans="1:20" x14ac:dyDescent="0.4">
      <c r="A84">
        <f t="shared" si="10"/>
        <v>83</v>
      </c>
      <c r="B84" t="s">
        <v>2142</v>
      </c>
      <c r="C84" t="s">
        <v>35</v>
      </c>
      <c r="D84" t="str">
        <f ca="1">"'"&amp;B84&amp;" "&amp;MOD(MID(RAND(),4,3),300)+2&amp;"호',"</f>
        <v>'디큐브시티아파트 96호',</v>
      </c>
      <c r="E84" s="4">
        <v>126.88833346754799</v>
      </c>
      <c r="F84" s="4">
        <v>37.508082186005701</v>
      </c>
      <c r="G84" t="str">
        <f ca="1">CONCATENATE("010-",MID(RAND(),4,4),"-",MID(RAND(),4,4))</f>
        <v>010-7029-8527</v>
      </c>
      <c r="H84" t="str">
        <f>"'"</f>
        <v>'</v>
      </c>
      <c r="J84" t="s">
        <v>2190</v>
      </c>
      <c r="K84" t="str">
        <f t="shared" si="11"/>
        <v xml:space="preserve">'user083', </v>
      </c>
      <c r="L84" s="5" t="str">
        <f t="shared" si="12"/>
        <v xml:space="preserve">'12345', </v>
      </c>
      <c r="M84" t="str">
        <f t="shared" si="13"/>
        <v xml:space="preserve">'홍길동83', </v>
      </c>
      <c r="N84" t="str">
        <f t="shared" ca="1" si="14"/>
        <v xml:space="preserve">'010-7029-8527', </v>
      </c>
      <c r="O84" t="str">
        <f t="shared" si="15"/>
        <v xml:space="preserve">'서울 구로구 신도림동 692', </v>
      </c>
      <c r="P84" t="str">
        <f t="shared" ca="1" si="16"/>
        <v xml:space="preserve">'디큐브시티아파트 96호', </v>
      </c>
      <c r="Q84" s="3" t="str">
        <f t="shared" si="17"/>
        <v xml:space="preserve">126.888333467548, </v>
      </c>
      <c r="R84" s="3" t="str">
        <f t="shared" si="18"/>
        <v xml:space="preserve">37.5080821860057, </v>
      </c>
      <c r="T84" t="str">
        <f t="shared" ca="1" si="19"/>
        <v>insert into member ( id, pw, name, tel, addr, addr2, memberX, memberY, regdate, grade) values('user083', '12345', '홍길동83', '010-7029-8527', '서울 구로구 신도림동 692', '디큐브시티아파트 96호', 126.888333467548, 37.5080821860057,  curdate(), 1 ) ;</v>
      </c>
    </row>
    <row r="85" spans="1:20" x14ac:dyDescent="0.4">
      <c r="A85">
        <f t="shared" si="10"/>
        <v>84</v>
      </c>
      <c r="B85" t="s">
        <v>2157</v>
      </c>
      <c r="C85" t="s">
        <v>2158</v>
      </c>
      <c r="D85" t="str">
        <f ca="1">"'"&amp;B85&amp;" "&amp;MOD(MID(RAND(),4,3),300)+2&amp;"호',"</f>
        <v>'신도림아이파크아파트 160호',</v>
      </c>
      <c r="E85" s="4">
        <v>126.888576507449</v>
      </c>
      <c r="F85" s="4">
        <v>37.511212504120202</v>
      </c>
      <c r="G85" t="str">
        <f ca="1">CONCATENATE("010-",MID(RAND(),4,4),"-",MID(RAND(),4,4))</f>
        <v>010-7370-2591</v>
      </c>
      <c r="H85" t="str">
        <f>"'"</f>
        <v>'</v>
      </c>
      <c r="J85" t="s">
        <v>2190</v>
      </c>
      <c r="K85" t="str">
        <f t="shared" si="11"/>
        <v xml:space="preserve">'user084', </v>
      </c>
      <c r="L85" s="5" t="str">
        <f t="shared" si="12"/>
        <v xml:space="preserve">'12345', </v>
      </c>
      <c r="M85" t="str">
        <f t="shared" si="13"/>
        <v xml:space="preserve">'홍길동84', </v>
      </c>
      <c r="N85" t="str">
        <f t="shared" ca="1" si="14"/>
        <v xml:space="preserve">'010-7370-2591', </v>
      </c>
      <c r="O85" t="str">
        <f t="shared" si="15"/>
        <v xml:space="preserve">'서울 구로구 신도림동 693', </v>
      </c>
      <c r="P85" t="str">
        <f t="shared" ca="1" si="16"/>
        <v xml:space="preserve">'신도림아이파크아파트 160호', </v>
      </c>
      <c r="Q85" s="3" t="str">
        <f t="shared" si="17"/>
        <v xml:space="preserve">126.888576507449, </v>
      </c>
      <c r="R85" s="3" t="str">
        <f t="shared" si="18"/>
        <v xml:space="preserve">37.5112125041202, </v>
      </c>
      <c r="T85" t="str">
        <f t="shared" ca="1" si="19"/>
        <v>insert into member ( id, pw, name, tel, addr, addr2, memberX, memberY, regdate, grade) values('user084', '12345', '홍길동84', '010-7370-2591', '서울 구로구 신도림동 693', '신도림아이파크아파트 160호', 126.888576507449, 37.5112125041202,  curdate(), 1 ) ;</v>
      </c>
    </row>
    <row r="86" spans="1:20" x14ac:dyDescent="0.4">
      <c r="A86">
        <f t="shared" si="10"/>
        <v>85</v>
      </c>
      <c r="B86" t="s">
        <v>2027</v>
      </c>
      <c r="C86" t="s">
        <v>2028</v>
      </c>
      <c r="D86" t="str">
        <f ca="1">"'"&amp;B86&amp;" "&amp;MOD(MID(RAND(),4,3),300)+2&amp;"호',"</f>
        <v>'홍익그린빌라 270호',</v>
      </c>
      <c r="E86" s="4">
        <v>126.9201322158</v>
      </c>
      <c r="F86" s="4">
        <v>37.547169091809401</v>
      </c>
      <c r="G86" t="str">
        <f ca="1">CONCATENATE("010-",MID(RAND(),4,4),"-",MID(RAND(),4,4))</f>
        <v>010-1440-7277</v>
      </c>
      <c r="H86" t="str">
        <f>"'"</f>
        <v>'</v>
      </c>
      <c r="J86" t="s">
        <v>2190</v>
      </c>
      <c r="K86" t="str">
        <f t="shared" si="11"/>
        <v xml:space="preserve">'user085', </v>
      </c>
      <c r="L86" s="5" t="str">
        <f t="shared" si="12"/>
        <v xml:space="preserve">'12345', </v>
      </c>
      <c r="M86" t="str">
        <f t="shared" si="13"/>
        <v xml:space="preserve">'홍길동85', </v>
      </c>
      <c r="N86" t="str">
        <f t="shared" ca="1" si="14"/>
        <v xml:space="preserve">'010-1440-7277', </v>
      </c>
      <c r="O86" t="str">
        <f t="shared" si="15"/>
        <v xml:space="preserve">'서울 마포구 당인동 13-7', </v>
      </c>
      <c r="P86" t="str">
        <f t="shared" ca="1" si="16"/>
        <v xml:space="preserve">'홍익그린빌라 270호', </v>
      </c>
      <c r="Q86" s="3" t="str">
        <f t="shared" si="17"/>
        <v xml:space="preserve">126.9201322158, </v>
      </c>
      <c r="R86" s="3" t="str">
        <f t="shared" si="18"/>
        <v xml:space="preserve">37.5471690918094, </v>
      </c>
      <c r="T86" t="str">
        <f t="shared" ca="1" si="19"/>
        <v>insert into member ( id, pw, name, tel, addr, addr2, memberX, memberY, regdate, grade) values('user085', '12345', '홍길동85', '010-1440-7277', '서울 마포구 당인동 13-7', '홍익그린빌라 270호', 126.9201322158, 37.5471690918094,  curdate(), 1 ) ;</v>
      </c>
    </row>
    <row r="87" spans="1:20" x14ac:dyDescent="0.4">
      <c r="A87">
        <f t="shared" si="10"/>
        <v>86</v>
      </c>
      <c r="B87" t="s">
        <v>2027</v>
      </c>
      <c r="C87" t="s">
        <v>2028</v>
      </c>
      <c r="D87" t="str">
        <f ca="1">"'"&amp;B87&amp;" "&amp;MOD(MID(RAND(),4,3),300)+2&amp;"호',"</f>
        <v>'홍익그린빌라 270호',</v>
      </c>
      <c r="E87" s="4">
        <v>126.9201322158</v>
      </c>
      <c r="F87" s="4">
        <v>37.547169091809401</v>
      </c>
      <c r="G87" t="str">
        <f ca="1">CONCATENATE("010-",MID(RAND(),4,4),"-",MID(RAND(),4,4))</f>
        <v>010-4335-0223</v>
      </c>
      <c r="H87" t="str">
        <f>"'"</f>
        <v>'</v>
      </c>
      <c r="J87" t="s">
        <v>2190</v>
      </c>
      <c r="K87" t="str">
        <f t="shared" si="11"/>
        <v xml:space="preserve">'user086', </v>
      </c>
      <c r="L87" s="5" t="str">
        <f t="shared" si="12"/>
        <v xml:space="preserve">'12345', </v>
      </c>
      <c r="M87" t="str">
        <f t="shared" si="13"/>
        <v xml:space="preserve">'홍길동86', </v>
      </c>
      <c r="N87" t="str">
        <f t="shared" ca="1" si="14"/>
        <v xml:space="preserve">'010-4335-0223', </v>
      </c>
      <c r="O87" t="str">
        <f t="shared" si="15"/>
        <v xml:space="preserve">'서울 마포구 당인동 13-7', </v>
      </c>
      <c r="P87" t="str">
        <f t="shared" ca="1" si="16"/>
        <v xml:space="preserve">'홍익그린빌라 270호', </v>
      </c>
      <c r="Q87" s="3" t="str">
        <f t="shared" si="17"/>
        <v xml:space="preserve">126.9201322158, </v>
      </c>
      <c r="R87" s="3" t="str">
        <f t="shared" si="18"/>
        <v xml:space="preserve">37.5471690918094, </v>
      </c>
      <c r="T87" t="str">
        <f t="shared" ca="1" si="19"/>
        <v>insert into member ( id, pw, name, tel, addr, addr2, memberX, memberY, regdate, grade) values('user086', '12345', '홍길동86', '010-4335-0223', '서울 마포구 당인동 13-7', '홍익그린빌라 270호', 126.9201322158, 37.5471690918094,  curdate(), 1 ) ;</v>
      </c>
    </row>
    <row r="88" spans="1:20" x14ac:dyDescent="0.4">
      <c r="A88">
        <f t="shared" si="10"/>
        <v>87</v>
      </c>
      <c r="B88" t="s">
        <v>2015</v>
      </c>
      <c r="C88" t="s">
        <v>2037</v>
      </c>
      <c r="D88" t="str">
        <f ca="1">"'"&amp;B88&amp;" "&amp;MOD(MID(RAND(),4,3),300)+2&amp;"호',"</f>
        <v>'한솔그랑빌 66호',</v>
      </c>
      <c r="E88" s="4">
        <v>126.91983969295499</v>
      </c>
      <c r="F88" s="4">
        <v>37.546642710336599</v>
      </c>
      <c r="G88" t="str">
        <f ca="1">CONCATENATE("010-",MID(RAND(),4,4),"-",MID(RAND(),4,4))</f>
        <v>010-0846-0849</v>
      </c>
      <c r="H88" t="str">
        <f>"'"</f>
        <v>'</v>
      </c>
      <c r="J88" t="s">
        <v>2190</v>
      </c>
      <c r="K88" t="str">
        <f t="shared" si="11"/>
        <v xml:space="preserve">'user087', </v>
      </c>
      <c r="L88" s="5" t="str">
        <f t="shared" si="12"/>
        <v xml:space="preserve">'12345', </v>
      </c>
      <c r="M88" t="str">
        <f t="shared" si="13"/>
        <v xml:space="preserve">'홍길동87', </v>
      </c>
      <c r="N88" t="str">
        <f t="shared" ca="1" si="14"/>
        <v xml:space="preserve">'010-0846-0849', </v>
      </c>
      <c r="O88" t="str">
        <f t="shared" si="15"/>
        <v xml:space="preserve">'서울 마포구 당인동 16-1', </v>
      </c>
      <c r="P88" t="str">
        <f t="shared" ca="1" si="16"/>
        <v xml:space="preserve">'한솔그랑빌 66호', </v>
      </c>
      <c r="Q88" s="3" t="str">
        <f t="shared" si="17"/>
        <v xml:space="preserve">126.919839692955, </v>
      </c>
      <c r="R88" s="3" t="str">
        <f t="shared" si="18"/>
        <v xml:space="preserve">37.5466427103366, </v>
      </c>
      <c r="T88" t="str">
        <f t="shared" ca="1" si="19"/>
        <v>insert into member ( id, pw, name, tel, addr, addr2, memberX, memberY, regdate, grade) values('user087', '12345', '홍길동87', '010-0846-0849', '서울 마포구 당인동 16-1', '한솔그랑빌 66호', 126.919839692955, 37.5466427103366,  curdate(), 1 ) ;</v>
      </c>
    </row>
    <row r="89" spans="1:20" x14ac:dyDescent="0.4">
      <c r="A89">
        <f t="shared" si="10"/>
        <v>88</v>
      </c>
      <c r="B89" t="s">
        <v>2035</v>
      </c>
      <c r="C89" t="s">
        <v>2036</v>
      </c>
      <c r="D89" t="str">
        <f ca="1">"'"&amp;B89&amp;" "&amp;MOD(MID(RAND(),4,3),300)+2&amp;"호',"</f>
        <v>'대도빌라 255호',</v>
      </c>
      <c r="E89" s="4">
        <v>126.920316856814</v>
      </c>
      <c r="F89" s="4">
        <v>37.545928541232101</v>
      </c>
      <c r="G89" t="str">
        <f ca="1">CONCATENATE("010-",MID(RAND(),4,4),"-",MID(RAND(),4,4))</f>
        <v>010-8144-2660</v>
      </c>
      <c r="H89" t="str">
        <f>"'"</f>
        <v>'</v>
      </c>
      <c r="J89" t="s">
        <v>2190</v>
      </c>
      <c r="K89" t="str">
        <f t="shared" si="11"/>
        <v xml:space="preserve">'user088', </v>
      </c>
      <c r="L89" s="5" t="str">
        <f t="shared" si="12"/>
        <v xml:space="preserve">'12345', </v>
      </c>
      <c r="M89" t="str">
        <f t="shared" si="13"/>
        <v xml:space="preserve">'홍길동88', </v>
      </c>
      <c r="N89" t="str">
        <f t="shared" ca="1" si="14"/>
        <v xml:space="preserve">'010-8144-2660', </v>
      </c>
      <c r="O89" t="str">
        <f t="shared" si="15"/>
        <v xml:space="preserve">'서울 마포구 당인동 24-2', </v>
      </c>
      <c r="P89" t="str">
        <f t="shared" ca="1" si="16"/>
        <v xml:space="preserve">'대도빌라 255호', </v>
      </c>
      <c r="Q89" s="3" t="str">
        <f t="shared" si="17"/>
        <v xml:space="preserve">126.920316856814, </v>
      </c>
      <c r="R89" s="3" t="str">
        <f t="shared" si="18"/>
        <v xml:space="preserve">37.5459285412321, </v>
      </c>
      <c r="T89" t="str">
        <f t="shared" ca="1" si="19"/>
        <v>insert into member ( id, pw, name, tel, addr, addr2, memberX, memberY, regdate, grade) values('user088', '12345', '홍길동88', '010-8144-2660', '서울 마포구 당인동 24-2', '대도빌라 255호', 126.920316856814, 37.5459285412321,  curdate(), 1 ) ;</v>
      </c>
    </row>
    <row r="90" spans="1:20" x14ac:dyDescent="0.4">
      <c r="A90">
        <f t="shared" si="10"/>
        <v>89</v>
      </c>
      <c r="B90" t="s">
        <v>2082</v>
      </c>
      <c r="C90" t="s">
        <v>2083</v>
      </c>
      <c r="D90" t="str">
        <f ca="1">"'"&amp;B90&amp;" "&amp;MOD(MID(RAND(),4,3),300)+2&amp;"호',"</f>
        <v>'쉼더코지 147호',</v>
      </c>
      <c r="E90" s="4">
        <v>126.925910341853</v>
      </c>
      <c r="F90" s="4">
        <v>37.560750893632402</v>
      </c>
      <c r="G90" t="str">
        <f ca="1">CONCATENATE("010-",MID(RAND(),4,4),"-",MID(RAND(),4,4))</f>
        <v>010-1843-7919</v>
      </c>
      <c r="H90" t="str">
        <f>"'"</f>
        <v>'</v>
      </c>
      <c r="J90" t="s">
        <v>2190</v>
      </c>
      <c r="K90" t="str">
        <f t="shared" si="11"/>
        <v xml:space="preserve">'user089', </v>
      </c>
      <c r="L90" s="5" t="str">
        <f t="shared" si="12"/>
        <v xml:space="preserve">'12345', </v>
      </c>
      <c r="M90" t="str">
        <f t="shared" si="13"/>
        <v xml:space="preserve">'홍길동89', </v>
      </c>
      <c r="N90" t="str">
        <f t="shared" ca="1" si="14"/>
        <v xml:space="preserve">'010-1843-7919', </v>
      </c>
      <c r="O90" t="str">
        <f t="shared" si="15"/>
        <v xml:space="preserve">'서울 마포구 동교동 113-21', </v>
      </c>
      <c r="P90" t="str">
        <f t="shared" ca="1" si="16"/>
        <v xml:space="preserve">'쉼더코지 147호', </v>
      </c>
      <c r="Q90" s="3" t="str">
        <f t="shared" si="17"/>
        <v xml:space="preserve">126.925910341853, </v>
      </c>
      <c r="R90" s="3" t="str">
        <f t="shared" si="18"/>
        <v xml:space="preserve">37.5607508936324, </v>
      </c>
      <c r="T90" t="str">
        <f t="shared" ca="1" si="19"/>
        <v>insert into member ( id, pw, name, tel, addr, addr2, memberX, memberY, regdate, grade) values('user089', '12345', '홍길동89', '010-1843-7919', '서울 마포구 동교동 113-21', '쉼더코지 147호', 126.925910341853, 37.5607508936324,  curdate(), 1 ) ;</v>
      </c>
    </row>
    <row r="91" spans="1:20" x14ac:dyDescent="0.4">
      <c r="A91">
        <f t="shared" si="10"/>
        <v>90</v>
      </c>
      <c r="B91" t="s">
        <v>2070</v>
      </c>
      <c r="C91" t="s">
        <v>2071</v>
      </c>
      <c r="D91" t="str">
        <f ca="1">"'"&amp;B91&amp;" "&amp;MOD(MID(RAND(),4,3),300)+2&amp;"호',"</f>
        <v>'모노빌원룸 268호',</v>
      </c>
      <c r="E91" s="4">
        <v>126.926261305068</v>
      </c>
      <c r="F91" s="4">
        <v>37.560648399730603</v>
      </c>
      <c r="G91" t="str">
        <f ca="1">CONCATENATE("010-",MID(RAND(),4,4),"-",MID(RAND(),4,4))</f>
        <v>010-6747-7127</v>
      </c>
      <c r="H91" t="str">
        <f>"'"</f>
        <v>'</v>
      </c>
      <c r="J91" t="s">
        <v>2190</v>
      </c>
      <c r="K91" t="str">
        <f t="shared" si="11"/>
        <v xml:space="preserve">'user090', </v>
      </c>
      <c r="L91" s="5" t="str">
        <f t="shared" si="12"/>
        <v xml:space="preserve">'12345', </v>
      </c>
      <c r="M91" t="str">
        <f t="shared" si="13"/>
        <v xml:space="preserve">'홍길동90', </v>
      </c>
      <c r="N91" t="str">
        <f t="shared" ca="1" si="14"/>
        <v xml:space="preserve">'010-6747-7127', </v>
      </c>
      <c r="O91" t="str">
        <f t="shared" si="15"/>
        <v xml:space="preserve">'서울 마포구 동교동 113-45', </v>
      </c>
      <c r="P91" t="str">
        <f t="shared" ca="1" si="16"/>
        <v xml:space="preserve">'모노빌원룸 268호', </v>
      </c>
      <c r="Q91" s="3" t="str">
        <f t="shared" si="17"/>
        <v xml:space="preserve">126.926261305068, </v>
      </c>
      <c r="R91" s="3" t="str">
        <f t="shared" si="18"/>
        <v xml:space="preserve">37.5606483997306, </v>
      </c>
      <c r="T91" t="str">
        <f t="shared" ca="1" si="19"/>
        <v>insert into member ( id, pw, name, tel, addr, addr2, memberX, memberY, regdate, grade) values('user090', '12345', '홍길동90', '010-6747-7127', '서울 마포구 동교동 113-45', '모노빌원룸 268호', 126.926261305068, 37.5606483997306,  curdate(), 1 ) ;</v>
      </c>
    </row>
    <row r="92" spans="1:20" x14ac:dyDescent="0.4">
      <c r="A92">
        <f t="shared" si="10"/>
        <v>91</v>
      </c>
      <c r="B92" t="s">
        <v>2088</v>
      </c>
      <c r="C92" t="s">
        <v>2089</v>
      </c>
      <c r="D92" t="str">
        <f ca="1">"'"&amp;B92&amp;" "&amp;MOD(MID(RAND(),4,3),300)+2&amp;"호',"</f>
        <v>'맥스빌 73호',</v>
      </c>
      <c r="E92" s="4">
        <v>126.925031452296</v>
      </c>
      <c r="F92" s="4">
        <v>37.560222354786099</v>
      </c>
      <c r="G92" t="str">
        <f ca="1">CONCATENATE("010-",MID(RAND(),4,4),"-",MID(RAND(),4,4))</f>
        <v>010-7220-1459</v>
      </c>
      <c r="H92" t="str">
        <f>"'"</f>
        <v>'</v>
      </c>
      <c r="J92" t="s">
        <v>2190</v>
      </c>
      <c r="K92" t="str">
        <f t="shared" si="11"/>
        <v xml:space="preserve">'user091', </v>
      </c>
      <c r="L92" s="5" t="str">
        <f t="shared" si="12"/>
        <v xml:space="preserve">'12345', </v>
      </c>
      <c r="M92" t="str">
        <f t="shared" si="13"/>
        <v xml:space="preserve">'홍길동91', </v>
      </c>
      <c r="N92" t="str">
        <f t="shared" ca="1" si="14"/>
        <v xml:space="preserve">'010-7220-1459', </v>
      </c>
      <c r="O92" t="str">
        <f t="shared" si="15"/>
        <v xml:space="preserve">'서울 마포구 동교동 149-12', </v>
      </c>
      <c r="P92" t="str">
        <f t="shared" ca="1" si="16"/>
        <v xml:space="preserve">'맥스빌 73호', </v>
      </c>
      <c r="Q92" s="3" t="str">
        <f t="shared" si="17"/>
        <v xml:space="preserve">126.925031452296, </v>
      </c>
      <c r="R92" s="3" t="str">
        <f t="shared" si="18"/>
        <v xml:space="preserve">37.5602223547861, </v>
      </c>
      <c r="T92" t="str">
        <f t="shared" ca="1" si="19"/>
        <v>insert into member ( id, pw, name, tel, addr, addr2, memberX, memberY, regdate, grade) values('user091', '12345', '홍길동91', '010-7220-1459', '서울 마포구 동교동 149-12', '맥스빌 73호', 126.925031452296, 37.5602223547861,  curdate(), 1 ) ;</v>
      </c>
    </row>
    <row r="93" spans="1:20" x14ac:dyDescent="0.4">
      <c r="A93">
        <f t="shared" si="10"/>
        <v>92</v>
      </c>
      <c r="B93" t="s">
        <v>2072</v>
      </c>
      <c r="C93" t="s">
        <v>2073</v>
      </c>
      <c r="D93" t="str">
        <f ca="1">"'"&amp;B93&amp;" "&amp;MOD(MID(RAND(),4,3),300)+2&amp;"호',"</f>
        <v>'동교빌라 134호',</v>
      </c>
      <c r="E93" s="4">
        <v>126.923990473242</v>
      </c>
      <c r="F93" s="4">
        <v>37.558830550128903</v>
      </c>
      <c r="G93" t="str">
        <f ca="1">CONCATENATE("010-",MID(RAND(),4,4),"-",MID(RAND(),4,4))</f>
        <v>010-5779-6587</v>
      </c>
      <c r="H93" t="str">
        <f>"'"</f>
        <v>'</v>
      </c>
      <c r="J93" t="s">
        <v>2190</v>
      </c>
      <c r="K93" t="str">
        <f t="shared" si="11"/>
        <v xml:space="preserve">'user092', </v>
      </c>
      <c r="L93" s="5" t="str">
        <f t="shared" si="12"/>
        <v xml:space="preserve">'12345', </v>
      </c>
      <c r="M93" t="str">
        <f t="shared" si="13"/>
        <v xml:space="preserve">'홍길동92', </v>
      </c>
      <c r="N93" t="str">
        <f t="shared" ca="1" si="14"/>
        <v xml:space="preserve">'010-5779-6587', </v>
      </c>
      <c r="O93" t="str">
        <f t="shared" si="15"/>
        <v xml:space="preserve">'서울 마포구 동교동 153-6', </v>
      </c>
      <c r="P93" t="str">
        <f t="shared" ca="1" si="16"/>
        <v xml:space="preserve">'동교빌라 134호', </v>
      </c>
      <c r="Q93" s="3" t="str">
        <f t="shared" si="17"/>
        <v xml:space="preserve">126.923990473242, </v>
      </c>
      <c r="R93" s="3" t="str">
        <f t="shared" si="18"/>
        <v xml:space="preserve">37.5588305501289, </v>
      </c>
      <c r="T93" t="str">
        <f t="shared" ca="1" si="19"/>
        <v>insert into member ( id, pw, name, tel, addr, addr2, memberX, memberY, regdate, grade) values('user092', '12345', '홍길동92', '010-5779-6587', '서울 마포구 동교동 153-6', '동교빌라 134호', 126.923990473242, 37.5588305501289,  curdate(), 1 ) ;</v>
      </c>
    </row>
    <row r="94" spans="1:20" x14ac:dyDescent="0.4">
      <c r="A94">
        <f t="shared" si="10"/>
        <v>93</v>
      </c>
      <c r="B94" t="s">
        <v>2052</v>
      </c>
      <c r="C94" t="s">
        <v>2053</v>
      </c>
      <c r="D94" t="str">
        <f ca="1">"'"&amp;B94&amp;" "&amp;MOD(MID(RAND(),4,3),300)+2&amp;"호',"</f>
        <v>'삼성주택 249호',</v>
      </c>
      <c r="E94" s="4">
        <v>126.92432908342199</v>
      </c>
      <c r="F94" s="4">
        <v>37.558626241326301</v>
      </c>
      <c r="G94" t="str">
        <f ca="1">CONCATENATE("010-",MID(RAND(),4,4),"-",MID(RAND(),4,4))</f>
        <v>010-5453-9938</v>
      </c>
      <c r="H94" t="str">
        <f>"'"</f>
        <v>'</v>
      </c>
      <c r="J94" t="s">
        <v>2190</v>
      </c>
      <c r="K94" t="str">
        <f t="shared" si="11"/>
        <v xml:space="preserve">'user093', </v>
      </c>
      <c r="L94" s="5" t="str">
        <f t="shared" si="12"/>
        <v xml:space="preserve">'12345', </v>
      </c>
      <c r="M94" t="str">
        <f t="shared" si="13"/>
        <v xml:space="preserve">'홍길동93', </v>
      </c>
      <c r="N94" t="str">
        <f t="shared" ca="1" si="14"/>
        <v xml:space="preserve">'010-5453-9938', </v>
      </c>
      <c r="O94" t="str">
        <f t="shared" si="15"/>
        <v xml:space="preserve">'서울 마포구 동교동 154-24', </v>
      </c>
      <c r="P94" t="str">
        <f t="shared" ca="1" si="16"/>
        <v xml:space="preserve">'삼성주택 249호', </v>
      </c>
      <c r="Q94" s="3" t="str">
        <f t="shared" si="17"/>
        <v xml:space="preserve">126.924329083422, </v>
      </c>
      <c r="R94" s="3" t="str">
        <f t="shared" si="18"/>
        <v xml:space="preserve">37.5586262413263, </v>
      </c>
      <c r="T94" t="str">
        <f t="shared" ca="1" si="19"/>
        <v>insert into member ( id, pw, name, tel, addr, addr2, memberX, memberY, regdate, grade) values('user093', '12345', '홍길동93', '010-5453-9938', '서울 마포구 동교동 154-24', '삼성주택 249호', 126.924329083422, 37.5586262413263,  curdate(), 1 ) ;</v>
      </c>
    </row>
    <row r="95" spans="1:20" x14ac:dyDescent="0.4">
      <c r="A95">
        <f t="shared" si="10"/>
        <v>94</v>
      </c>
      <c r="B95" t="s">
        <v>2052</v>
      </c>
      <c r="C95" t="s">
        <v>2053</v>
      </c>
      <c r="D95" t="str">
        <f ca="1">"'"&amp;B95&amp;" "&amp;MOD(MID(RAND(),4,3),300)+2&amp;"호',"</f>
        <v>'삼성주택 62호',</v>
      </c>
      <c r="E95" s="4">
        <v>126.92432908342199</v>
      </c>
      <c r="F95" s="4">
        <v>37.558626241326301</v>
      </c>
      <c r="G95" t="str">
        <f ca="1">CONCATENATE("010-",MID(RAND(),4,4),"-",MID(RAND(),4,4))</f>
        <v>010-5963-1032</v>
      </c>
      <c r="H95" t="str">
        <f>"'"</f>
        <v>'</v>
      </c>
      <c r="J95" t="s">
        <v>2190</v>
      </c>
      <c r="K95" t="str">
        <f t="shared" si="11"/>
        <v xml:space="preserve">'user094', </v>
      </c>
      <c r="L95" s="5" t="str">
        <f t="shared" si="12"/>
        <v xml:space="preserve">'12345', </v>
      </c>
      <c r="M95" t="str">
        <f t="shared" si="13"/>
        <v xml:space="preserve">'홍길동94', </v>
      </c>
      <c r="N95" t="str">
        <f t="shared" ca="1" si="14"/>
        <v xml:space="preserve">'010-5963-1032', </v>
      </c>
      <c r="O95" t="str">
        <f t="shared" si="15"/>
        <v xml:space="preserve">'서울 마포구 동교동 154-24', </v>
      </c>
      <c r="P95" t="str">
        <f t="shared" ca="1" si="16"/>
        <v xml:space="preserve">'삼성주택 62호', </v>
      </c>
      <c r="Q95" s="3" t="str">
        <f t="shared" si="17"/>
        <v xml:space="preserve">126.924329083422, </v>
      </c>
      <c r="R95" s="3" t="str">
        <f t="shared" si="18"/>
        <v xml:space="preserve">37.5586262413263, </v>
      </c>
      <c r="T95" t="str">
        <f t="shared" ca="1" si="19"/>
        <v>insert into member ( id, pw, name, tel, addr, addr2, memberX, memberY, regdate, grade) values('user094', '12345', '홍길동94', '010-5963-1032', '서울 마포구 동교동 154-24', '삼성주택 62호', 126.924329083422, 37.5586262413263,  curdate(), 1 ) ;</v>
      </c>
    </row>
    <row r="96" spans="1:20" x14ac:dyDescent="0.4">
      <c r="A96">
        <f t="shared" si="10"/>
        <v>95</v>
      </c>
      <c r="B96" t="s">
        <v>2078</v>
      </c>
      <c r="C96" t="s">
        <v>2079</v>
      </c>
      <c r="D96" t="str">
        <f ca="1">"'"&amp;B96&amp;" "&amp;MOD(MID(RAND(),4,3),300)+2&amp;"호',"</f>
        <v>'서니빌 46호',</v>
      </c>
      <c r="E96" s="4">
        <v>126.92793358617401</v>
      </c>
      <c r="F96" s="4">
        <v>37.557680647553603</v>
      </c>
      <c r="G96" t="str">
        <f ca="1">CONCATENATE("010-",MID(RAND(),4,4),"-",MID(RAND(),4,4))</f>
        <v>010-2109-1233</v>
      </c>
      <c r="H96" t="str">
        <f>"'"</f>
        <v>'</v>
      </c>
      <c r="J96" t="s">
        <v>2190</v>
      </c>
      <c r="K96" t="str">
        <f t="shared" si="11"/>
        <v xml:space="preserve">'user095', </v>
      </c>
      <c r="L96" s="5" t="str">
        <f t="shared" si="12"/>
        <v xml:space="preserve">'12345', </v>
      </c>
      <c r="M96" t="str">
        <f t="shared" si="13"/>
        <v xml:space="preserve">'홍길동95', </v>
      </c>
      <c r="N96" t="str">
        <f t="shared" ca="1" si="14"/>
        <v xml:space="preserve">'010-2109-1233', </v>
      </c>
      <c r="O96" t="str">
        <f t="shared" si="15"/>
        <v xml:space="preserve">'서울 마포구 동교동 175-17', </v>
      </c>
      <c r="P96" t="str">
        <f t="shared" ca="1" si="16"/>
        <v xml:space="preserve">'서니빌 46호', </v>
      </c>
      <c r="Q96" s="3" t="str">
        <f t="shared" si="17"/>
        <v xml:space="preserve">126.927933586174, </v>
      </c>
      <c r="R96" s="3" t="str">
        <f t="shared" si="18"/>
        <v xml:space="preserve">37.5576806475536, </v>
      </c>
      <c r="T96" t="str">
        <f t="shared" ca="1" si="19"/>
        <v>insert into member ( id, pw, name, tel, addr, addr2, memberX, memberY, regdate, grade) values('user095', '12345', '홍길동95', '010-2109-1233', '서울 마포구 동교동 175-17', '서니빌 46호', 126.927933586174, 37.5576806475536,  curdate(), 1 ) ;</v>
      </c>
    </row>
    <row r="97" spans="1:20" x14ac:dyDescent="0.4">
      <c r="A97">
        <f t="shared" si="10"/>
        <v>96</v>
      </c>
      <c r="B97" t="s">
        <v>2080</v>
      </c>
      <c r="C97" t="s">
        <v>2081</v>
      </c>
      <c r="D97" t="str">
        <f ca="1">"'"&amp;B97&amp;" "&amp;MOD(MID(RAND(),4,3),300)+2&amp;"호',"</f>
        <v>'동진빌라 138호',</v>
      </c>
      <c r="E97" s="4">
        <v>126.92901311264799</v>
      </c>
      <c r="F97" s="4">
        <v>37.556676689649898</v>
      </c>
      <c r="G97" t="str">
        <f ca="1">CONCATENATE("010-",MID(RAND(),4,4),"-",MID(RAND(),4,4))</f>
        <v>010-6667-6288</v>
      </c>
      <c r="H97" t="str">
        <f>"'"</f>
        <v>'</v>
      </c>
      <c r="J97" t="s">
        <v>2190</v>
      </c>
      <c r="K97" t="str">
        <f t="shared" si="11"/>
        <v xml:space="preserve">'user096', </v>
      </c>
      <c r="L97" s="5" t="str">
        <f t="shared" si="12"/>
        <v xml:space="preserve">'12345', </v>
      </c>
      <c r="M97" t="str">
        <f t="shared" si="13"/>
        <v xml:space="preserve">'홍길동96', </v>
      </c>
      <c r="N97" t="str">
        <f t="shared" ca="1" si="14"/>
        <v xml:space="preserve">'010-6667-6288', </v>
      </c>
      <c r="O97" t="str">
        <f t="shared" si="15"/>
        <v xml:space="preserve">'서울 마포구 동교동 177-19', </v>
      </c>
      <c r="P97" t="str">
        <f t="shared" ca="1" si="16"/>
        <v xml:space="preserve">'동진빌라 138호', </v>
      </c>
      <c r="Q97" s="3" t="str">
        <f t="shared" si="17"/>
        <v xml:space="preserve">126.929013112648, </v>
      </c>
      <c r="R97" s="3" t="str">
        <f t="shared" si="18"/>
        <v xml:space="preserve">37.5566766896499, </v>
      </c>
      <c r="T97" t="str">
        <f t="shared" ca="1" si="19"/>
        <v>insert into member ( id, pw, name, tel, addr, addr2, memberX, memberY, regdate, grade) values('user096', '12345', '홍길동96', '010-6667-6288', '서울 마포구 동교동 177-19', '동진빌라 138호', 126.929013112648, 37.5566766896499,  curdate(), 1 ) ;</v>
      </c>
    </row>
    <row r="98" spans="1:20" x14ac:dyDescent="0.4">
      <c r="A98">
        <f t="shared" si="10"/>
        <v>97</v>
      </c>
      <c r="B98" t="s">
        <v>2074</v>
      </c>
      <c r="C98" t="s">
        <v>2075</v>
      </c>
      <c r="D98" t="str">
        <f ca="1">"'"&amp;B98&amp;" "&amp;MOD(MID(RAND(),4,3),300)+2&amp;"호',"</f>
        <v>'한인빌리지 95호',</v>
      </c>
      <c r="E98" s="4">
        <v>126.929168564303</v>
      </c>
      <c r="F98" s="4">
        <v>37.557448036628401</v>
      </c>
      <c r="G98" t="str">
        <f ca="1">CONCATENATE("010-",MID(RAND(),4,4),"-",MID(RAND(),4,4))</f>
        <v>010-2983-6025</v>
      </c>
      <c r="H98" t="str">
        <f>"'"</f>
        <v>'</v>
      </c>
      <c r="J98" t="s">
        <v>2190</v>
      </c>
      <c r="K98" t="str">
        <f t="shared" si="11"/>
        <v xml:space="preserve">'user097', </v>
      </c>
      <c r="L98" s="5" t="str">
        <f t="shared" si="12"/>
        <v xml:space="preserve">'12345', </v>
      </c>
      <c r="M98" t="str">
        <f t="shared" si="13"/>
        <v xml:space="preserve">'홍길동97', </v>
      </c>
      <c r="N98" t="str">
        <f t="shared" ca="1" si="14"/>
        <v xml:space="preserve">'010-2983-6025', </v>
      </c>
      <c r="O98" t="str">
        <f t="shared" si="15"/>
        <v xml:space="preserve">'서울 마포구 동교동 179-22', </v>
      </c>
      <c r="P98" t="str">
        <f t="shared" ca="1" si="16"/>
        <v xml:space="preserve">'한인빌리지 95호', </v>
      </c>
      <c r="Q98" s="3" t="str">
        <f t="shared" si="17"/>
        <v xml:space="preserve">126.929168564303, </v>
      </c>
      <c r="R98" s="3" t="str">
        <f t="shared" si="18"/>
        <v xml:space="preserve">37.5574480366284, </v>
      </c>
      <c r="T98" t="str">
        <f t="shared" ca="1" si="19"/>
        <v>insert into member ( id, pw, name, tel, addr, addr2, memberX, memberY, regdate, grade) values('user097', '12345', '홍길동97', '010-2983-6025', '서울 마포구 동교동 179-22', '한인빌리지 95호', 126.929168564303, 37.5574480366284,  curdate(), 1 ) ;</v>
      </c>
    </row>
    <row r="99" spans="1:20" x14ac:dyDescent="0.4">
      <c r="A99">
        <f t="shared" si="10"/>
        <v>98</v>
      </c>
      <c r="B99" t="s">
        <v>2044</v>
      </c>
      <c r="C99" t="s">
        <v>2045</v>
      </c>
      <c r="D99" t="str">
        <f ca="1">"'"&amp;B99&amp;" "&amp;MOD(MID(RAND(),4,3),300)+2&amp;"호',"</f>
        <v>'더라움 283호',</v>
      </c>
      <c r="E99" s="4">
        <v>126.93205563170601</v>
      </c>
      <c r="F99" s="4">
        <v>37.556269426891603</v>
      </c>
      <c r="G99" t="str">
        <f ca="1">CONCATENATE("010-",MID(RAND(),4,4),"-",MID(RAND(),4,4))</f>
        <v>010-9232-3638</v>
      </c>
      <c r="H99" t="str">
        <f>"'"</f>
        <v>'</v>
      </c>
      <c r="J99" t="s">
        <v>2190</v>
      </c>
      <c r="K99" t="str">
        <f t="shared" si="11"/>
        <v xml:space="preserve">'user098', </v>
      </c>
      <c r="L99" s="5" t="str">
        <f t="shared" si="12"/>
        <v xml:space="preserve">'12345', </v>
      </c>
      <c r="M99" t="str">
        <f t="shared" si="13"/>
        <v xml:space="preserve">'홍길동98', </v>
      </c>
      <c r="N99" t="str">
        <f t="shared" ca="1" si="14"/>
        <v xml:space="preserve">'010-9232-3638', </v>
      </c>
      <c r="O99" t="str">
        <f t="shared" si="15"/>
        <v xml:space="preserve">'서울 마포구 동교동 185-7', </v>
      </c>
      <c r="P99" t="str">
        <f t="shared" ca="1" si="16"/>
        <v xml:space="preserve">'더라움 283호', </v>
      </c>
      <c r="Q99" s="3" t="str">
        <f t="shared" si="17"/>
        <v xml:space="preserve">126.932055631706, </v>
      </c>
      <c r="R99" s="3" t="str">
        <f t="shared" si="18"/>
        <v xml:space="preserve">37.5562694268916, </v>
      </c>
      <c r="T99" t="str">
        <f t="shared" ca="1" si="19"/>
        <v>insert into member ( id, pw, name, tel, addr, addr2, memberX, memberY, regdate, grade) values('user098', '12345', '홍길동98', '010-9232-3638', '서울 마포구 동교동 185-7', '더라움 283호', 126.932055631706, 37.5562694268916,  curdate(), 1 ) ;</v>
      </c>
    </row>
    <row r="100" spans="1:20" x14ac:dyDescent="0.4">
      <c r="A100">
        <f t="shared" si="10"/>
        <v>99</v>
      </c>
      <c r="B100" t="s">
        <v>2044</v>
      </c>
      <c r="C100" t="s">
        <v>2045</v>
      </c>
      <c r="D100" t="str">
        <f ca="1">"'"&amp;B100&amp;" "&amp;MOD(MID(RAND(),4,3),300)+2&amp;"호',"</f>
        <v>'더라움 124호',</v>
      </c>
      <c r="E100" s="4">
        <v>126.93205563170601</v>
      </c>
      <c r="F100" s="4">
        <v>37.556269426891603</v>
      </c>
      <c r="G100" t="str">
        <f ca="1">CONCATENATE("010-",MID(RAND(),4,4),"-",MID(RAND(),4,4))</f>
        <v>010-8482-4059</v>
      </c>
      <c r="H100" t="str">
        <f>"'"</f>
        <v>'</v>
      </c>
      <c r="J100" t="s">
        <v>2190</v>
      </c>
      <c r="K100" t="str">
        <f t="shared" si="11"/>
        <v xml:space="preserve">'user099', </v>
      </c>
      <c r="L100" s="5" t="str">
        <f t="shared" si="12"/>
        <v xml:space="preserve">'12345', </v>
      </c>
      <c r="M100" t="str">
        <f t="shared" si="13"/>
        <v xml:space="preserve">'홍길동99', </v>
      </c>
      <c r="N100" t="str">
        <f t="shared" ca="1" si="14"/>
        <v xml:space="preserve">'010-8482-4059', </v>
      </c>
      <c r="O100" t="str">
        <f t="shared" si="15"/>
        <v xml:space="preserve">'서울 마포구 동교동 185-7', </v>
      </c>
      <c r="P100" t="str">
        <f t="shared" ca="1" si="16"/>
        <v xml:space="preserve">'더라움 124호', </v>
      </c>
      <c r="Q100" s="3" t="str">
        <f t="shared" si="17"/>
        <v xml:space="preserve">126.932055631706, </v>
      </c>
      <c r="R100" s="3" t="str">
        <f t="shared" si="18"/>
        <v xml:space="preserve">37.5562694268916, </v>
      </c>
      <c r="T100" t="str">
        <f t="shared" ca="1" si="19"/>
        <v>insert into member ( id, pw, name, tel, addr, addr2, memberX, memberY, regdate, grade) values('user099', '12345', '홍길동99', '010-8482-4059', '서울 마포구 동교동 185-7', '더라움 124호', 126.932055631706, 37.5562694268916,  curdate(), 1 ) ;</v>
      </c>
    </row>
    <row r="101" spans="1:20" x14ac:dyDescent="0.4">
      <c r="A101">
        <f t="shared" si="10"/>
        <v>100</v>
      </c>
      <c r="B101" t="s">
        <v>2044</v>
      </c>
      <c r="C101" t="s">
        <v>2045</v>
      </c>
      <c r="D101" t="str">
        <f ca="1">"'"&amp;B101&amp;" "&amp;MOD(MID(RAND(),4,3),300)+2&amp;"호',"</f>
        <v>'더라움 74호',</v>
      </c>
      <c r="E101" s="4">
        <v>126.93205563170601</v>
      </c>
      <c r="F101" s="4">
        <v>37.556269426891603</v>
      </c>
      <c r="G101" t="str">
        <f ca="1">CONCATENATE("010-",MID(RAND(),4,4),"-",MID(RAND(),4,4))</f>
        <v>010-3763-0135</v>
      </c>
      <c r="H101" t="str">
        <f>"'"</f>
        <v>'</v>
      </c>
      <c r="J101" t="s">
        <v>2190</v>
      </c>
      <c r="K101" t="str">
        <f t="shared" si="11"/>
        <v xml:space="preserve">'user100', </v>
      </c>
      <c r="L101" s="5" t="str">
        <f t="shared" si="12"/>
        <v xml:space="preserve">'12345', </v>
      </c>
      <c r="M101" t="str">
        <f t="shared" si="13"/>
        <v xml:space="preserve">'홍길동100', </v>
      </c>
      <c r="N101" t="str">
        <f t="shared" ca="1" si="14"/>
        <v xml:space="preserve">'010-3763-0135', </v>
      </c>
      <c r="O101" t="str">
        <f t="shared" si="15"/>
        <v xml:space="preserve">'서울 마포구 동교동 185-7', </v>
      </c>
      <c r="P101" t="str">
        <f t="shared" ca="1" si="16"/>
        <v xml:space="preserve">'더라움 74호', </v>
      </c>
      <c r="Q101" s="3" t="str">
        <f t="shared" si="17"/>
        <v xml:space="preserve">126.932055631706, </v>
      </c>
      <c r="R101" s="3" t="str">
        <f t="shared" si="18"/>
        <v xml:space="preserve">37.5562694268916, </v>
      </c>
      <c r="T101" t="str">
        <f t="shared" ca="1" si="19"/>
        <v>insert into member ( id, pw, name, tel, addr, addr2, memberX, memberY, regdate, grade) values('user100', '12345', '홍길동100', '010-3763-0135', '서울 마포구 동교동 185-7', '더라움 74호', 126.932055631706, 37.5562694268916,  curdate(), 1 ) ;</v>
      </c>
    </row>
    <row r="102" spans="1:20" x14ac:dyDescent="0.4">
      <c r="A102">
        <f t="shared" si="10"/>
        <v>101</v>
      </c>
      <c r="B102" t="s">
        <v>2084</v>
      </c>
      <c r="C102" t="s">
        <v>2085</v>
      </c>
      <c r="D102" t="str">
        <f ca="1">"'"&amp;B102&amp;" "&amp;MOD(MID(RAND(),4,3),300)+2&amp;"호',"</f>
        <v>'엘림빌라 237호',</v>
      </c>
      <c r="E102" s="4">
        <v>126.931467661353</v>
      </c>
      <c r="F102" s="4">
        <v>37.555682537774203</v>
      </c>
      <c r="G102" t="str">
        <f ca="1">CONCATENATE("010-",MID(RAND(),4,4),"-",MID(RAND(),4,4))</f>
        <v>010-8027-7356</v>
      </c>
      <c r="H102" t="str">
        <f>"'"</f>
        <v>'</v>
      </c>
      <c r="J102" t="s">
        <v>2190</v>
      </c>
      <c r="K102" t="str">
        <f t="shared" si="11"/>
        <v xml:space="preserve">'user101', </v>
      </c>
      <c r="L102" s="5" t="str">
        <f t="shared" si="12"/>
        <v xml:space="preserve">'12345', </v>
      </c>
      <c r="M102" t="str">
        <f t="shared" si="13"/>
        <v xml:space="preserve">'홍길동101', </v>
      </c>
      <c r="N102" t="str">
        <f t="shared" ca="1" si="14"/>
        <v xml:space="preserve">'010-8027-7356', </v>
      </c>
      <c r="O102" t="str">
        <f t="shared" si="15"/>
        <v xml:space="preserve">'서울 마포구 동교동 187-18', </v>
      </c>
      <c r="P102" t="str">
        <f t="shared" ca="1" si="16"/>
        <v xml:space="preserve">'엘림빌라 237호', </v>
      </c>
      <c r="Q102" s="3" t="str">
        <f t="shared" si="17"/>
        <v xml:space="preserve">126.931467661353, </v>
      </c>
      <c r="R102" s="3" t="str">
        <f t="shared" si="18"/>
        <v xml:space="preserve">37.5556825377742, </v>
      </c>
      <c r="T102" t="str">
        <f t="shared" ca="1" si="19"/>
        <v>insert into member ( id, pw, name, tel, addr, addr2, memberX, memberY, regdate, grade) values('user101', '12345', '홍길동101', '010-8027-7356', '서울 마포구 동교동 187-18', '엘림빌라 237호', 126.931467661353, 37.5556825377742,  curdate(), 1 ) ;</v>
      </c>
    </row>
    <row r="103" spans="1:20" x14ac:dyDescent="0.4">
      <c r="A103">
        <f t="shared" si="10"/>
        <v>102</v>
      </c>
      <c r="B103" t="s">
        <v>2076</v>
      </c>
      <c r="C103" t="s">
        <v>2077</v>
      </c>
      <c r="D103" t="str">
        <f ca="1">"'"&amp;B103&amp;" "&amp;MOD(MID(RAND(),4,3),300)+2&amp;"호',"</f>
        <v>'동서빌라 288호',</v>
      </c>
      <c r="E103" s="4">
        <v>126.922139217439</v>
      </c>
      <c r="F103" s="4">
        <v>37.559587983177899</v>
      </c>
      <c r="G103" t="str">
        <f ca="1">CONCATENATE("010-",MID(RAND(),4,4),"-",MID(RAND(),4,4))</f>
        <v>010-4190-2480</v>
      </c>
      <c r="H103" t="str">
        <f>"'"</f>
        <v>'</v>
      </c>
      <c r="J103" t="s">
        <v>2190</v>
      </c>
      <c r="K103" t="str">
        <f t="shared" si="11"/>
        <v xml:space="preserve">'user102', </v>
      </c>
      <c r="L103" s="5" t="str">
        <f t="shared" si="12"/>
        <v xml:space="preserve">'12345', </v>
      </c>
      <c r="M103" t="str">
        <f t="shared" si="13"/>
        <v xml:space="preserve">'홍길동102', </v>
      </c>
      <c r="N103" t="str">
        <f t="shared" ca="1" si="14"/>
        <v xml:space="preserve">'010-4190-2480', </v>
      </c>
      <c r="O103" t="str">
        <f t="shared" si="15"/>
        <v xml:space="preserve">'서울 마포구 동교동 197-13', </v>
      </c>
      <c r="P103" t="str">
        <f t="shared" ca="1" si="16"/>
        <v xml:space="preserve">'동서빌라 288호', </v>
      </c>
      <c r="Q103" s="3" t="str">
        <f t="shared" si="17"/>
        <v xml:space="preserve">126.922139217439, </v>
      </c>
      <c r="R103" s="3" t="str">
        <f t="shared" si="18"/>
        <v xml:space="preserve">37.5595879831779, </v>
      </c>
      <c r="T103" t="str">
        <f t="shared" ca="1" si="19"/>
        <v>insert into member ( id, pw, name, tel, addr, addr2, memberX, memberY, regdate, grade) values('user102', '12345', '홍길동102', '010-4190-2480', '서울 마포구 동교동 197-13', '동서빌라 288호', 126.922139217439, 37.5595879831779,  curdate(), 1 ) ;</v>
      </c>
    </row>
    <row r="104" spans="1:20" x14ac:dyDescent="0.4">
      <c r="A104">
        <f t="shared" si="10"/>
        <v>103</v>
      </c>
      <c r="B104" t="s">
        <v>2048</v>
      </c>
      <c r="C104" t="s">
        <v>2049</v>
      </c>
      <c r="D104" t="str">
        <f ca="1">"'"&amp;B104&amp;" "&amp;MOD(MID(RAND(),4,3),300)+2&amp;"호',"</f>
        <v>'오비브하우스 254호',</v>
      </c>
      <c r="E104" s="4">
        <v>126.921830966423</v>
      </c>
      <c r="F104" s="4">
        <v>37.557806508565399</v>
      </c>
      <c r="G104" t="str">
        <f ca="1">CONCATENATE("010-",MID(RAND(),4,4),"-",MID(RAND(),4,4))</f>
        <v>010-9872-0026</v>
      </c>
      <c r="H104" t="str">
        <f>"'"</f>
        <v>'</v>
      </c>
      <c r="J104" t="s">
        <v>2190</v>
      </c>
      <c r="K104" t="str">
        <f t="shared" si="11"/>
        <v xml:space="preserve">'user103', </v>
      </c>
      <c r="L104" s="5" t="str">
        <f t="shared" si="12"/>
        <v xml:space="preserve">'12345', </v>
      </c>
      <c r="M104" t="str">
        <f t="shared" si="13"/>
        <v xml:space="preserve">'홍길동103', </v>
      </c>
      <c r="N104" t="str">
        <f t="shared" ca="1" si="14"/>
        <v xml:space="preserve">'010-9872-0026', </v>
      </c>
      <c r="O104" t="str">
        <f t="shared" si="15"/>
        <v xml:space="preserve">'서울 마포구 동교동 200-19', </v>
      </c>
      <c r="P104" t="str">
        <f t="shared" ca="1" si="16"/>
        <v xml:space="preserve">'오비브하우스 254호', </v>
      </c>
      <c r="Q104" s="3" t="str">
        <f t="shared" si="17"/>
        <v xml:space="preserve">126.921830966423, </v>
      </c>
      <c r="R104" s="3" t="str">
        <f t="shared" si="18"/>
        <v xml:space="preserve">37.5578065085654, </v>
      </c>
      <c r="T104" t="str">
        <f t="shared" ca="1" si="19"/>
        <v>insert into member ( id, pw, name, tel, addr, addr2, memberX, memberY, regdate, grade) values('user103', '12345', '홍길동103', '010-9872-0026', '서울 마포구 동교동 200-19', '오비브하우스 254호', 126.921830966423, 37.5578065085654,  curdate(), 1 ) ;</v>
      </c>
    </row>
    <row r="105" spans="1:20" x14ac:dyDescent="0.4">
      <c r="A105">
        <f t="shared" si="10"/>
        <v>104</v>
      </c>
      <c r="B105" t="s">
        <v>2048</v>
      </c>
      <c r="C105" t="s">
        <v>2049</v>
      </c>
      <c r="D105" t="str">
        <f ca="1">"'"&amp;B105&amp;" "&amp;MOD(MID(RAND(),4,3),300)+2&amp;"호',"</f>
        <v>'오비브하우스 235호',</v>
      </c>
      <c r="E105" s="4">
        <v>126.921830966423</v>
      </c>
      <c r="F105" s="4">
        <v>37.557806508565399</v>
      </c>
      <c r="G105" t="str">
        <f ca="1">CONCATENATE("010-",MID(RAND(),4,4),"-",MID(RAND(),4,4))</f>
        <v>010-3945-0953</v>
      </c>
      <c r="H105" t="str">
        <f>"'"</f>
        <v>'</v>
      </c>
      <c r="J105" t="s">
        <v>2190</v>
      </c>
      <c r="K105" t="str">
        <f t="shared" si="11"/>
        <v xml:space="preserve">'user104', </v>
      </c>
      <c r="L105" s="5" t="str">
        <f t="shared" si="12"/>
        <v xml:space="preserve">'12345', </v>
      </c>
      <c r="M105" t="str">
        <f t="shared" si="13"/>
        <v xml:space="preserve">'홍길동104', </v>
      </c>
      <c r="N105" t="str">
        <f t="shared" ca="1" si="14"/>
        <v xml:space="preserve">'010-3945-0953', </v>
      </c>
      <c r="O105" t="str">
        <f t="shared" si="15"/>
        <v xml:space="preserve">'서울 마포구 동교동 200-19', </v>
      </c>
      <c r="P105" t="str">
        <f t="shared" ca="1" si="16"/>
        <v xml:space="preserve">'오비브하우스 235호', </v>
      </c>
      <c r="Q105" s="3" t="str">
        <f t="shared" si="17"/>
        <v xml:space="preserve">126.921830966423, </v>
      </c>
      <c r="R105" s="3" t="str">
        <f t="shared" si="18"/>
        <v xml:space="preserve">37.5578065085654, </v>
      </c>
      <c r="T105" t="str">
        <f t="shared" ca="1" si="19"/>
        <v>insert into member ( id, pw, name, tel, addr, addr2, memberX, memberY, regdate, grade) values('user104', '12345', '홍길동104', '010-3945-0953', '서울 마포구 동교동 200-19', '오비브하우스 235호', 126.921830966423, 37.5578065085654,  curdate(), 1 ) ;</v>
      </c>
    </row>
    <row r="106" spans="1:20" x14ac:dyDescent="0.4">
      <c r="A106">
        <f t="shared" si="10"/>
        <v>105</v>
      </c>
      <c r="B106" t="s">
        <v>2040</v>
      </c>
      <c r="C106" t="s">
        <v>2041</v>
      </c>
      <c r="D106" t="str">
        <f ca="1">"'"&amp;B106&amp;" "&amp;MOD(MID(RAND(),4,3),300)+2&amp;"호',"</f>
        <v>'기린동산빌라 291호',</v>
      </c>
      <c r="E106" s="4">
        <v>126.92238368147</v>
      </c>
      <c r="F106" s="4">
        <v>37.558500640903603</v>
      </c>
      <c r="G106" t="str">
        <f ca="1">CONCATENATE("010-",MID(RAND(),4,4),"-",MID(RAND(),4,4))</f>
        <v>010-9092-9759</v>
      </c>
      <c r="H106" t="str">
        <f>"'"</f>
        <v>'</v>
      </c>
      <c r="J106" t="s">
        <v>2190</v>
      </c>
      <c r="K106" t="str">
        <f t="shared" si="11"/>
        <v xml:space="preserve">'user105', </v>
      </c>
      <c r="L106" s="5" t="str">
        <f t="shared" si="12"/>
        <v xml:space="preserve">'12345', </v>
      </c>
      <c r="M106" t="str">
        <f t="shared" si="13"/>
        <v xml:space="preserve">'홍길동105', </v>
      </c>
      <c r="N106" t="str">
        <f t="shared" ca="1" si="14"/>
        <v xml:space="preserve">'010-9092-9759', </v>
      </c>
      <c r="O106" t="str">
        <f t="shared" si="15"/>
        <v xml:space="preserve">'서울 마포구 동교동 200-2', </v>
      </c>
      <c r="P106" t="str">
        <f t="shared" ca="1" si="16"/>
        <v xml:space="preserve">'기린동산빌라 291호', </v>
      </c>
      <c r="Q106" s="3" t="str">
        <f t="shared" si="17"/>
        <v xml:space="preserve">126.92238368147, </v>
      </c>
      <c r="R106" s="3" t="str">
        <f t="shared" si="18"/>
        <v xml:space="preserve">37.5585006409036, </v>
      </c>
      <c r="T106" t="str">
        <f t="shared" ca="1" si="19"/>
        <v>insert into member ( id, pw, name, tel, addr, addr2, memberX, memberY, regdate, grade) values('user105', '12345', '홍길동105', '010-9092-9759', '서울 마포구 동교동 200-2', '기린동산빌라 291호', 126.92238368147, 37.5585006409036,  curdate(), 1 ) ;</v>
      </c>
    </row>
    <row r="107" spans="1:20" x14ac:dyDescent="0.4">
      <c r="A107">
        <f t="shared" si="10"/>
        <v>106</v>
      </c>
      <c r="B107" t="s">
        <v>2040</v>
      </c>
      <c r="C107" t="s">
        <v>2041</v>
      </c>
      <c r="D107" t="str">
        <f ca="1">"'"&amp;B107&amp;" "&amp;MOD(MID(RAND(),4,3),300)+2&amp;"호',"</f>
        <v>'기린동산빌라 271호',</v>
      </c>
      <c r="E107" s="4">
        <v>126.92238368147</v>
      </c>
      <c r="F107" s="4">
        <v>37.558500640903603</v>
      </c>
      <c r="G107" t="str">
        <f ca="1">CONCATENATE("010-",MID(RAND(),4,4),"-",MID(RAND(),4,4))</f>
        <v>010-2477-8613</v>
      </c>
      <c r="H107" t="str">
        <f>"'"</f>
        <v>'</v>
      </c>
      <c r="J107" t="s">
        <v>2190</v>
      </c>
      <c r="K107" t="str">
        <f t="shared" si="11"/>
        <v xml:space="preserve">'user106', </v>
      </c>
      <c r="L107" s="5" t="str">
        <f t="shared" si="12"/>
        <v xml:space="preserve">'12345', </v>
      </c>
      <c r="M107" t="str">
        <f t="shared" si="13"/>
        <v xml:space="preserve">'홍길동106', </v>
      </c>
      <c r="N107" t="str">
        <f t="shared" ca="1" si="14"/>
        <v xml:space="preserve">'010-2477-8613', </v>
      </c>
      <c r="O107" t="str">
        <f t="shared" si="15"/>
        <v xml:space="preserve">'서울 마포구 동교동 200-2', </v>
      </c>
      <c r="P107" t="str">
        <f t="shared" ca="1" si="16"/>
        <v xml:space="preserve">'기린동산빌라 271호', </v>
      </c>
      <c r="Q107" s="3" t="str">
        <f t="shared" si="17"/>
        <v xml:space="preserve">126.92238368147, </v>
      </c>
      <c r="R107" s="3" t="str">
        <f t="shared" si="18"/>
        <v xml:space="preserve">37.5585006409036, </v>
      </c>
      <c r="T107" t="str">
        <f t="shared" ca="1" si="19"/>
        <v>insert into member ( id, pw, name, tel, addr, addr2, memberX, memberY, regdate, grade) values('user106', '12345', '홍길동106', '010-2477-8613', '서울 마포구 동교동 200-2', '기린동산빌라 271호', 126.92238368147, 37.5585006409036,  curdate(), 1 ) ;</v>
      </c>
    </row>
    <row r="108" spans="1:20" x14ac:dyDescent="0.4">
      <c r="A108">
        <f t="shared" si="10"/>
        <v>107</v>
      </c>
      <c r="B108" t="s">
        <v>2086</v>
      </c>
      <c r="C108" t="s">
        <v>2087</v>
      </c>
      <c r="D108" t="str">
        <f ca="1">"'"&amp;B108&amp;" "&amp;MOD(MID(RAND(),4,3),300)+2&amp;"호',"</f>
        <v>'BK.드림빌 182호',</v>
      </c>
      <c r="E108" s="4">
        <v>126.92035714340901</v>
      </c>
      <c r="F108" s="4">
        <v>37.558050594806502</v>
      </c>
      <c r="G108" t="str">
        <f ca="1">CONCATENATE("010-",MID(RAND(),4,4),"-",MID(RAND(),4,4))</f>
        <v>010-9155-3406</v>
      </c>
      <c r="H108" s="5" t="str">
        <f>"'"</f>
        <v>'</v>
      </c>
      <c r="J108" t="s">
        <v>2190</v>
      </c>
      <c r="K108" t="str">
        <f t="shared" si="11"/>
        <v xml:space="preserve">'user107', </v>
      </c>
      <c r="L108" s="5" t="str">
        <f t="shared" si="12"/>
        <v xml:space="preserve">'12345', </v>
      </c>
      <c r="M108" t="str">
        <f t="shared" si="13"/>
        <v xml:space="preserve">'홍길동107', </v>
      </c>
      <c r="N108" t="str">
        <f t="shared" ca="1" si="14"/>
        <v xml:space="preserve">'010-9155-3406', </v>
      </c>
      <c r="O108" t="str">
        <f t="shared" si="15"/>
        <v xml:space="preserve">'서울 마포구 동교동 203-58', </v>
      </c>
      <c r="P108" t="str">
        <f t="shared" ca="1" si="16"/>
        <v xml:space="preserve">'BK.드림빌 182호', </v>
      </c>
      <c r="Q108" s="3" t="str">
        <f t="shared" si="17"/>
        <v xml:space="preserve">126.920357143409, </v>
      </c>
      <c r="R108" s="3" t="str">
        <f t="shared" si="18"/>
        <v xml:space="preserve">37.5580505948065, </v>
      </c>
      <c r="T108" t="str">
        <f t="shared" ca="1" si="19"/>
        <v>insert into member ( id, pw, name, tel, addr, addr2, memberX, memberY, regdate, grade) values('user107', '12345', '홍길동107', '010-9155-3406', '서울 마포구 동교동 203-58', 'BK.드림빌 182호', 126.920357143409, 37.5580505948065,  curdate(), 1 ) ;</v>
      </c>
    </row>
    <row r="109" spans="1:20" x14ac:dyDescent="0.4">
      <c r="A109">
        <f t="shared" si="10"/>
        <v>108</v>
      </c>
      <c r="B109" t="s">
        <v>2009</v>
      </c>
      <c r="C109" t="s">
        <v>2010</v>
      </c>
      <c r="D109" t="str">
        <f ca="1">"'"&amp;B109&amp;" "&amp;MOD(MID(RAND(),4,3),300)+2&amp;"호',"</f>
        <v>'은하빌라 56호',</v>
      </c>
      <c r="E109" s="4">
        <v>126.926584190516</v>
      </c>
      <c r="F109" s="4">
        <v>37.545325330858603</v>
      </c>
      <c r="G109" t="str">
        <f ca="1">CONCATENATE("010-",MID(RAND(),4,4),"-",MID(RAND(),4,4))</f>
        <v>010-4315-2227</v>
      </c>
      <c r="H109" t="str">
        <f>"'"</f>
        <v>'</v>
      </c>
      <c r="J109" t="s">
        <v>2190</v>
      </c>
      <c r="K109" t="str">
        <f t="shared" si="11"/>
        <v xml:space="preserve">'user108', </v>
      </c>
      <c r="L109" s="5" t="str">
        <f t="shared" si="12"/>
        <v xml:space="preserve">'12345', </v>
      </c>
      <c r="M109" t="str">
        <f t="shared" si="13"/>
        <v xml:space="preserve">'홍길동108', </v>
      </c>
      <c r="N109" t="str">
        <f t="shared" ca="1" si="14"/>
        <v xml:space="preserve">'010-4315-2227', </v>
      </c>
      <c r="O109" t="str">
        <f t="shared" si="15"/>
        <v xml:space="preserve">'서울 마포구 상수동 275-1', </v>
      </c>
      <c r="P109" t="str">
        <f t="shared" ca="1" si="16"/>
        <v xml:space="preserve">'은하빌라 56호', </v>
      </c>
      <c r="Q109" s="3" t="str">
        <f t="shared" si="17"/>
        <v xml:space="preserve">126.926584190516, </v>
      </c>
      <c r="R109" s="3" t="str">
        <f t="shared" si="18"/>
        <v xml:space="preserve">37.5453253308586, </v>
      </c>
      <c r="T109" t="str">
        <f t="shared" ca="1" si="19"/>
        <v>insert into member ( id, pw, name, tel, addr, addr2, memberX, memberY, regdate, grade) values('user108', '12345', '홍길동108', '010-4315-2227', '서울 마포구 상수동 275-1', '은하빌라 56호', 126.926584190516, 37.5453253308586,  curdate(), 1 ) ;</v>
      </c>
    </row>
    <row r="110" spans="1:20" x14ac:dyDescent="0.4">
      <c r="A110">
        <f t="shared" si="10"/>
        <v>109</v>
      </c>
      <c r="B110" t="s">
        <v>2005</v>
      </c>
      <c r="C110" t="s">
        <v>2006</v>
      </c>
      <c r="D110" t="str">
        <f ca="1">"'"&amp;B110&amp;" "&amp;MOD(MID(RAND(),4,3),300)+2&amp;"호',"</f>
        <v>'상수동다세대 159호',</v>
      </c>
      <c r="E110" s="4">
        <v>126.921585248681</v>
      </c>
      <c r="F110" s="4">
        <v>37.548203511079599</v>
      </c>
      <c r="G110" t="str">
        <f ca="1">CONCATENATE("010-",MID(RAND(),4,4),"-",MID(RAND(),4,4))</f>
        <v>010-4668-4409</v>
      </c>
      <c r="H110" t="str">
        <f>"'"</f>
        <v>'</v>
      </c>
      <c r="J110" t="s">
        <v>2190</v>
      </c>
      <c r="K110" t="str">
        <f t="shared" si="11"/>
        <v xml:space="preserve">'user109', </v>
      </c>
      <c r="L110" s="5" t="str">
        <f t="shared" si="12"/>
        <v xml:space="preserve">'12345', </v>
      </c>
      <c r="M110" t="str">
        <f t="shared" si="13"/>
        <v xml:space="preserve">'홍길동109', </v>
      </c>
      <c r="N110" t="str">
        <f t="shared" ca="1" si="14"/>
        <v xml:space="preserve">'010-4668-4409', </v>
      </c>
      <c r="O110" t="str">
        <f t="shared" si="15"/>
        <v xml:space="preserve">'서울 마포구 상수동 314-6', </v>
      </c>
      <c r="P110" t="str">
        <f t="shared" ca="1" si="16"/>
        <v xml:space="preserve">'상수동다세대 159호', </v>
      </c>
      <c r="Q110" s="3" t="str">
        <f t="shared" si="17"/>
        <v xml:space="preserve">126.921585248681, </v>
      </c>
      <c r="R110" s="3" t="str">
        <f t="shared" si="18"/>
        <v xml:space="preserve">37.5482035110796, </v>
      </c>
      <c r="T110" t="str">
        <f t="shared" ca="1" si="19"/>
        <v>insert into member ( id, pw, name, tel, addr, addr2, memberX, memberY, regdate, grade) values('user109', '12345', '홍길동109', '010-4668-4409', '서울 마포구 상수동 314-6', '상수동다세대 159호', 126.921585248681, 37.5482035110796,  curdate(), 1 ) ;</v>
      </c>
    </row>
    <row r="111" spans="1:20" x14ac:dyDescent="0.4">
      <c r="A111">
        <f t="shared" si="10"/>
        <v>110</v>
      </c>
      <c r="B111" t="s">
        <v>2005</v>
      </c>
      <c r="C111" t="s">
        <v>2006</v>
      </c>
      <c r="D111" t="str">
        <f ca="1">"'"&amp;B111&amp;" "&amp;MOD(MID(RAND(),4,3),300)+2&amp;"호',"</f>
        <v>'상수동다세대 236호',</v>
      </c>
      <c r="E111" s="4">
        <v>126.921585248681</v>
      </c>
      <c r="F111" s="4">
        <v>37.548203511079599</v>
      </c>
      <c r="G111" t="str">
        <f ca="1">CONCATENATE("010-",MID(RAND(),4,4),"-",MID(RAND(),4,4))</f>
        <v>010-0049-8241</v>
      </c>
      <c r="H111" t="str">
        <f>"'"</f>
        <v>'</v>
      </c>
      <c r="J111" t="s">
        <v>2190</v>
      </c>
      <c r="K111" t="str">
        <f t="shared" si="11"/>
        <v xml:space="preserve">'user110', </v>
      </c>
      <c r="L111" s="5" t="str">
        <f t="shared" si="12"/>
        <v xml:space="preserve">'12345', </v>
      </c>
      <c r="M111" t="str">
        <f t="shared" si="13"/>
        <v xml:space="preserve">'홍길동110', </v>
      </c>
      <c r="N111" t="str">
        <f t="shared" ca="1" si="14"/>
        <v xml:space="preserve">'010-0049-8241', </v>
      </c>
      <c r="O111" t="str">
        <f t="shared" si="15"/>
        <v xml:space="preserve">'서울 마포구 상수동 314-6', </v>
      </c>
      <c r="P111" t="str">
        <f t="shared" ca="1" si="16"/>
        <v xml:space="preserve">'상수동다세대 236호', </v>
      </c>
      <c r="Q111" s="3" t="str">
        <f t="shared" si="17"/>
        <v xml:space="preserve">126.921585248681, </v>
      </c>
      <c r="R111" s="3" t="str">
        <f t="shared" si="18"/>
        <v xml:space="preserve">37.5482035110796, </v>
      </c>
      <c r="T111" t="str">
        <f t="shared" ca="1" si="19"/>
        <v>insert into member ( id, pw, name, tel, addr, addr2, memberX, memberY, regdate, grade) values('user110', '12345', '홍길동110', '010-0049-8241', '서울 마포구 상수동 314-6', '상수동다세대 236호', 126.921585248681, 37.5482035110796,  curdate(), 1 ) ;</v>
      </c>
    </row>
    <row r="112" spans="1:20" x14ac:dyDescent="0.4">
      <c r="A112">
        <f t="shared" si="10"/>
        <v>111</v>
      </c>
      <c r="B112" t="s">
        <v>2005</v>
      </c>
      <c r="C112" t="s">
        <v>2006</v>
      </c>
      <c r="D112" t="str">
        <f ca="1">"'"&amp;B112&amp;" "&amp;MOD(MID(RAND(),4,3),300)+2&amp;"호',"</f>
        <v>'상수동다세대 112호',</v>
      </c>
      <c r="E112" s="4">
        <v>126.921585248681</v>
      </c>
      <c r="F112" s="4">
        <v>37.548203511079599</v>
      </c>
      <c r="G112" t="str">
        <f ca="1">CONCATENATE("010-",MID(RAND(),4,4),"-",MID(RAND(),4,4))</f>
        <v>010-2568-4125</v>
      </c>
      <c r="H112" t="str">
        <f>"'"</f>
        <v>'</v>
      </c>
      <c r="J112" t="s">
        <v>2190</v>
      </c>
      <c r="K112" t="str">
        <f t="shared" si="11"/>
        <v xml:space="preserve">'user111', </v>
      </c>
      <c r="L112" s="5" t="str">
        <f t="shared" si="12"/>
        <v xml:space="preserve">'12345', </v>
      </c>
      <c r="M112" t="str">
        <f t="shared" si="13"/>
        <v xml:space="preserve">'홍길동111', </v>
      </c>
      <c r="N112" t="str">
        <f t="shared" ca="1" si="14"/>
        <v xml:space="preserve">'010-2568-4125', </v>
      </c>
      <c r="O112" t="str">
        <f t="shared" si="15"/>
        <v xml:space="preserve">'서울 마포구 상수동 314-6', </v>
      </c>
      <c r="P112" t="str">
        <f t="shared" ca="1" si="16"/>
        <v xml:space="preserve">'상수동다세대 112호', </v>
      </c>
      <c r="Q112" s="3" t="str">
        <f t="shared" si="17"/>
        <v xml:space="preserve">126.921585248681, </v>
      </c>
      <c r="R112" s="3" t="str">
        <f t="shared" si="18"/>
        <v xml:space="preserve">37.5482035110796, </v>
      </c>
      <c r="T112" t="str">
        <f t="shared" ca="1" si="19"/>
        <v>insert into member ( id, pw, name, tel, addr, addr2, memberX, memberY, regdate, grade) values('user111', '12345', '홍길동111', '010-2568-4125', '서울 마포구 상수동 314-6', '상수동다세대 112호', 126.921585248681, 37.5482035110796,  curdate(), 1 ) ;</v>
      </c>
    </row>
    <row r="113" spans="1:20" x14ac:dyDescent="0.4">
      <c r="A113">
        <f t="shared" si="10"/>
        <v>112</v>
      </c>
      <c r="B113" t="s">
        <v>2001</v>
      </c>
      <c r="C113" t="s">
        <v>2002</v>
      </c>
      <c r="D113" t="str">
        <f ca="1">"'"&amp;B113&amp;" "&amp;MOD(MID(RAND(),4,3),300)+2&amp;"호',"</f>
        <v>'궁전빌라 156호',</v>
      </c>
      <c r="E113" s="4">
        <v>126.923759684597</v>
      </c>
      <c r="F113" s="4">
        <v>37.546516463540399</v>
      </c>
      <c r="G113" t="str">
        <f ca="1">CONCATENATE("010-",MID(RAND(),4,4),"-",MID(RAND(),4,4))</f>
        <v>010-6236-1261</v>
      </c>
      <c r="H113" t="str">
        <f>"'"</f>
        <v>'</v>
      </c>
      <c r="J113" t="s">
        <v>2190</v>
      </c>
      <c r="K113" t="str">
        <f t="shared" si="11"/>
        <v xml:space="preserve">'user112', </v>
      </c>
      <c r="L113" s="5" t="str">
        <f t="shared" si="12"/>
        <v xml:space="preserve">'12345', </v>
      </c>
      <c r="M113" t="str">
        <f t="shared" si="13"/>
        <v xml:space="preserve">'홍길동112', </v>
      </c>
      <c r="N113" t="str">
        <f t="shared" ca="1" si="14"/>
        <v xml:space="preserve">'010-6236-1261', </v>
      </c>
      <c r="O113" t="str">
        <f t="shared" si="15"/>
        <v xml:space="preserve">'서울 마포구 상수동 331-5', </v>
      </c>
      <c r="P113" t="str">
        <f t="shared" ca="1" si="16"/>
        <v xml:space="preserve">'궁전빌라 156호', </v>
      </c>
      <c r="Q113" s="3" t="str">
        <f t="shared" si="17"/>
        <v xml:space="preserve">126.923759684597, </v>
      </c>
      <c r="R113" s="3" t="str">
        <f t="shared" si="18"/>
        <v xml:space="preserve">37.5465164635404, </v>
      </c>
      <c r="T113" t="str">
        <f t="shared" ca="1" si="19"/>
        <v>insert into member ( id, pw, name, tel, addr, addr2, memberX, memberY, regdate, grade) values('user112', '12345', '홍길동112', '010-6236-1261', '서울 마포구 상수동 331-5', '궁전빌라 156호', 126.923759684597, 37.5465164635404,  curdate(), 1 ) ;</v>
      </c>
    </row>
    <row r="114" spans="1:20" x14ac:dyDescent="0.4">
      <c r="A114">
        <f t="shared" si="10"/>
        <v>113</v>
      </c>
      <c r="B114" t="s">
        <v>2001</v>
      </c>
      <c r="C114" t="s">
        <v>2002</v>
      </c>
      <c r="D114" t="str">
        <f ca="1">"'"&amp;B114&amp;" "&amp;MOD(MID(RAND(),4,3),300)+2&amp;"호',"</f>
        <v>'궁전빌라 42호',</v>
      </c>
      <c r="E114" s="4">
        <v>126.923759684597</v>
      </c>
      <c r="F114" s="4">
        <v>37.546516463540399</v>
      </c>
      <c r="G114" t="str">
        <f ca="1">CONCATENATE("010-",MID(RAND(),4,4),"-",MID(RAND(),4,4))</f>
        <v>010-0077-7182</v>
      </c>
      <c r="H114" t="str">
        <f>"'"</f>
        <v>'</v>
      </c>
      <c r="J114" t="s">
        <v>2190</v>
      </c>
      <c r="K114" t="str">
        <f t="shared" si="11"/>
        <v xml:space="preserve">'user113', </v>
      </c>
      <c r="L114" s="5" t="str">
        <f t="shared" si="12"/>
        <v xml:space="preserve">'12345', </v>
      </c>
      <c r="M114" t="str">
        <f t="shared" si="13"/>
        <v xml:space="preserve">'홍길동113', </v>
      </c>
      <c r="N114" t="str">
        <f t="shared" ca="1" si="14"/>
        <v xml:space="preserve">'010-0077-7182', </v>
      </c>
      <c r="O114" t="str">
        <f t="shared" si="15"/>
        <v xml:space="preserve">'서울 마포구 상수동 331-5', </v>
      </c>
      <c r="P114" t="str">
        <f t="shared" ca="1" si="16"/>
        <v xml:space="preserve">'궁전빌라 42호', </v>
      </c>
      <c r="Q114" s="3" t="str">
        <f t="shared" si="17"/>
        <v xml:space="preserve">126.923759684597, </v>
      </c>
      <c r="R114" s="3" t="str">
        <f t="shared" si="18"/>
        <v xml:space="preserve">37.5465164635404, </v>
      </c>
      <c r="T114" t="str">
        <f t="shared" ca="1" si="19"/>
        <v>insert into member ( id, pw, name, tel, addr, addr2, memberX, memberY, regdate, grade) values('user113', '12345', '홍길동113', '010-0077-7182', '서울 마포구 상수동 331-5', '궁전빌라 42호', 126.923759684597, 37.5465164635404,  curdate(), 1 ) ;</v>
      </c>
    </row>
    <row r="115" spans="1:20" x14ac:dyDescent="0.4">
      <c r="A115">
        <f t="shared" si="10"/>
        <v>114</v>
      </c>
      <c r="B115" t="s">
        <v>2001</v>
      </c>
      <c r="C115" t="s">
        <v>2002</v>
      </c>
      <c r="D115" t="str">
        <f ca="1">"'"&amp;B115&amp;" "&amp;MOD(MID(RAND(),4,3),300)+2&amp;"호',"</f>
        <v>'궁전빌라 230호',</v>
      </c>
      <c r="E115" s="4">
        <v>126.923759684597</v>
      </c>
      <c r="F115" s="4">
        <v>37.546516463540399</v>
      </c>
      <c r="G115" t="str">
        <f ca="1">CONCATENATE("010-",MID(RAND(),4,4),"-",MID(RAND(),4,4))</f>
        <v>010-0194-7725</v>
      </c>
      <c r="H115" t="str">
        <f>"'"</f>
        <v>'</v>
      </c>
      <c r="J115" t="s">
        <v>2190</v>
      </c>
      <c r="K115" t="str">
        <f t="shared" si="11"/>
        <v xml:space="preserve">'user114', </v>
      </c>
      <c r="L115" s="5" t="str">
        <f t="shared" si="12"/>
        <v xml:space="preserve">'12345', </v>
      </c>
      <c r="M115" t="str">
        <f t="shared" si="13"/>
        <v xml:space="preserve">'홍길동114', </v>
      </c>
      <c r="N115" t="str">
        <f t="shared" ca="1" si="14"/>
        <v xml:space="preserve">'010-0194-7725', </v>
      </c>
      <c r="O115" t="str">
        <f t="shared" si="15"/>
        <v xml:space="preserve">'서울 마포구 상수동 331-5', </v>
      </c>
      <c r="P115" t="str">
        <f t="shared" ca="1" si="16"/>
        <v xml:space="preserve">'궁전빌라 230호', </v>
      </c>
      <c r="Q115" s="3" t="str">
        <f t="shared" si="17"/>
        <v xml:space="preserve">126.923759684597, </v>
      </c>
      <c r="R115" s="3" t="str">
        <f t="shared" si="18"/>
        <v xml:space="preserve">37.5465164635404, </v>
      </c>
      <c r="T115" t="str">
        <f t="shared" ca="1" si="19"/>
        <v>insert into member ( id, pw, name, tel, addr, addr2, memberX, memberY, regdate, grade) values('user114', '12345', '홍길동114', '010-0194-7725', '서울 마포구 상수동 331-5', '궁전빌라 230호', 126.923759684597, 37.5465164635404,  curdate(), 1 ) ;</v>
      </c>
    </row>
    <row r="116" spans="1:20" x14ac:dyDescent="0.4">
      <c r="A116">
        <f t="shared" si="10"/>
        <v>115</v>
      </c>
      <c r="B116" t="s">
        <v>2007</v>
      </c>
      <c r="C116" t="s">
        <v>2008</v>
      </c>
      <c r="D116" t="str">
        <f ca="1">"'"&amp;B116&amp;" "&amp;MOD(MID(RAND(),4,3),300)+2&amp;"호',"</f>
        <v>'강변힐스 240호',</v>
      </c>
      <c r="E116" s="4">
        <v>126.92165623717401</v>
      </c>
      <c r="F116" s="4">
        <v>37.546331282947797</v>
      </c>
      <c r="G116" t="str">
        <f ca="1">CONCATENATE("010-",MID(RAND(),4,4),"-",MID(RAND(),4,4))</f>
        <v>010-2465-0965</v>
      </c>
      <c r="H116" t="str">
        <f>"'"</f>
        <v>'</v>
      </c>
      <c r="J116" t="s">
        <v>2190</v>
      </c>
      <c r="K116" t="str">
        <f t="shared" si="11"/>
        <v xml:space="preserve">'user115', </v>
      </c>
      <c r="L116" s="5" t="str">
        <f t="shared" si="12"/>
        <v xml:space="preserve">'12345', </v>
      </c>
      <c r="M116" t="str">
        <f t="shared" si="13"/>
        <v xml:space="preserve">'홍길동115', </v>
      </c>
      <c r="N116" t="str">
        <f t="shared" ca="1" si="14"/>
        <v xml:space="preserve">'010-2465-0965', </v>
      </c>
      <c r="O116" t="str">
        <f t="shared" si="15"/>
        <v xml:space="preserve">'서울 마포구 상수동 334-5', </v>
      </c>
      <c r="P116" t="str">
        <f t="shared" ca="1" si="16"/>
        <v xml:space="preserve">'강변힐스 240호', </v>
      </c>
      <c r="Q116" s="3" t="str">
        <f t="shared" si="17"/>
        <v xml:space="preserve">126.921656237174, </v>
      </c>
      <c r="R116" s="3" t="str">
        <f t="shared" si="18"/>
        <v xml:space="preserve">37.5463312829478, </v>
      </c>
      <c r="T116" t="str">
        <f t="shared" ca="1" si="19"/>
        <v>insert into member ( id, pw, name, tel, addr, addr2, memberX, memberY, regdate, grade) values('user115', '12345', '홍길동115', '010-2465-0965', '서울 마포구 상수동 334-5', '강변힐스 240호', 126.921656237174, 37.5463312829478,  curdate(), 1 ) ;</v>
      </c>
    </row>
    <row r="117" spans="1:20" x14ac:dyDescent="0.4">
      <c r="A117">
        <f t="shared" si="10"/>
        <v>116</v>
      </c>
      <c r="B117" t="s">
        <v>2007</v>
      </c>
      <c r="C117" t="s">
        <v>2008</v>
      </c>
      <c r="D117" t="str">
        <f ca="1">"'"&amp;B117&amp;" "&amp;MOD(MID(RAND(),4,3),300)+2&amp;"호',"</f>
        <v>'강변힐스 64호',</v>
      </c>
      <c r="E117" s="4">
        <v>126.92165623717401</v>
      </c>
      <c r="F117" s="4">
        <v>37.546331282947797</v>
      </c>
      <c r="G117" t="str">
        <f ca="1">CONCATENATE("010-",MID(RAND(),4,4),"-",MID(RAND(),4,4))</f>
        <v>010-7657-3329</v>
      </c>
      <c r="H117" t="str">
        <f>"'"</f>
        <v>'</v>
      </c>
      <c r="J117" t="s">
        <v>2190</v>
      </c>
      <c r="K117" t="str">
        <f t="shared" si="11"/>
        <v xml:space="preserve">'user116', </v>
      </c>
      <c r="L117" s="5" t="str">
        <f t="shared" si="12"/>
        <v xml:space="preserve">'12345', </v>
      </c>
      <c r="M117" t="str">
        <f t="shared" si="13"/>
        <v xml:space="preserve">'홍길동116', </v>
      </c>
      <c r="N117" t="str">
        <f t="shared" ca="1" si="14"/>
        <v xml:space="preserve">'010-7657-3329', </v>
      </c>
      <c r="O117" t="str">
        <f t="shared" si="15"/>
        <v xml:space="preserve">'서울 마포구 상수동 334-5', </v>
      </c>
      <c r="P117" t="str">
        <f t="shared" ca="1" si="16"/>
        <v xml:space="preserve">'강변힐스 64호', </v>
      </c>
      <c r="Q117" s="3" t="str">
        <f t="shared" si="17"/>
        <v xml:space="preserve">126.921656237174, </v>
      </c>
      <c r="R117" s="3" t="str">
        <f t="shared" si="18"/>
        <v xml:space="preserve">37.5463312829478, </v>
      </c>
      <c r="T117" t="str">
        <f t="shared" ca="1" si="19"/>
        <v>insert into member ( id, pw, name, tel, addr, addr2, memberX, memberY, regdate, grade) values('user116', '12345', '홍길동116', '010-7657-3329', '서울 마포구 상수동 334-5', '강변힐스 64호', 126.921656237174, 37.5463312829478,  curdate(), 1 ) ;</v>
      </c>
    </row>
    <row r="118" spans="1:20" x14ac:dyDescent="0.4">
      <c r="A118">
        <f t="shared" si="10"/>
        <v>117</v>
      </c>
      <c r="B118" t="s">
        <v>2023</v>
      </c>
      <c r="C118" t="s">
        <v>2024</v>
      </c>
      <c r="D118" t="str">
        <f ca="1">"'"&amp;B118&amp;" "&amp;MOD(MID(RAND(),4,3),300)+2&amp;"호',"</f>
        <v>'상수빌라 39호',</v>
      </c>
      <c r="E118" s="4">
        <v>126.921534537962</v>
      </c>
      <c r="F118" s="4">
        <v>37.546921356339404</v>
      </c>
      <c r="G118" t="str">
        <f ca="1">CONCATENATE("010-",MID(RAND(),4,4),"-",MID(RAND(),4,4))</f>
        <v>010-8029-7928</v>
      </c>
      <c r="H118" t="str">
        <f>"'"</f>
        <v>'</v>
      </c>
      <c r="J118" t="s">
        <v>2190</v>
      </c>
      <c r="K118" t="str">
        <f t="shared" si="11"/>
        <v xml:space="preserve">'user117', </v>
      </c>
      <c r="L118" s="5" t="str">
        <f t="shared" si="12"/>
        <v xml:space="preserve">'12345', </v>
      </c>
      <c r="M118" t="str">
        <f t="shared" si="13"/>
        <v xml:space="preserve">'홍길동117', </v>
      </c>
      <c r="N118" t="str">
        <f t="shared" ca="1" si="14"/>
        <v xml:space="preserve">'010-8029-7928', </v>
      </c>
      <c r="O118" t="str">
        <f t="shared" si="15"/>
        <v xml:space="preserve">'서울 마포구 상수동 335-1', </v>
      </c>
      <c r="P118" t="str">
        <f t="shared" ca="1" si="16"/>
        <v xml:space="preserve">'상수빌라 39호', </v>
      </c>
      <c r="Q118" s="3" t="str">
        <f t="shared" si="17"/>
        <v xml:space="preserve">126.921534537962, </v>
      </c>
      <c r="R118" s="3" t="str">
        <f t="shared" si="18"/>
        <v xml:space="preserve">37.5469213563394, </v>
      </c>
      <c r="T118" t="str">
        <f t="shared" ca="1" si="19"/>
        <v>insert into member ( id, pw, name, tel, addr, addr2, memberX, memberY, regdate, grade) values('user117', '12345', '홍길동117', '010-8029-7928', '서울 마포구 상수동 335-1', '상수빌라 39호', 126.921534537962, 37.5469213563394,  curdate(), 1 ) ;</v>
      </c>
    </row>
    <row r="119" spans="1:20" x14ac:dyDescent="0.4">
      <c r="A119">
        <f t="shared" si="10"/>
        <v>118</v>
      </c>
      <c r="B119" t="s">
        <v>2021</v>
      </c>
      <c r="C119" t="s">
        <v>2022</v>
      </c>
      <c r="D119" t="str">
        <f ca="1">"'"&amp;B119&amp;" "&amp;MOD(MID(RAND(),4,3),300)+2&amp;"호',"</f>
        <v>'리버하우스 64호',</v>
      </c>
      <c r="E119" s="4">
        <v>126.92163554496</v>
      </c>
      <c r="F119" s="4">
        <v>37.546640311804801</v>
      </c>
      <c r="G119" t="str">
        <f ca="1">CONCATENATE("010-",MID(RAND(),4,4),"-",MID(RAND(),4,4))</f>
        <v>010-3123-7315</v>
      </c>
      <c r="H119" t="str">
        <f>"'"</f>
        <v>'</v>
      </c>
      <c r="J119" t="s">
        <v>2190</v>
      </c>
      <c r="K119" t="str">
        <f t="shared" si="11"/>
        <v xml:space="preserve">'user118', </v>
      </c>
      <c r="L119" s="5" t="str">
        <f t="shared" si="12"/>
        <v xml:space="preserve">'12345', </v>
      </c>
      <c r="M119" t="str">
        <f t="shared" si="13"/>
        <v xml:space="preserve">'홍길동118', </v>
      </c>
      <c r="N119" t="str">
        <f t="shared" ca="1" si="14"/>
        <v xml:space="preserve">'010-3123-7315', </v>
      </c>
      <c r="O119" t="str">
        <f t="shared" si="15"/>
        <v xml:space="preserve">'서울 마포구 상수동 335-27', </v>
      </c>
      <c r="P119" t="str">
        <f t="shared" ca="1" si="16"/>
        <v xml:space="preserve">'리버하우스 64호', </v>
      </c>
      <c r="Q119" s="3" t="str">
        <f t="shared" si="17"/>
        <v xml:space="preserve">126.92163554496, </v>
      </c>
      <c r="R119" s="3" t="str">
        <f t="shared" si="18"/>
        <v xml:space="preserve">37.5466403118048, </v>
      </c>
      <c r="T119" t="str">
        <f t="shared" ca="1" si="19"/>
        <v>insert into member ( id, pw, name, tel, addr, addr2, memberX, memberY, regdate, grade) values('user118', '12345', '홍길동118', '010-3123-7315', '서울 마포구 상수동 335-27', '리버하우스 64호', 126.92163554496, 37.5466403118048,  curdate(), 1 ) ;</v>
      </c>
    </row>
    <row r="120" spans="1:20" x14ac:dyDescent="0.4">
      <c r="A120">
        <f t="shared" si="10"/>
        <v>119</v>
      </c>
      <c r="B120" t="s">
        <v>2003</v>
      </c>
      <c r="C120" t="s">
        <v>2004</v>
      </c>
      <c r="D120" t="str">
        <f ca="1">"'"&amp;B120&amp;" "&amp;MOD(MID(RAND(),4,3),300)+2&amp;"호',"</f>
        <v>'리버빌 29호',</v>
      </c>
      <c r="E120" s="4">
        <v>126.921512142059</v>
      </c>
      <c r="F120" s="4">
        <v>37.546696091768403</v>
      </c>
      <c r="G120" t="str">
        <f ca="1">CONCATENATE("010-",MID(RAND(),4,4),"-",MID(RAND(),4,4))</f>
        <v>010-6315-0824</v>
      </c>
      <c r="H120" t="str">
        <f>"'"</f>
        <v>'</v>
      </c>
      <c r="J120" t="s">
        <v>2190</v>
      </c>
      <c r="K120" t="str">
        <f t="shared" si="11"/>
        <v xml:space="preserve">'user119', </v>
      </c>
      <c r="L120" s="5" t="str">
        <f t="shared" si="12"/>
        <v xml:space="preserve">'12345', </v>
      </c>
      <c r="M120" t="str">
        <f t="shared" si="13"/>
        <v xml:space="preserve">'홍길동119', </v>
      </c>
      <c r="N120" t="str">
        <f t="shared" ca="1" si="14"/>
        <v xml:space="preserve">'010-6315-0824', </v>
      </c>
      <c r="O120" t="str">
        <f t="shared" si="15"/>
        <v xml:space="preserve">'서울 마포구 상수동 335-3', </v>
      </c>
      <c r="P120" t="str">
        <f t="shared" ca="1" si="16"/>
        <v xml:space="preserve">'리버빌 29호', </v>
      </c>
      <c r="Q120" s="3" t="str">
        <f t="shared" si="17"/>
        <v xml:space="preserve">126.921512142059, </v>
      </c>
      <c r="R120" s="3" t="str">
        <f t="shared" si="18"/>
        <v xml:space="preserve">37.5466960917684, </v>
      </c>
      <c r="T120" t="str">
        <f t="shared" ca="1" si="19"/>
        <v>insert into member ( id, pw, name, tel, addr, addr2, memberX, memberY, regdate, grade) values('user119', '12345', '홍길동119', '010-6315-0824', '서울 마포구 상수동 335-3', '리버빌 29호', 126.921512142059, 37.5466960917684,  curdate(), 1 ) ;</v>
      </c>
    </row>
    <row r="121" spans="1:20" x14ac:dyDescent="0.4">
      <c r="A121">
        <f t="shared" si="10"/>
        <v>120</v>
      </c>
      <c r="B121" t="s">
        <v>2003</v>
      </c>
      <c r="C121" t="s">
        <v>2004</v>
      </c>
      <c r="D121" t="str">
        <f ca="1">"'"&amp;B121&amp;" "&amp;MOD(MID(RAND(),4,3),300)+2&amp;"호',"</f>
        <v>'리버빌 292호',</v>
      </c>
      <c r="E121" s="4">
        <v>126.921512142059</v>
      </c>
      <c r="F121" s="4">
        <v>37.546696091768403</v>
      </c>
      <c r="G121" t="str">
        <f ca="1">CONCATENATE("010-",MID(RAND(),4,4),"-",MID(RAND(),4,4))</f>
        <v>010-3124-3655</v>
      </c>
      <c r="H121" t="str">
        <f>"'"</f>
        <v>'</v>
      </c>
      <c r="J121" t="s">
        <v>2190</v>
      </c>
      <c r="K121" t="str">
        <f t="shared" si="11"/>
        <v xml:space="preserve">'user120', </v>
      </c>
      <c r="L121" s="5" t="str">
        <f t="shared" si="12"/>
        <v xml:space="preserve">'12345', </v>
      </c>
      <c r="M121" t="str">
        <f t="shared" si="13"/>
        <v xml:space="preserve">'홍길동120', </v>
      </c>
      <c r="N121" t="str">
        <f t="shared" ca="1" si="14"/>
        <v xml:space="preserve">'010-3124-3655', </v>
      </c>
      <c r="O121" t="str">
        <f t="shared" si="15"/>
        <v xml:space="preserve">'서울 마포구 상수동 335-3', </v>
      </c>
      <c r="P121" t="str">
        <f t="shared" ca="1" si="16"/>
        <v xml:space="preserve">'리버빌 292호', </v>
      </c>
      <c r="Q121" s="3" t="str">
        <f t="shared" si="17"/>
        <v xml:space="preserve">126.921512142059, </v>
      </c>
      <c r="R121" s="3" t="str">
        <f t="shared" si="18"/>
        <v xml:space="preserve">37.5466960917684, </v>
      </c>
      <c r="T121" t="str">
        <f t="shared" ca="1" si="19"/>
        <v>insert into member ( id, pw, name, tel, addr, addr2, memberX, memberY, regdate, grade) values('user120', '12345', '홍길동120', '010-3124-3655', '서울 마포구 상수동 335-3', '리버빌 292호', 126.921512142059, 37.5466960917684,  curdate(), 1 ) ;</v>
      </c>
    </row>
    <row r="122" spans="1:20" x14ac:dyDescent="0.4">
      <c r="A122">
        <f t="shared" si="10"/>
        <v>121</v>
      </c>
      <c r="B122" t="s">
        <v>2013</v>
      </c>
      <c r="C122" t="s">
        <v>2014</v>
      </c>
      <c r="D122" t="str">
        <f ca="1">"'"&amp;B122&amp;" "&amp;MOD(MID(RAND(),4,3),300)+2&amp;"호',"</f>
        <v>'세종빌리지 116호',</v>
      </c>
      <c r="E122" s="4">
        <v>126.921356879981</v>
      </c>
      <c r="F122" s="4">
        <v>37.546917634156799</v>
      </c>
      <c r="G122" t="str">
        <f ca="1">CONCATENATE("010-",MID(RAND(),4,4),"-",MID(RAND(),4,4))</f>
        <v>010-5782-0604</v>
      </c>
      <c r="H122" t="str">
        <f>"'"</f>
        <v>'</v>
      </c>
      <c r="J122" t="s">
        <v>2190</v>
      </c>
      <c r="K122" t="str">
        <f t="shared" si="11"/>
        <v xml:space="preserve">'user121', </v>
      </c>
      <c r="L122" s="5" t="str">
        <f t="shared" si="12"/>
        <v xml:space="preserve">'12345', </v>
      </c>
      <c r="M122" t="str">
        <f t="shared" si="13"/>
        <v xml:space="preserve">'홍길동121', </v>
      </c>
      <c r="N122" t="str">
        <f t="shared" ca="1" si="14"/>
        <v xml:space="preserve">'010-5782-0604', </v>
      </c>
      <c r="O122" t="str">
        <f t="shared" si="15"/>
        <v xml:space="preserve">'서울 마포구 상수동 335-6', </v>
      </c>
      <c r="P122" t="str">
        <f t="shared" ca="1" si="16"/>
        <v xml:space="preserve">'세종빌리지 116호', </v>
      </c>
      <c r="Q122" s="3" t="str">
        <f t="shared" si="17"/>
        <v xml:space="preserve">126.921356879981, </v>
      </c>
      <c r="R122" s="3" t="str">
        <f t="shared" si="18"/>
        <v xml:space="preserve">37.5469176341568, </v>
      </c>
      <c r="T122" t="str">
        <f t="shared" ca="1" si="19"/>
        <v>insert into member ( id, pw, name, tel, addr, addr2, memberX, memberY, regdate, grade) values('user121', '12345', '홍길동121', '010-5782-0604', '서울 마포구 상수동 335-6', '세종빌리지 116호', 126.921356879981, 37.5469176341568,  curdate(), 1 ) ;</v>
      </c>
    </row>
    <row r="123" spans="1:20" x14ac:dyDescent="0.4">
      <c r="A123">
        <f t="shared" si="10"/>
        <v>122</v>
      </c>
      <c r="B123" t="s">
        <v>2017</v>
      </c>
      <c r="C123" t="s">
        <v>2018</v>
      </c>
      <c r="D123" t="str">
        <f ca="1">"'"&amp;B123&amp;" "&amp;MOD(MID(RAND(),4,3),300)+2&amp;"호',"</f>
        <v>'동성아트빌 107호',</v>
      </c>
      <c r="E123" s="4">
        <v>126.92132830575</v>
      </c>
      <c r="F123" s="4">
        <v>37.546111221204697</v>
      </c>
      <c r="G123" t="str">
        <f ca="1">CONCATENATE("010-",MID(RAND(),4,4),"-",MID(RAND(),4,4))</f>
        <v>010-2499-7696</v>
      </c>
      <c r="H123" t="str">
        <f>"'"</f>
        <v>'</v>
      </c>
      <c r="J123" t="s">
        <v>2190</v>
      </c>
      <c r="K123" t="str">
        <f t="shared" si="11"/>
        <v xml:space="preserve">'user122', </v>
      </c>
      <c r="L123" s="5" t="str">
        <f t="shared" si="12"/>
        <v xml:space="preserve">'12345', </v>
      </c>
      <c r="M123" t="str">
        <f t="shared" si="13"/>
        <v xml:space="preserve">'홍길동122', </v>
      </c>
      <c r="N123" t="str">
        <f t="shared" ca="1" si="14"/>
        <v xml:space="preserve">'010-2499-7696', </v>
      </c>
      <c r="O123" t="str">
        <f t="shared" si="15"/>
        <v xml:space="preserve">'서울 마포구 상수동 336-8', </v>
      </c>
      <c r="P123" t="str">
        <f t="shared" ca="1" si="16"/>
        <v xml:space="preserve">'동성아트빌 107호', </v>
      </c>
      <c r="Q123" s="3" t="str">
        <f t="shared" si="17"/>
        <v xml:space="preserve">126.92132830575, </v>
      </c>
      <c r="R123" s="3" t="str">
        <f t="shared" si="18"/>
        <v xml:space="preserve">37.5461112212047, </v>
      </c>
      <c r="T123" t="str">
        <f t="shared" ca="1" si="19"/>
        <v>insert into member ( id, pw, name, tel, addr, addr2, memberX, memberY, regdate, grade) values('user122', '12345', '홍길동122', '010-2499-7696', '서울 마포구 상수동 336-8', '동성아트빌 107호', 126.92132830575, 37.5461112212047,  curdate(), 1 ) ;</v>
      </c>
    </row>
    <row r="124" spans="1:20" x14ac:dyDescent="0.4">
      <c r="A124">
        <f t="shared" si="10"/>
        <v>123</v>
      </c>
      <c r="B124" t="s">
        <v>2019</v>
      </c>
      <c r="C124" t="s">
        <v>2020</v>
      </c>
      <c r="D124" t="str">
        <f ca="1">"'"&amp;B124&amp;" "&amp;MOD(MID(RAND(),4,3),300)+2&amp;"호',"</f>
        <v>'상수아르빌 286호',</v>
      </c>
      <c r="E124" s="4">
        <v>126.921910237891</v>
      </c>
      <c r="F124" s="4">
        <v>37.545829594830302</v>
      </c>
      <c r="G124" t="str">
        <f ca="1">CONCATENATE("010-",MID(RAND(),4,4),"-",MID(RAND(),4,4))</f>
        <v>010-8915-7979</v>
      </c>
      <c r="H124" t="str">
        <f>"'"</f>
        <v>'</v>
      </c>
      <c r="J124" t="s">
        <v>2190</v>
      </c>
      <c r="K124" t="str">
        <f t="shared" si="11"/>
        <v xml:space="preserve">'user123', </v>
      </c>
      <c r="L124" s="5" t="str">
        <f t="shared" si="12"/>
        <v xml:space="preserve">'12345', </v>
      </c>
      <c r="M124" t="str">
        <f t="shared" si="13"/>
        <v xml:space="preserve">'홍길동123', </v>
      </c>
      <c r="N124" t="str">
        <f t="shared" ca="1" si="14"/>
        <v xml:space="preserve">'010-8915-7979', </v>
      </c>
      <c r="O124" t="str">
        <f t="shared" si="15"/>
        <v xml:space="preserve">'서울 마포구 상수동 337-14', </v>
      </c>
      <c r="P124" t="str">
        <f t="shared" ca="1" si="16"/>
        <v xml:space="preserve">'상수아르빌 286호', </v>
      </c>
      <c r="Q124" s="3" t="str">
        <f t="shared" si="17"/>
        <v xml:space="preserve">126.921910237891, </v>
      </c>
      <c r="R124" s="3" t="str">
        <f t="shared" si="18"/>
        <v xml:space="preserve">37.5458295948303, </v>
      </c>
      <c r="T124" t="str">
        <f t="shared" ca="1" si="19"/>
        <v>insert into member ( id, pw, name, tel, addr, addr2, memberX, memberY, regdate, grade) values('user123', '12345', '홍길동123', '010-8915-7979', '서울 마포구 상수동 337-14', '상수아르빌 286호', 126.921910237891, 37.5458295948303,  curdate(), 1 ) ;</v>
      </c>
    </row>
    <row r="125" spans="1:20" x14ac:dyDescent="0.4">
      <c r="A125">
        <f t="shared" si="10"/>
        <v>124</v>
      </c>
      <c r="B125" t="s">
        <v>2015</v>
      </c>
      <c r="C125" t="s">
        <v>2016</v>
      </c>
      <c r="D125" t="str">
        <f ca="1">"'"&amp;B125&amp;" "&amp;MOD(MID(RAND(),4,3),300)+2&amp;"호',"</f>
        <v>'한솔그랑빌 96호',</v>
      </c>
      <c r="E125" s="4">
        <v>126.92131858449901</v>
      </c>
      <c r="F125" s="4">
        <v>37.545670626272099</v>
      </c>
      <c r="G125" t="str">
        <f ca="1">CONCATENATE("010-",MID(RAND(),4,4),"-",MID(RAND(),4,4))</f>
        <v>010-7994-1880</v>
      </c>
      <c r="H125" t="str">
        <f>"'"</f>
        <v>'</v>
      </c>
      <c r="J125" t="s">
        <v>2190</v>
      </c>
      <c r="K125" t="str">
        <f t="shared" si="11"/>
        <v xml:space="preserve">'user124', </v>
      </c>
      <c r="L125" s="5" t="str">
        <f t="shared" si="12"/>
        <v xml:space="preserve">'12345', </v>
      </c>
      <c r="M125" t="str">
        <f t="shared" si="13"/>
        <v xml:space="preserve">'홍길동124', </v>
      </c>
      <c r="N125" t="str">
        <f t="shared" ca="1" si="14"/>
        <v xml:space="preserve">'010-7994-1880', </v>
      </c>
      <c r="O125" t="str">
        <f t="shared" si="15"/>
        <v xml:space="preserve">'서울 마포구 상수동 337-9', </v>
      </c>
      <c r="P125" t="str">
        <f t="shared" ca="1" si="16"/>
        <v xml:space="preserve">'한솔그랑빌 96호', </v>
      </c>
      <c r="Q125" s="3" t="str">
        <f t="shared" si="17"/>
        <v xml:space="preserve">126.921318584499, </v>
      </c>
      <c r="R125" s="3" t="str">
        <f t="shared" si="18"/>
        <v xml:space="preserve">37.5456706262721, </v>
      </c>
      <c r="T125" t="str">
        <f t="shared" ca="1" si="19"/>
        <v>insert into member ( id, pw, name, tel, addr, addr2, memberX, memberY, regdate, grade) values('user124', '12345', '홍길동124', '010-7994-1880', '서울 마포구 상수동 337-9', '한솔그랑빌 96호', 126.921318584499, 37.5456706262721,  curdate(), 1 ) ;</v>
      </c>
    </row>
    <row r="126" spans="1:20" x14ac:dyDescent="0.4">
      <c r="A126">
        <f t="shared" si="10"/>
        <v>125</v>
      </c>
      <c r="B126" t="s">
        <v>2011</v>
      </c>
      <c r="C126" t="s">
        <v>2012</v>
      </c>
      <c r="D126" t="str">
        <f ca="1">"'"&amp;B126&amp;" "&amp;MOD(MID(RAND(),4,3),300)+2&amp;"호',"</f>
        <v>'현대하이츠빌라 215호',</v>
      </c>
      <c r="E126" s="4">
        <v>126.922076395894</v>
      </c>
      <c r="F126" s="4">
        <v>37.544920596635599</v>
      </c>
      <c r="G126" t="str">
        <f ca="1">CONCATENATE("010-",MID(RAND(),4,4),"-",MID(RAND(),4,4))</f>
        <v>010-6513-5195</v>
      </c>
      <c r="H126" t="str">
        <f>"'"</f>
        <v>'</v>
      </c>
      <c r="J126" t="s">
        <v>2190</v>
      </c>
      <c r="K126" t="str">
        <f t="shared" si="11"/>
        <v xml:space="preserve">'user125', </v>
      </c>
      <c r="L126" s="5" t="str">
        <f t="shared" si="12"/>
        <v xml:space="preserve">'12345', </v>
      </c>
      <c r="M126" t="str">
        <f t="shared" si="13"/>
        <v xml:space="preserve">'홍길동125', </v>
      </c>
      <c r="N126" t="str">
        <f t="shared" ca="1" si="14"/>
        <v xml:space="preserve">'010-6513-5195', </v>
      </c>
      <c r="O126" t="str">
        <f t="shared" si="15"/>
        <v xml:space="preserve">'서울 마포구 상수동 339-19', </v>
      </c>
      <c r="P126" t="str">
        <f t="shared" ca="1" si="16"/>
        <v xml:space="preserve">'현대하이츠빌라 215호', </v>
      </c>
      <c r="Q126" s="3" t="str">
        <f t="shared" si="17"/>
        <v xml:space="preserve">126.922076395894, </v>
      </c>
      <c r="R126" s="3" t="str">
        <f t="shared" si="18"/>
        <v xml:space="preserve">37.5449205966356, </v>
      </c>
      <c r="T126" t="str">
        <f t="shared" ca="1" si="19"/>
        <v>insert into member ( id, pw, name, tel, addr, addr2, memberX, memberY, regdate, grade) values('user125', '12345', '홍길동125', '010-6513-5195', '서울 마포구 상수동 339-19', '현대하이츠빌라 215호', 126.922076395894, 37.5449205966356,  curdate(), 1 ) ;</v>
      </c>
    </row>
    <row r="127" spans="1:20" x14ac:dyDescent="0.4">
      <c r="A127">
        <f t="shared" si="10"/>
        <v>126</v>
      </c>
      <c r="B127" t="s">
        <v>1999</v>
      </c>
      <c r="C127" t="s">
        <v>2000</v>
      </c>
      <c r="D127" t="str">
        <f ca="1">"'"&amp;B127&amp;" "&amp;MOD(MID(RAND(),4,3),300)+2&amp;"호',"</f>
        <v>'그레이25 147호',</v>
      </c>
      <c r="E127" s="4">
        <v>126.92385687022001</v>
      </c>
      <c r="F127" s="4">
        <v>37.545533536470799</v>
      </c>
      <c r="G127" t="str">
        <f ca="1">CONCATENATE("010-",MID(RAND(),4,4),"-",MID(RAND(),4,4))</f>
        <v>010-4013-4265</v>
      </c>
      <c r="H127" t="str">
        <f>"'"</f>
        <v>'</v>
      </c>
      <c r="J127" t="s">
        <v>2190</v>
      </c>
      <c r="K127" t="str">
        <f t="shared" si="11"/>
        <v xml:space="preserve">'user126', </v>
      </c>
      <c r="L127" s="5" t="str">
        <f t="shared" si="12"/>
        <v xml:space="preserve">'12345', </v>
      </c>
      <c r="M127" t="str">
        <f t="shared" si="13"/>
        <v xml:space="preserve">'홍길동126', </v>
      </c>
      <c r="N127" t="str">
        <f t="shared" ca="1" si="14"/>
        <v xml:space="preserve">'010-4013-4265', </v>
      </c>
      <c r="O127" t="str">
        <f t="shared" si="15"/>
        <v xml:space="preserve">'서울 마포구 상수동 353-25', </v>
      </c>
      <c r="P127" t="str">
        <f t="shared" ca="1" si="16"/>
        <v xml:space="preserve">'그레이25 147호', </v>
      </c>
      <c r="Q127" s="3" t="str">
        <f t="shared" si="17"/>
        <v xml:space="preserve">126.92385687022, </v>
      </c>
      <c r="R127" s="3" t="str">
        <f t="shared" si="18"/>
        <v xml:space="preserve">37.5455335364708, </v>
      </c>
      <c r="T127" t="str">
        <f t="shared" ca="1" si="19"/>
        <v>insert into member ( id, pw, name, tel, addr, addr2, memberX, memberY, regdate, grade) values('user126', '12345', '홍길동126', '010-4013-4265', '서울 마포구 상수동 353-25', '그레이25 147호', 126.92385687022, 37.5455335364708,  curdate(), 1 ) ;</v>
      </c>
    </row>
    <row r="128" spans="1:20" x14ac:dyDescent="0.4">
      <c r="A128">
        <f t="shared" si="10"/>
        <v>127</v>
      </c>
      <c r="B128" t="s">
        <v>1999</v>
      </c>
      <c r="C128" t="s">
        <v>2000</v>
      </c>
      <c r="D128" t="str">
        <f ca="1">"'"&amp;B128&amp;" "&amp;MOD(MID(RAND(),4,3),300)+2&amp;"호',"</f>
        <v>'그레이25 62호',</v>
      </c>
      <c r="E128" s="4">
        <v>126.92385687022001</v>
      </c>
      <c r="F128" s="4">
        <v>37.545533536470799</v>
      </c>
      <c r="G128" t="str">
        <f ca="1">CONCATENATE("010-",MID(RAND(),4,4),"-",MID(RAND(),4,4))</f>
        <v>010-6794-7567</v>
      </c>
      <c r="H128" t="str">
        <f>"'"</f>
        <v>'</v>
      </c>
      <c r="J128" t="s">
        <v>2190</v>
      </c>
      <c r="K128" t="str">
        <f t="shared" si="11"/>
        <v xml:space="preserve">'user127', </v>
      </c>
      <c r="L128" s="5" t="str">
        <f t="shared" si="12"/>
        <v xml:space="preserve">'12345', </v>
      </c>
      <c r="M128" t="str">
        <f t="shared" si="13"/>
        <v xml:space="preserve">'홍길동127', </v>
      </c>
      <c r="N128" t="str">
        <f t="shared" ca="1" si="14"/>
        <v xml:space="preserve">'010-6794-7567', </v>
      </c>
      <c r="O128" t="str">
        <f t="shared" si="15"/>
        <v xml:space="preserve">'서울 마포구 상수동 353-25', </v>
      </c>
      <c r="P128" t="str">
        <f t="shared" ca="1" si="16"/>
        <v xml:space="preserve">'그레이25 62호', </v>
      </c>
      <c r="Q128" s="3" t="str">
        <f t="shared" si="17"/>
        <v xml:space="preserve">126.92385687022, </v>
      </c>
      <c r="R128" s="3" t="str">
        <f t="shared" si="18"/>
        <v xml:space="preserve">37.5455335364708, </v>
      </c>
      <c r="T128" t="str">
        <f t="shared" ca="1" si="19"/>
        <v>insert into member ( id, pw, name, tel, addr, addr2, memberX, memberY, regdate, grade) values('user127', '12345', '홍길동127', '010-6794-7567', '서울 마포구 상수동 353-25', '그레이25 62호', 126.92385687022, 37.5455335364708,  curdate(), 1 ) ;</v>
      </c>
    </row>
    <row r="129" spans="1:20" x14ac:dyDescent="0.4">
      <c r="A129">
        <f t="shared" si="10"/>
        <v>128</v>
      </c>
      <c r="B129" t="s">
        <v>1999</v>
      </c>
      <c r="C129" t="s">
        <v>2000</v>
      </c>
      <c r="D129" t="str">
        <f ca="1">"'"&amp;B129&amp;" "&amp;MOD(MID(RAND(),4,3),300)+2&amp;"호',"</f>
        <v>'그레이25 133호',</v>
      </c>
      <c r="E129" s="4">
        <v>126.92385687022001</v>
      </c>
      <c r="F129" s="4">
        <v>37.545533536470799</v>
      </c>
      <c r="G129" t="str">
        <f ca="1">CONCATENATE("010-",MID(RAND(),4,4),"-",MID(RAND(),4,4))</f>
        <v>010-5841-7258</v>
      </c>
      <c r="H129" t="str">
        <f>"'"</f>
        <v>'</v>
      </c>
      <c r="J129" t="s">
        <v>2190</v>
      </c>
      <c r="K129" t="str">
        <f t="shared" si="11"/>
        <v xml:space="preserve">'user128', </v>
      </c>
      <c r="L129" s="5" t="str">
        <f t="shared" si="12"/>
        <v xml:space="preserve">'12345', </v>
      </c>
      <c r="M129" t="str">
        <f t="shared" si="13"/>
        <v xml:space="preserve">'홍길동128', </v>
      </c>
      <c r="N129" t="str">
        <f t="shared" ca="1" si="14"/>
        <v xml:space="preserve">'010-5841-7258', </v>
      </c>
      <c r="O129" t="str">
        <f t="shared" si="15"/>
        <v xml:space="preserve">'서울 마포구 상수동 353-25', </v>
      </c>
      <c r="P129" t="str">
        <f t="shared" ca="1" si="16"/>
        <v xml:space="preserve">'그레이25 133호', </v>
      </c>
      <c r="Q129" s="3" t="str">
        <f t="shared" si="17"/>
        <v xml:space="preserve">126.92385687022, </v>
      </c>
      <c r="R129" s="3" t="str">
        <f t="shared" si="18"/>
        <v xml:space="preserve">37.5455335364708, </v>
      </c>
      <c r="T129" t="str">
        <f t="shared" ca="1" si="19"/>
        <v>insert into member ( id, pw, name, tel, addr, addr2, memberX, memberY, regdate, grade) values('user128', '12345', '홍길동128', '010-5841-7258', '서울 마포구 상수동 353-25', '그레이25 133호', 126.92385687022, 37.5455335364708,  curdate(), 1 ) ;</v>
      </c>
    </row>
    <row r="130" spans="1:20" x14ac:dyDescent="0.4">
      <c r="A130">
        <f t="shared" si="10"/>
        <v>129</v>
      </c>
      <c r="B130" t="s">
        <v>2128</v>
      </c>
      <c r="C130" t="s">
        <v>2129</v>
      </c>
      <c r="D130" t="str">
        <f ca="1">"'"&amp;B130&amp;" "&amp;MOD(MID(RAND(),4,3),300)+2&amp;"호',"</f>
        <v>'밤섬리버빌아파트 292호',</v>
      </c>
      <c r="E130" s="4">
        <v>126.923990531455</v>
      </c>
      <c r="F130" s="4">
        <v>37.5454011757354</v>
      </c>
      <c r="G130" t="str">
        <f ca="1">CONCATENATE("010-",MID(RAND(),4,4),"-",MID(RAND(),4,4))</f>
        <v>010-5000-3172</v>
      </c>
      <c r="H130" t="str">
        <f>"'"</f>
        <v>'</v>
      </c>
      <c r="J130" t="s">
        <v>2190</v>
      </c>
      <c r="K130" t="str">
        <f t="shared" si="11"/>
        <v xml:space="preserve">'user129', </v>
      </c>
      <c r="L130" s="5" t="str">
        <f t="shared" si="12"/>
        <v xml:space="preserve">'12345', </v>
      </c>
      <c r="M130" t="str">
        <f t="shared" si="13"/>
        <v xml:space="preserve">'홍길동129', </v>
      </c>
      <c r="N130" t="str">
        <f t="shared" ca="1" si="14"/>
        <v xml:space="preserve">'010-5000-3172', </v>
      </c>
      <c r="O130" t="str">
        <f t="shared" si="15"/>
        <v xml:space="preserve">'서울 마포구 상수동 353-26', </v>
      </c>
      <c r="P130" t="str">
        <f t="shared" ca="1" si="16"/>
        <v xml:space="preserve">'밤섬리버빌아파트 292호', </v>
      </c>
      <c r="Q130" s="3" t="str">
        <f t="shared" si="17"/>
        <v xml:space="preserve">126.923990531455, </v>
      </c>
      <c r="R130" s="3" t="str">
        <f t="shared" si="18"/>
        <v xml:space="preserve">37.5454011757354, </v>
      </c>
      <c r="T130" t="str">
        <f t="shared" ca="1" si="19"/>
        <v>insert into member ( id, pw, name, tel, addr, addr2, memberX, memberY, regdate, grade) values('user129', '12345', '홍길동129', '010-5000-3172', '서울 마포구 상수동 353-26', '밤섬리버빌아파트 292호', 126.923990531455, 37.5454011757354,  curdate(), 1 ) ;</v>
      </c>
    </row>
    <row r="131" spans="1:20" x14ac:dyDescent="0.4">
      <c r="A131">
        <f t="shared" ref="A131:A194" si="20">A130+1</f>
        <v>130</v>
      </c>
      <c r="B131" t="s">
        <v>2126</v>
      </c>
      <c r="C131" t="s">
        <v>2127</v>
      </c>
      <c r="D131" t="str">
        <f ca="1">"'"&amp;B131&amp;" "&amp;MOD(MID(RAND(),4,3),300)+2&amp;"호',"</f>
        <v>'밤섬리오팰리스아파트 24호',</v>
      </c>
      <c r="E131" s="4">
        <v>126.924462107872</v>
      </c>
      <c r="F131" s="4">
        <v>37.545691600008297</v>
      </c>
      <c r="G131" t="str">
        <f ca="1">CONCATENATE("010-",MID(RAND(),4,4),"-",MID(RAND(),4,4))</f>
        <v>010-8328-6675</v>
      </c>
      <c r="H131" t="str">
        <f>"'"</f>
        <v>'</v>
      </c>
      <c r="J131" t="s">
        <v>2190</v>
      </c>
      <c r="K131" t="str">
        <f t="shared" ref="K131:K194" si="21">"'user"&amp;MID(A131+1000,2,3)&amp;"', "</f>
        <v xml:space="preserve">'user130', </v>
      </c>
      <c r="L131" s="5" t="str">
        <f t="shared" ref="L131:L194" si="22">"'12345', "</f>
        <v xml:space="preserve">'12345', </v>
      </c>
      <c r="M131" t="str">
        <f t="shared" ref="M131:M194" si="23">"'홍길동"&amp;A131&amp;"', "</f>
        <v xml:space="preserve">'홍길동130', </v>
      </c>
      <c r="N131" t="str">
        <f t="shared" ref="N131:N194" ca="1" si="24">$H131&amp;G131&amp;$H131&amp;", "</f>
        <v xml:space="preserve">'010-8328-6675', </v>
      </c>
      <c r="O131" t="str">
        <f t="shared" ref="O131:O194" si="25">$H131&amp;C131&amp;$H131&amp;", "</f>
        <v xml:space="preserve">'서울 마포구 상수동 353-4', </v>
      </c>
      <c r="P131" t="str">
        <f t="shared" ref="P131:P194" ca="1" si="26">D131&amp;" "</f>
        <v xml:space="preserve">'밤섬리오팰리스아파트 24호', </v>
      </c>
      <c r="Q131" s="3" t="str">
        <f t="shared" ref="Q131:Q194" si="27">E131&amp;""&amp;", "</f>
        <v xml:space="preserve">126.924462107872, </v>
      </c>
      <c r="R131" s="3" t="str">
        <f t="shared" ref="R131:R194" si="28">F131&amp;""&amp;", "</f>
        <v xml:space="preserve">37.5456916000083, </v>
      </c>
      <c r="T131" t="str">
        <f t="shared" ref="T131:T194" ca="1" si="29">CONCATENATE(J131,K131,L131,M131,N131,O131,P131,Q131,R131," curdate(), 1"," ) ;")</f>
        <v>insert into member ( id, pw, name, tel, addr, addr2, memberX, memberY, regdate, grade) values('user130', '12345', '홍길동130', '010-8328-6675', '서울 마포구 상수동 353-4', '밤섬리오팰리스아파트 24호', 126.924462107872, 37.5456916000083,  curdate(), 1 ) ;</v>
      </c>
    </row>
    <row r="132" spans="1:20" x14ac:dyDescent="0.4">
      <c r="A132">
        <f t="shared" si="20"/>
        <v>131</v>
      </c>
      <c r="B132" t="s">
        <v>1997</v>
      </c>
      <c r="C132" t="s">
        <v>1998</v>
      </c>
      <c r="D132" t="str">
        <f ca="1">"'"&amp;B132&amp;" "&amp;MOD(MID(RAND(),4,3),300)+2&amp;"호',"</f>
        <v>'아름다운공간 185호',</v>
      </c>
      <c r="E132" s="4">
        <v>126.925089216095</v>
      </c>
      <c r="F132" s="4">
        <v>37.545482066749003</v>
      </c>
      <c r="G132" t="str">
        <f ca="1">CONCATENATE("010-",MID(RAND(),4,4),"-",MID(RAND(),4,4))</f>
        <v>010-6652-0545</v>
      </c>
      <c r="H132" t="str">
        <f>"'"</f>
        <v>'</v>
      </c>
      <c r="J132" t="s">
        <v>2190</v>
      </c>
      <c r="K132" t="str">
        <f t="shared" si="21"/>
        <v xml:space="preserve">'user131', </v>
      </c>
      <c r="L132" s="5" t="str">
        <f t="shared" si="22"/>
        <v xml:space="preserve">'12345', </v>
      </c>
      <c r="M132" t="str">
        <f t="shared" si="23"/>
        <v xml:space="preserve">'홍길동131', </v>
      </c>
      <c r="N132" t="str">
        <f t="shared" ca="1" si="24"/>
        <v xml:space="preserve">'010-6652-0545', </v>
      </c>
      <c r="O132" t="str">
        <f t="shared" si="25"/>
        <v xml:space="preserve">'서울 마포구 상수동 354-6', </v>
      </c>
      <c r="P132" t="str">
        <f t="shared" ca="1" si="26"/>
        <v xml:space="preserve">'아름다운공간 185호', </v>
      </c>
      <c r="Q132" s="3" t="str">
        <f t="shared" si="27"/>
        <v xml:space="preserve">126.925089216095, </v>
      </c>
      <c r="R132" s="3" t="str">
        <f t="shared" si="28"/>
        <v xml:space="preserve">37.545482066749, </v>
      </c>
      <c r="T132" t="str">
        <f t="shared" ca="1" si="29"/>
        <v>insert into member ( id, pw, name, tel, addr, addr2, memberX, memberY, regdate, grade) values('user131', '12345', '홍길동131', '010-6652-0545', '서울 마포구 상수동 354-6', '아름다운공간 185호', 126.925089216095, 37.545482066749,  curdate(), 1 ) ;</v>
      </c>
    </row>
    <row r="133" spans="1:20" x14ac:dyDescent="0.4">
      <c r="A133">
        <f t="shared" si="20"/>
        <v>132</v>
      </c>
      <c r="B133" t="s">
        <v>1997</v>
      </c>
      <c r="C133" t="s">
        <v>1998</v>
      </c>
      <c r="D133" t="str">
        <f ca="1">"'"&amp;B133&amp;" "&amp;MOD(MID(RAND(),4,3),300)+2&amp;"호',"</f>
        <v>'아름다운공간 103호',</v>
      </c>
      <c r="E133" s="4">
        <v>126.925089216095</v>
      </c>
      <c r="F133" s="4">
        <v>37.545482066749003</v>
      </c>
      <c r="G133" t="str">
        <f ca="1">CONCATENATE("010-",MID(RAND(),4,4),"-",MID(RAND(),4,4))</f>
        <v>010-2318-7046</v>
      </c>
      <c r="H133" t="str">
        <f>"'"</f>
        <v>'</v>
      </c>
      <c r="J133" t="s">
        <v>2190</v>
      </c>
      <c r="K133" t="str">
        <f t="shared" si="21"/>
        <v xml:space="preserve">'user132', </v>
      </c>
      <c r="L133" s="5" t="str">
        <f t="shared" si="22"/>
        <v xml:space="preserve">'12345', </v>
      </c>
      <c r="M133" t="str">
        <f t="shared" si="23"/>
        <v xml:space="preserve">'홍길동132', </v>
      </c>
      <c r="N133" t="str">
        <f t="shared" ca="1" si="24"/>
        <v xml:space="preserve">'010-2318-7046', </v>
      </c>
      <c r="O133" t="str">
        <f t="shared" si="25"/>
        <v xml:space="preserve">'서울 마포구 상수동 354-6', </v>
      </c>
      <c r="P133" t="str">
        <f t="shared" ca="1" si="26"/>
        <v xml:space="preserve">'아름다운공간 103호', </v>
      </c>
      <c r="Q133" s="3" t="str">
        <f t="shared" si="27"/>
        <v xml:space="preserve">126.925089216095, </v>
      </c>
      <c r="R133" s="3" t="str">
        <f t="shared" si="28"/>
        <v xml:space="preserve">37.545482066749, </v>
      </c>
      <c r="T133" t="str">
        <f t="shared" ca="1" si="29"/>
        <v>insert into member ( id, pw, name, tel, addr, addr2, memberX, memberY, regdate, grade) values('user132', '12345', '홍길동132', '010-2318-7046', '서울 마포구 상수동 354-6', '아름다운공간 103호', 126.925089216095, 37.545482066749,  curdate(), 1 ) ;</v>
      </c>
    </row>
    <row r="134" spans="1:20" x14ac:dyDescent="0.4">
      <c r="A134">
        <f t="shared" si="20"/>
        <v>133</v>
      </c>
      <c r="B134" t="s">
        <v>1997</v>
      </c>
      <c r="C134" t="s">
        <v>1998</v>
      </c>
      <c r="D134" t="str">
        <f ca="1">"'"&amp;B134&amp;" "&amp;MOD(MID(RAND(),4,3),300)+2&amp;"호',"</f>
        <v>'아름다운공간 68호',</v>
      </c>
      <c r="E134" s="4">
        <v>126.925089216095</v>
      </c>
      <c r="F134" s="4">
        <v>37.545482066749003</v>
      </c>
      <c r="G134" t="str">
        <f ca="1">CONCATENATE("010-",MID(RAND(),4,4),"-",MID(RAND(),4,4))</f>
        <v>010-6874-5812</v>
      </c>
      <c r="H134" t="str">
        <f>"'"</f>
        <v>'</v>
      </c>
      <c r="J134" t="s">
        <v>2190</v>
      </c>
      <c r="K134" t="str">
        <f t="shared" si="21"/>
        <v xml:space="preserve">'user133', </v>
      </c>
      <c r="L134" s="5" t="str">
        <f t="shared" si="22"/>
        <v xml:space="preserve">'12345', </v>
      </c>
      <c r="M134" t="str">
        <f t="shared" si="23"/>
        <v xml:space="preserve">'홍길동133', </v>
      </c>
      <c r="N134" t="str">
        <f t="shared" ca="1" si="24"/>
        <v xml:space="preserve">'010-6874-5812', </v>
      </c>
      <c r="O134" t="str">
        <f t="shared" si="25"/>
        <v xml:space="preserve">'서울 마포구 상수동 354-6', </v>
      </c>
      <c r="P134" t="str">
        <f t="shared" ca="1" si="26"/>
        <v xml:space="preserve">'아름다운공간 68호', </v>
      </c>
      <c r="Q134" s="3" t="str">
        <f t="shared" si="27"/>
        <v xml:space="preserve">126.925089216095, </v>
      </c>
      <c r="R134" s="3" t="str">
        <f t="shared" si="28"/>
        <v xml:space="preserve">37.545482066749, </v>
      </c>
      <c r="T134" t="str">
        <f t="shared" ca="1" si="29"/>
        <v>insert into member ( id, pw, name, tel, addr, addr2, memberX, memberY, regdate, grade) values('user133', '12345', '홍길동133', '010-6874-5812', '서울 마포구 상수동 354-6', '아름다운공간 68호', 126.925089216095, 37.545482066749,  curdate(), 1 ) ;</v>
      </c>
    </row>
    <row r="135" spans="1:20" x14ac:dyDescent="0.4">
      <c r="A135">
        <f t="shared" si="20"/>
        <v>134</v>
      </c>
      <c r="B135" t="s">
        <v>2130</v>
      </c>
      <c r="C135" t="s">
        <v>2131</v>
      </c>
      <c r="D135" t="str">
        <f ca="1">"'"&amp;B135&amp;" "&amp;MOD(MID(RAND(),4,3),300)+2&amp;"호',"</f>
        <v>'상수역세권청년주택아파트(예정) 151호',</v>
      </c>
      <c r="E135" s="4">
        <v>126.925376774426</v>
      </c>
      <c r="F135" s="4">
        <v>37.5453452969777</v>
      </c>
      <c r="G135" t="str">
        <f ca="1">CONCATENATE("010-",MID(RAND(),4,4),"-",MID(RAND(),4,4))</f>
        <v>010-0624-3544</v>
      </c>
      <c r="H135" t="str">
        <f>"'"</f>
        <v>'</v>
      </c>
      <c r="J135" t="s">
        <v>2190</v>
      </c>
      <c r="K135" t="str">
        <f t="shared" si="21"/>
        <v xml:space="preserve">'user134', </v>
      </c>
      <c r="L135" s="5" t="str">
        <f t="shared" si="22"/>
        <v xml:space="preserve">'12345', </v>
      </c>
      <c r="M135" t="str">
        <f t="shared" si="23"/>
        <v xml:space="preserve">'홍길동134', </v>
      </c>
      <c r="N135" t="str">
        <f t="shared" ca="1" si="24"/>
        <v xml:space="preserve">'010-0624-3544', </v>
      </c>
      <c r="O135" t="str">
        <f t="shared" si="25"/>
        <v xml:space="preserve">'서울 마포구 상수동 355-2', </v>
      </c>
      <c r="P135" t="str">
        <f t="shared" ca="1" si="26"/>
        <v xml:space="preserve">'상수역세권청년주택아파트(예정) 151호', </v>
      </c>
      <c r="Q135" s="3" t="str">
        <f t="shared" si="27"/>
        <v xml:space="preserve">126.925376774426, </v>
      </c>
      <c r="R135" s="3" t="str">
        <f t="shared" si="28"/>
        <v xml:space="preserve">37.5453452969777, </v>
      </c>
      <c r="T135" t="str">
        <f t="shared" ca="1" si="29"/>
        <v>insert into member ( id, pw, name, tel, addr, addr2, memberX, memberY, regdate, grade) values('user134', '12345', '홍길동134', '010-0624-3544', '서울 마포구 상수동 355-2', '상수역세권청년주택아파트(예정) 151호', 126.925376774426, 37.5453452969777,  curdate(), 1 ) ;</v>
      </c>
    </row>
    <row r="136" spans="1:20" x14ac:dyDescent="0.4">
      <c r="A136">
        <f t="shared" si="20"/>
        <v>135</v>
      </c>
      <c r="B136" t="s">
        <v>2124</v>
      </c>
      <c r="C136" t="s">
        <v>2125</v>
      </c>
      <c r="D136" t="str">
        <f ca="1">"'"&amp;B136&amp;" "&amp;MOD(MID(RAND(),4,3),300)+2&amp;"호',"</f>
        <v>'신구강변연가아파트 173호',</v>
      </c>
      <c r="E136" s="4">
        <v>126.926425084077</v>
      </c>
      <c r="F136" s="4">
        <v>37.544871128316501</v>
      </c>
      <c r="G136" t="str">
        <f ca="1">CONCATENATE("010-",MID(RAND(),4,4),"-",MID(RAND(),4,4))</f>
        <v>010-2654-9936</v>
      </c>
      <c r="H136" t="str">
        <f>"'"</f>
        <v>'</v>
      </c>
      <c r="J136" t="s">
        <v>2190</v>
      </c>
      <c r="K136" t="str">
        <f t="shared" si="21"/>
        <v xml:space="preserve">'user135', </v>
      </c>
      <c r="L136" s="5" t="str">
        <f t="shared" si="22"/>
        <v xml:space="preserve">'12345', </v>
      </c>
      <c r="M136" t="str">
        <f t="shared" si="23"/>
        <v xml:space="preserve">'홍길동135', </v>
      </c>
      <c r="N136" t="str">
        <f t="shared" ca="1" si="24"/>
        <v xml:space="preserve">'010-2654-9936', </v>
      </c>
      <c r="O136" t="str">
        <f t="shared" si="25"/>
        <v xml:space="preserve">'서울 마포구 상수동 394', </v>
      </c>
      <c r="P136" t="str">
        <f t="shared" ca="1" si="26"/>
        <v xml:space="preserve">'신구강변연가아파트 173호', </v>
      </c>
      <c r="Q136" s="3" t="str">
        <f t="shared" si="27"/>
        <v xml:space="preserve">126.926425084077, </v>
      </c>
      <c r="R136" s="3" t="str">
        <f t="shared" si="28"/>
        <v xml:space="preserve">37.5448711283165, </v>
      </c>
      <c r="T136" t="str">
        <f t="shared" ca="1" si="29"/>
        <v>insert into member ( id, pw, name, tel, addr, addr2, memberX, memberY, regdate, grade) values('user135', '12345', '홍길동135', '010-2654-9936', '서울 마포구 상수동 394', '신구강변연가아파트 173호', 126.926425084077, 37.5448711283165,  curdate(), 1 ) ;</v>
      </c>
    </row>
    <row r="137" spans="1:20" x14ac:dyDescent="0.4">
      <c r="A137">
        <f t="shared" si="20"/>
        <v>136</v>
      </c>
      <c r="B137" t="s">
        <v>2116</v>
      </c>
      <c r="C137" t="s">
        <v>2117</v>
      </c>
      <c r="D137" t="str">
        <f ca="1">"'"&amp;B137&amp;" "&amp;MOD(MID(RAND(),4,3),300)+2&amp;"호',"</f>
        <v>'밤섬리버베르빌아파트 245호',</v>
      </c>
      <c r="E137" s="4">
        <v>126.922514659838</v>
      </c>
      <c r="F137" s="4">
        <v>37.544587515378097</v>
      </c>
      <c r="G137" t="str">
        <f ca="1">CONCATENATE("010-",MID(RAND(),4,4),"-",MID(RAND(),4,4))</f>
        <v>010-1200-9895</v>
      </c>
      <c r="H137" t="str">
        <f>"'"</f>
        <v>'</v>
      </c>
      <c r="J137" t="s">
        <v>2190</v>
      </c>
      <c r="K137" t="str">
        <f t="shared" si="21"/>
        <v xml:space="preserve">'user136', </v>
      </c>
      <c r="L137" s="5" t="str">
        <f t="shared" si="22"/>
        <v xml:space="preserve">'12345', </v>
      </c>
      <c r="M137" t="str">
        <f t="shared" si="23"/>
        <v xml:space="preserve">'홍길동136', </v>
      </c>
      <c r="N137" t="str">
        <f t="shared" ca="1" si="24"/>
        <v xml:space="preserve">'010-1200-9895', </v>
      </c>
      <c r="O137" t="str">
        <f t="shared" si="25"/>
        <v xml:space="preserve">'서울 마포구 상수동 395', </v>
      </c>
      <c r="P137" t="str">
        <f t="shared" ca="1" si="26"/>
        <v xml:space="preserve">'밤섬리버베르빌아파트 245호', </v>
      </c>
      <c r="Q137" s="3" t="str">
        <f t="shared" si="27"/>
        <v xml:space="preserve">126.922514659838, </v>
      </c>
      <c r="R137" s="3" t="str">
        <f t="shared" si="28"/>
        <v xml:space="preserve">37.5445875153781, </v>
      </c>
      <c r="T137" t="str">
        <f t="shared" ca="1" si="29"/>
        <v>insert into member ( id, pw, name, tel, addr, addr2, memberX, memberY, regdate, grade) values('user136', '12345', '홍길동136', '010-1200-9895', '서울 마포구 상수동 395', '밤섬리버베르빌아파트 245호', 126.922514659838, 37.5445875153781,  curdate(), 1 ) ;</v>
      </c>
    </row>
    <row r="138" spans="1:20" x14ac:dyDescent="0.4">
      <c r="A138">
        <f t="shared" si="20"/>
        <v>137</v>
      </c>
      <c r="B138" t="s">
        <v>2120</v>
      </c>
      <c r="C138" t="s">
        <v>2121</v>
      </c>
      <c r="D138" t="str">
        <f ca="1">"'"&amp;B138&amp;" "&amp;MOD(MID(RAND(),4,3),300)+2&amp;"호',"</f>
        <v>'상수두산위브아파트 182호',</v>
      </c>
      <c r="E138" s="4">
        <v>126.92436354621699</v>
      </c>
      <c r="F138" s="4">
        <v>37.546924103329502</v>
      </c>
      <c r="G138" t="str">
        <f ca="1">CONCATENATE("010-",MID(RAND(),4,4),"-",MID(RAND(),4,4))</f>
        <v>010-7160-8741</v>
      </c>
      <c r="H138" t="str">
        <f>"'"</f>
        <v>'</v>
      </c>
      <c r="J138" t="s">
        <v>2190</v>
      </c>
      <c r="K138" t="str">
        <f t="shared" si="21"/>
        <v xml:space="preserve">'user137', </v>
      </c>
      <c r="L138" s="5" t="str">
        <f t="shared" si="22"/>
        <v xml:space="preserve">'12345', </v>
      </c>
      <c r="M138" t="str">
        <f t="shared" si="23"/>
        <v xml:space="preserve">'홍길동137', </v>
      </c>
      <c r="N138" t="str">
        <f t="shared" ca="1" si="24"/>
        <v xml:space="preserve">'010-7160-8741', </v>
      </c>
      <c r="O138" t="str">
        <f t="shared" si="25"/>
        <v xml:space="preserve">'서울 마포구 상수동 396', </v>
      </c>
      <c r="P138" t="str">
        <f t="shared" ca="1" si="26"/>
        <v xml:space="preserve">'상수두산위브아파트 182호', </v>
      </c>
      <c r="Q138" s="3" t="str">
        <f t="shared" si="27"/>
        <v xml:space="preserve">126.924363546217, </v>
      </c>
      <c r="R138" s="3" t="str">
        <f t="shared" si="28"/>
        <v xml:space="preserve">37.5469241033295, </v>
      </c>
      <c r="T138" t="str">
        <f t="shared" ca="1" si="29"/>
        <v>insert into member ( id, pw, name, tel, addr, addr2, memberX, memberY, regdate, grade) values('user137', '12345', '홍길동137', '010-7160-8741', '서울 마포구 상수동 396', '상수두산위브아파트 182호', 126.924363546217, 37.5469241033295,  curdate(), 1 ) ;</v>
      </c>
    </row>
    <row r="139" spans="1:20" x14ac:dyDescent="0.4">
      <c r="A139">
        <f t="shared" si="20"/>
        <v>138</v>
      </c>
      <c r="B139" t="s">
        <v>2118</v>
      </c>
      <c r="C139" t="s">
        <v>2119</v>
      </c>
      <c r="D139" t="str">
        <f ca="1">"'"&amp;B139&amp;" "&amp;MOD(MID(RAND(),4,3),300)+2&amp;"호',"</f>
        <v>'래미안밤섬리베뉴II아파트 29호',</v>
      </c>
      <c r="E139" s="4">
        <v>126.927074914515</v>
      </c>
      <c r="F139" s="4">
        <v>37.546878957014002</v>
      </c>
      <c r="G139" t="str">
        <f ca="1">CONCATENATE("010-",MID(RAND(),4,4),"-",MID(RAND(),4,4))</f>
        <v>010-7053-3877</v>
      </c>
      <c r="H139" t="str">
        <f>"'"</f>
        <v>'</v>
      </c>
      <c r="J139" t="s">
        <v>2190</v>
      </c>
      <c r="K139" t="str">
        <f t="shared" si="21"/>
        <v xml:space="preserve">'user138', </v>
      </c>
      <c r="L139" s="5" t="str">
        <f t="shared" si="22"/>
        <v xml:space="preserve">'12345', </v>
      </c>
      <c r="M139" t="str">
        <f t="shared" si="23"/>
        <v xml:space="preserve">'홍길동138', </v>
      </c>
      <c r="N139" t="str">
        <f t="shared" ca="1" si="24"/>
        <v xml:space="preserve">'010-7053-3877', </v>
      </c>
      <c r="O139" t="str">
        <f t="shared" si="25"/>
        <v xml:space="preserve">'서울 마포구 상수동 398', </v>
      </c>
      <c r="P139" t="str">
        <f t="shared" ca="1" si="26"/>
        <v xml:space="preserve">'래미안밤섬리베뉴II아파트 29호', </v>
      </c>
      <c r="Q139" s="3" t="str">
        <f t="shared" si="27"/>
        <v xml:space="preserve">126.927074914515, </v>
      </c>
      <c r="R139" s="3" t="str">
        <f t="shared" si="28"/>
        <v xml:space="preserve">37.546878957014, </v>
      </c>
      <c r="T139" t="str">
        <f t="shared" ca="1" si="29"/>
        <v>insert into member ( id, pw, name, tel, addr, addr2, memberX, memberY, regdate, grade) values('user138', '12345', '홍길동138', '010-7053-3877', '서울 마포구 상수동 398', '래미안밤섬리베뉴II아파트 29호', 126.927074914515, 37.546878957014,  curdate(), 1 ) ;</v>
      </c>
    </row>
    <row r="140" spans="1:20" x14ac:dyDescent="0.4">
      <c r="A140">
        <f t="shared" si="20"/>
        <v>139</v>
      </c>
      <c r="B140" t="s">
        <v>2122</v>
      </c>
      <c r="C140" t="s">
        <v>2123</v>
      </c>
      <c r="D140" t="str">
        <f ca="1">"'"&amp;B140&amp;" "&amp;MOD(MID(RAND(),4,3),300)+2&amp;"호',"</f>
        <v>'래미안밤섬리베뉴I아파트 218호',</v>
      </c>
      <c r="E140" s="4">
        <v>126.92573749909199</v>
      </c>
      <c r="F140" s="4">
        <v>37.546737567669098</v>
      </c>
      <c r="G140" t="str">
        <f ca="1">CONCATENATE("010-",MID(RAND(),4,4),"-",MID(RAND(),4,4))</f>
        <v>010-5863-6461</v>
      </c>
      <c r="H140" t="str">
        <f>"'"</f>
        <v>'</v>
      </c>
      <c r="J140" t="s">
        <v>2190</v>
      </c>
      <c r="K140" t="str">
        <f t="shared" si="21"/>
        <v xml:space="preserve">'user139', </v>
      </c>
      <c r="L140" s="5" t="str">
        <f t="shared" si="22"/>
        <v xml:space="preserve">'12345', </v>
      </c>
      <c r="M140" t="str">
        <f t="shared" si="23"/>
        <v xml:space="preserve">'홍길동139', </v>
      </c>
      <c r="N140" t="str">
        <f t="shared" ca="1" si="24"/>
        <v xml:space="preserve">'010-5863-6461', </v>
      </c>
      <c r="O140" t="str">
        <f t="shared" si="25"/>
        <v xml:space="preserve">'서울 마포구 상수동 402', </v>
      </c>
      <c r="P140" t="str">
        <f t="shared" ca="1" si="26"/>
        <v xml:space="preserve">'래미안밤섬리베뉴I아파트 218호', </v>
      </c>
      <c r="Q140" s="3" t="str">
        <f t="shared" si="27"/>
        <v xml:space="preserve">126.925737499092, </v>
      </c>
      <c r="R140" s="3" t="str">
        <f t="shared" si="28"/>
        <v xml:space="preserve">37.5467375676691, </v>
      </c>
      <c r="T140" t="str">
        <f t="shared" ca="1" si="29"/>
        <v>insert into member ( id, pw, name, tel, addr, addr2, memberX, memberY, regdate, grade) values('user139', '12345', '홍길동139', '010-5863-6461', '서울 마포구 상수동 402', '래미안밤섬리베뉴I아파트 218호', 126.925737499092, 37.5467375676691,  curdate(), 1 ) ;</v>
      </c>
    </row>
    <row r="141" spans="1:20" x14ac:dyDescent="0.4">
      <c r="A141">
        <f t="shared" si="20"/>
        <v>140</v>
      </c>
      <c r="B141" t="s">
        <v>2050</v>
      </c>
      <c r="C141" t="s">
        <v>2051</v>
      </c>
      <c r="D141" t="str">
        <f ca="1">"'"&amp;B141&amp;" "&amp;MOD(MID(RAND(),4,3),300)+2&amp;"호',"</f>
        <v>'서교빌라 196호',</v>
      </c>
      <c r="E141" s="4">
        <v>126.928641189182</v>
      </c>
      <c r="F141" s="4">
        <v>37.5562331747794</v>
      </c>
      <c r="G141" t="str">
        <f ca="1">CONCATENATE("010-",MID(RAND(),4,4),"-",MID(RAND(),4,4))</f>
        <v>010-5621-5271</v>
      </c>
      <c r="H141" t="str">
        <f>"'"</f>
        <v>'</v>
      </c>
      <c r="J141" t="s">
        <v>2190</v>
      </c>
      <c r="K141" t="str">
        <f t="shared" si="21"/>
        <v xml:space="preserve">'user140', </v>
      </c>
      <c r="L141" s="5" t="str">
        <f t="shared" si="22"/>
        <v xml:space="preserve">'12345', </v>
      </c>
      <c r="M141" t="str">
        <f t="shared" si="23"/>
        <v xml:space="preserve">'홍길동140', </v>
      </c>
      <c r="N141" t="str">
        <f t="shared" ca="1" si="24"/>
        <v xml:space="preserve">'010-5621-5271', </v>
      </c>
      <c r="O141" t="str">
        <f t="shared" si="25"/>
        <v xml:space="preserve">'서울 마포구 서교동 329-11', </v>
      </c>
      <c r="P141" t="str">
        <f t="shared" ca="1" si="26"/>
        <v xml:space="preserve">'서교빌라 196호', </v>
      </c>
      <c r="Q141" s="3" t="str">
        <f t="shared" si="27"/>
        <v xml:space="preserve">126.928641189182, </v>
      </c>
      <c r="R141" s="3" t="str">
        <f t="shared" si="28"/>
        <v xml:space="preserve">37.5562331747794, </v>
      </c>
      <c r="T141" t="str">
        <f t="shared" ca="1" si="29"/>
        <v>insert into member ( id, pw, name, tel, addr, addr2, memberX, memberY, regdate, grade) values('user140', '12345', '홍길동140', '010-5621-5271', '서울 마포구 서교동 329-11', '서교빌라 196호', 126.928641189182, 37.5562331747794,  curdate(), 1 ) ;</v>
      </c>
    </row>
    <row r="142" spans="1:20" x14ac:dyDescent="0.4">
      <c r="A142">
        <f t="shared" si="20"/>
        <v>141</v>
      </c>
      <c r="B142" t="s">
        <v>2062</v>
      </c>
      <c r="C142" t="s">
        <v>2063</v>
      </c>
      <c r="D142" t="str">
        <f ca="1">"'"&amp;B142&amp;" "&amp;MOD(MID(RAND(),4,3),300)+2&amp;"호',"</f>
        <v>'화이트빌 278호',</v>
      </c>
      <c r="E142" s="4">
        <v>126.926568873741</v>
      </c>
      <c r="F142" s="4">
        <v>37.555171430193802</v>
      </c>
      <c r="G142" t="str">
        <f ca="1">CONCATENATE("010-",MID(RAND(),4,4),"-",MID(RAND(),4,4))</f>
        <v>010-4147-0711</v>
      </c>
      <c r="H142" t="str">
        <f>"'"</f>
        <v>'</v>
      </c>
      <c r="J142" t="s">
        <v>2190</v>
      </c>
      <c r="K142" t="str">
        <f t="shared" si="21"/>
        <v xml:space="preserve">'user141', </v>
      </c>
      <c r="L142" s="5" t="str">
        <f t="shared" si="22"/>
        <v xml:space="preserve">'12345', </v>
      </c>
      <c r="M142" t="str">
        <f t="shared" si="23"/>
        <v xml:space="preserve">'홍길동141', </v>
      </c>
      <c r="N142" t="str">
        <f t="shared" ca="1" si="24"/>
        <v xml:space="preserve">'010-4147-0711', </v>
      </c>
      <c r="O142" t="str">
        <f t="shared" si="25"/>
        <v xml:space="preserve">'서울 마포구 서교동 333-44', </v>
      </c>
      <c r="P142" t="str">
        <f t="shared" ca="1" si="26"/>
        <v xml:space="preserve">'화이트빌 278호', </v>
      </c>
      <c r="Q142" s="3" t="str">
        <f t="shared" si="27"/>
        <v xml:space="preserve">126.926568873741, </v>
      </c>
      <c r="R142" s="3" t="str">
        <f t="shared" si="28"/>
        <v xml:space="preserve">37.5551714301938, </v>
      </c>
      <c r="T142" t="str">
        <f t="shared" ca="1" si="29"/>
        <v>insert into member ( id, pw, name, tel, addr, addr2, memberX, memberY, regdate, grade) values('user141', '12345', '홍길동141', '010-4147-0711', '서울 마포구 서교동 333-44', '화이트빌 278호', 126.926568873741, 37.5551714301938,  curdate(), 1 ) ;</v>
      </c>
    </row>
    <row r="143" spans="1:20" x14ac:dyDescent="0.4">
      <c r="A143">
        <f t="shared" si="20"/>
        <v>142</v>
      </c>
      <c r="B143" t="s">
        <v>2058</v>
      </c>
      <c r="C143" t="s">
        <v>2059</v>
      </c>
      <c r="D143" t="str">
        <f ca="1">"'"&amp;B143&amp;" "&amp;MOD(MID(RAND(),4,3),300)+2&amp;"호',"</f>
        <v>'서교동다세대빌라 25호',</v>
      </c>
      <c r="E143" s="4">
        <v>126.92004522755499</v>
      </c>
      <c r="F143" s="4">
        <v>37.555507769856703</v>
      </c>
      <c r="G143" t="str">
        <f ca="1">CONCATENATE("010-",MID(RAND(),4,4),"-",MID(RAND(),4,4))</f>
        <v>010-6010-2758</v>
      </c>
      <c r="H143" t="str">
        <f>"'"</f>
        <v>'</v>
      </c>
      <c r="J143" t="s">
        <v>2190</v>
      </c>
      <c r="K143" t="str">
        <f t="shared" si="21"/>
        <v xml:space="preserve">'user142', </v>
      </c>
      <c r="L143" s="5" t="str">
        <f t="shared" si="22"/>
        <v xml:space="preserve">'12345', </v>
      </c>
      <c r="M143" t="str">
        <f t="shared" si="23"/>
        <v xml:space="preserve">'홍길동142', </v>
      </c>
      <c r="N143" t="str">
        <f t="shared" ca="1" si="24"/>
        <v xml:space="preserve">'010-6010-2758', </v>
      </c>
      <c r="O143" t="str">
        <f t="shared" si="25"/>
        <v xml:space="preserve">'서울 마포구 서교동 351-15', </v>
      </c>
      <c r="P143" t="str">
        <f t="shared" ca="1" si="26"/>
        <v xml:space="preserve">'서교동다세대빌라 25호', </v>
      </c>
      <c r="Q143" s="3" t="str">
        <f t="shared" si="27"/>
        <v xml:space="preserve">126.920045227555, </v>
      </c>
      <c r="R143" s="3" t="str">
        <f t="shared" si="28"/>
        <v xml:space="preserve">37.5555077698567, </v>
      </c>
      <c r="T143" t="str">
        <f t="shared" ca="1" si="29"/>
        <v>insert into member ( id, pw, name, tel, addr, addr2, memberX, memberY, regdate, grade) values('user142', '12345', '홍길동142', '010-6010-2758', '서울 마포구 서교동 351-15', '서교동다세대빌라 25호', 126.920045227555, 37.5555077698567,  curdate(), 1 ) ;</v>
      </c>
    </row>
    <row r="144" spans="1:20" x14ac:dyDescent="0.4">
      <c r="A144">
        <f t="shared" si="20"/>
        <v>143</v>
      </c>
      <c r="B144" t="s">
        <v>2042</v>
      </c>
      <c r="C144" t="s">
        <v>2043</v>
      </c>
      <c r="D144" t="str">
        <f ca="1">"'"&amp;B144&amp;" "&amp;MOD(MID(RAND(),4,3),300)+2&amp;"호',"</f>
        <v>'천명빌라 35호',</v>
      </c>
      <c r="E144" s="4">
        <v>126.92286991307</v>
      </c>
      <c r="F144" s="4">
        <v>37.553431047430003</v>
      </c>
      <c r="G144" t="str">
        <f ca="1">CONCATENATE("010-",MID(RAND(),4,4),"-",MID(RAND(),4,4))</f>
        <v>010-5926-3997</v>
      </c>
      <c r="H144" t="str">
        <f>"'"</f>
        <v>'</v>
      </c>
      <c r="J144" t="s">
        <v>2190</v>
      </c>
      <c r="K144" t="str">
        <f t="shared" si="21"/>
        <v xml:space="preserve">'user143', </v>
      </c>
      <c r="L144" s="5" t="str">
        <f t="shared" si="22"/>
        <v xml:space="preserve">'12345', </v>
      </c>
      <c r="M144" t="str">
        <f t="shared" si="23"/>
        <v xml:space="preserve">'홍길동143', </v>
      </c>
      <c r="N144" t="str">
        <f t="shared" ca="1" si="24"/>
        <v xml:space="preserve">'010-5926-3997', </v>
      </c>
      <c r="O144" t="str">
        <f t="shared" si="25"/>
        <v xml:space="preserve">'서울 마포구 서교동 358-101', </v>
      </c>
      <c r="P144" t="str">
        <f t="shared" ca="1" si="26"/>
        <v xml:space="preserve">'천명빌라 35호', </v>
      </c>
      <c r="Q144" s="3" t="str">
        <f t="shared" si="27"/>
        <v xml:space="preserve">126.92286991307, </v>
      </c>
      <c r="R144" s="3" t="str">
        <f t="shared" si="28"/>
        <v xml:space="preserve">37.55343104743, </v>
      </c>
      <c r="T144" t="str">
        <f t="shared" ca="1" si="29"/>
        <v>insert into member ( id, pw, name, tel, addr, addr2, memberX, memberY, regdate, grade) values('user143', '12345', '홍길동143', '010-5926-3997', '서울 마포구 서교동 358-101', '천명빌라 35호', 126.92286991307, 37.55343104743,  curdate(), 1 ) ;</v>
      </c>
    </row>
    <row r="145" spans="1:20" x14ac:dyDescent="0.4">
      <c r="A145">
        <f t="shared" si="20"/>
        <v>144</v>
      </c>
      <c r="B145" t="s">
        <v>2042</v>
      </c>
      <c r="C145" t="s">
        <v>2043</v>
      </c>
      <c r="D145" t="str">
        <f ca="1">"'"&amp;B145&amp;" "&amp;MOD(MID(RAND(),4,3),300)+2&amp;"호',"</f>
        <v>'천명빌라 79호',</v>
      </c>
      <c r="E145" s="4">
        <v>126.92286991307</v>
      </c>
      <c r="F145" s="4">
        <v>37.553431047430003</v>
      </c>
      <c r="G145" t="str">
        <f ca="1">CONCATENATE("010-",MID(RAND(),4,4),"-",MID(RAND(),4,4))</f>
        <v>010-3303-4188</v>
      </c>
      <c r="H145" t="str">
        <f>"'"</f>
        <v>'</v>
      </c>
      <c r="J145" t="s">
        <v>2190</v>
      </c>
      <c r="K145" t="str">
        <f t="shared" si="21"/>
        <v xml:space="preserve">'user144', </v>
      </c>
      <c r="L145" s="5" t="str">
        <f t="shared" si="22"/>
        <v xml:space="preserve">'12345', </v>
      </c>
      <c r="M145" t="str">
        <f t="shared" si="23"/>
        <v xml:space="preserve">'홍길동144', </v>
      </c>
      <c r="N145" t="str">
        <f t="shared" ca="1" si="24"/>
        <v xml:space="preserve">'010-3303-4188', </v>
      </c>
      <c r="O145" t="str">
        <f t="shared" si="25"/>
        <v xml:space="preserve">'서울 마포구 서교동 358-101', </v>
      </c>
      <c r="P145" t="str">
        <f t="shared" ca="1" si="26"/>
        <v xml:space="preserve">'천명빌라 79호', </v>
      </c>
      <c r="Q145" s="3" t="str">
        <f t="shared" si="27"/>
        <v xml:space="preserve">126.92286991307, </v>
      </c>
      <c r="R145" s="3" t="str">
        <f t="shared" si="28"/>
        <v xml:space="preserve">37.55343104743, </v>
      </c>
      <c r="T145" t="str">
        <f t="shared" ca="1" si="29"/>
        <v>insert into member ( id, pw, name, tel, addr, addr2, memberX, memberY, regdate, grade) values('user144', '12345', '홍길동144', '010-3303-4188', '서울 마포구 서교동 358-101', '천명빌라 79호', 126.92286991307, 37.55343104743,  curdate(), 1 ) ;</v>
      </c>
    </row>
    <row r="146" spans="1:20" x14ac:dyDescent="0.4">
      <c r="A146">
        <f t="shared" si="20"/>
        <v>145</v>
      </c>
      <c r="B146" t="s">
        <v>2029</v>
      </c>
      <c r="C146" t="s">
        <v>2030</v>
      </c>
      <c r="D146" t="str">
        <f ca="1">"'"&amp;B146&amp;" "&amp;MOD(MID(RAND(),4,3),300)+2&amp;"호',"</f>
        <v>'서교리치빌 108호',</v>
      </c>
      <c r="E146" s="4">
        <v>126.918965905847</v>
      </c>
      <c r="F146" s="4">
        <v>37.55100114431</v>
      </c>
      <c r="G146" t="str">
        <f ca="1">CONCATENATE("010-",MID(RAND(),4,4),"-",MID(RAND(),4,4))</f>
        <v>010-3512-4353</v>
      </c>
      <c r="H146" t="str">
        <f>"'"</f>
        <v>'</v>
      </c>
      <c r="J146" t="s">
        <v>2190</v>
      </c>
      <c r="K146" t="str">
        <f t="shared" si="21"/>
        <v xml:space="preserve">'user145', </v>
      </c>
      <c r="L146" s="5" t="str">
        <f t="shared" si="22"/>
        <v xml:space="preserve">'12345', </v>
      </c>
      <c r="M146" t="str">
        <f t="shared" si="23"/>
        <v xml:space="preserve">'홍길동145', </v>
      </c>
      <c r="N146" t="str">
        <f t="shared" ca="1" si="24"/>
        <v xml:space="preserve">'010-3512-4353', </v>
      </c>
      <c r="O146" t="str">
        <f t="shared" si="25"/>
        <v xml:space="preserve">'서울 마포구 서교동 395-117', </v>
      </c>
      <c r="P146" t="str">
        <f t="shared" ca="1" si="26"/>
        <v xml:space="preserve">'서교리치빌 108호', </v>
      </c>
      <c r="Q146" s="3" t="str">
        <f t="shared" si="27"/>
        <v xml:space="preserve">126.918965905847, </v>
      </c>
      <c r="R146" s="3" t="str">
        <f t="shared" si="28"/>
        <v xml:space="preserve">37.55100114431, </v>
      </c>
      <c r="T146" t="str">
        <f t="shared" ca="1" si="29"/>
        <v>insert into member ( id, pw, name, tel, addr, addr2, memberX, memberY, regdate, grade) values('user145', '12345', '홍길동145', '010-3512-4353', '서울 마포구 서교동 395-117', '서교리치빌 108호', 126.918965905847, 37.55100114431,  curdate(), 1 ) ;</v>
      </c>
    </row>
    <row r="147" spans="1:20" x14ac:dyDescent="0.4">
      <c r="A147">
        <f t="shared" si="20"/>
        <v>146</v>
      </c>
      <c r="B147" t="s">
        <v>2029</v>
      </c>
      <c r="C147" t="s">
        <v>2030</v>
      </c>
      <c r="D147" t="str">
        <f ca="1">"'"&amp;B147&amp;" "&amp;MOD(MID(RAND(),4,3),300)+2&amp;"호',"</f>
        <v>'서교리치빌 109호',</v>
      </c>
      <c r="E147" s="4">
        <v>126.918965905847</v>
      </c>
      <c r="F147" s="4">
        <v>37.55100114431</v>
      </c>
      <c r="G147" t="str">
        <f ca="1">CONCATENATE("010-",MID(RAND(),4,4),"-",MID(RAND(),4,4))</f>
        <v>010-1248-8067</v>
      </c>
      <c r="H147" t="str">
        <f>"'"</f>
        <v>'</v>
      </c>
      <c r="J147" t="s">
        <v>2190</v>
      </c>
      <c r="K147" t="str">
        <f t="shared" si="21"/>
        <v xml:space="preserve">'user146', </v>
      </c>
      <c r="L147" s="5" t="str">
        <f t="shared" si="22"/>
        <v xml:space="preserve">'12345', </v>
      </c>
      <c r="M147" t="str">
        <f t="shared" si="23"/>
        <v xml:space="preserve">'홍길동146', </v>
      </c>
      <c r="N147" t="str">
        <f t="shared" ca="1" si="24"/>
        <v xml:space="preserve">'010-1248-8067', </v>
      </c>
      <c r="O147" t="str">
        <f t="shared" si="25"/>
        <v xml:space="preserve">'서울 마포구 서교동 395-117', </v>
      </c>
      <c r="P147" t="str">
        <f t="shared" ca="1" si="26"/>
        <v xml:space="preserve">'서교리치빌 109호', </v>
      </c>
      <c r="Q147" s="3" t="str">
        <f t="shared" si="27"/>
        <v xml:space="preserve">126.918965905847, </v>
      </c>
      <c r="R147" s="3" t="str">
        <f t="shared" si="28"/>
        <v xml:space="preserve">37.55100114431, </v>
      </c>
      <c r="T147" t="str">
        <f t="shared" ca="1" si="29"/>
        <v>insert into member ( id, pw, name, tel, addr, addr2, memberX, memberY, regdate, grade) values('user146', '12345', '홍길동146', '010-1248-8067', '서울 마포구 서교동 395-117', '서교리치빌 109호', 126.918965905847, 37.55100114431,  curdate(), 1 ) ;</v>
      </c>
    </row>
    <row r="148" spans="1:20" x14ac:dyDescent="0.4">
      <c r="A148">
        <f t="shared" si="20"/>
        <v>147</v>
      </c>
      <c r="B148" t="s">
        <v>2029</v>
      </c>
      <c r="C148" t="s">
        <v>2030</v>
      </c>
      <c r="D148" t="str">
        <f ca="1">"'"&amp;B148&amp;" "&amp;MOD(MID(RAND(),4,3),300)+2&amp;"호',"</f>
        <v>'서교리치빌 199호',</v>
      </c>
      <c r="E148" s="4">
        <v>126.918965905847</v>
      </c>
      <c r="F148" s="4">
        <v>37.55100114431</v>
      </c>
      <c r="G148" t="str">
        <f ca="1">CONCATENATE("010-",MID(RAND(),4,4),"-",MID(RAND(),4,4))</f>
        <v>010-3956-5583</v>
      </c>
      <c r="H148" t="str">
        <f>"'"</f>
        <v>'</v>
      </c>
      <c r="J148" t="s">
        <v>2190</v>
      </c>
      <c r="K148" t="str">
        <f t="shared" si="21"/>
        <v xml:space="preserve">'user147', </v>
      </c>
      <c r="L148" s="5" t="str">
        <f t="shared" si="22"/>
        <v xml:space="preserve">'12345', </v>
      </c>
      <c r="M148" t="str">
        <f t="shared" si="23"/>
        <v xml:space="preserve">'홍길동147', </v>
      </c>
      <c r="N148" t="str">
        <f t="shared" ca="1" si="24"/>
        <v xml:space="preserve">'010-3956-5583', </v>
      </c>
      <c r="O148" t="str">
        <f t="shared" si="25"/>
        <v xml:space="preserve">'서울 마포구 서교동 395-117', </v>
      </c>
      <c r="P148" t="str">
        <f t="shared" ca="1" si="26"/>
        <v xml:space="preserve">'서교리치빌 199호', </v>
      </c>
      <c r="Q148" s="3" t="str">
        <f t="shared" si="27"/>
        <v xml:space="preserve">126.918965905847, </v>
      </c>
      <c r="R148" s="3" t="str">
        <f t="shared" si="28"/>
        <v xml:space="preserve">37.55100114431, </v>
      </c>
      <c r="T148" t="str">
        <f t="shared" ca="1" si="29"/>
        <v>insert into member ( id, pw, name, tel, addr, addr2, memberX, memberY, regdate, grade) values('user147', '12345', '홍길동147', '010-3956-5583', '서울 마포구 서교동 395-117', '서교리치빌 199호', 126.918965905847, 37.55100114431,  curdate(), 1 ) ;</v>
      </c>
    </row>
    <row r="149" spans="1:20" x14ac:dyDescent="0.4">
      <c r="A149">
        <f t="shared" si="20"/>
        <v>148</v>
      </c>
      <c r="B149" t="s">
        <v>2033</v>
      </c>
      <c r="C149" t="s">
        <v>2034</v>
      </c>
      <c r="D149" t="str">
        <f ca="1">"'"&amp;B149&amp;" "&amp;MOD(MID(RAND(),4,3),300)+2&amp;"호',"</f>
        <v>'한일빌리지 294호',</v>
      </c>
      <c r="E149" s="4">
        <v>126.919648074631</v>
      </c>
      <c r="F149" s="4">
        <v>37.550157375222597</v>
      </c>
      <c r="G149" t="str">
        <f ca="1">CONCATENATE("010-",MID(RAND(),4,4),"-",MID(RAND(),4,4))</f>
        <v>010-5196-4379</v>
      </c>
      <c r="H149" t="str">
        <f>"'"</f>
        <v>'</v>
      </c>
      <c r="J149" t="s">
        <v>2190</v>
      </c>
      <c r="K149" t="str">
        <f t="shared" si="21"/>
        <v xml:space="preserve">'user148', </v>
      </c>
      <c r="L149" s="5" t="str">
        <f t="shared" si="22"/>
        <v xml:space="preserve">'12345', </v>
      </c>
      <c r="M149" t="str">
        <f t="shared" si="23"/>
        <v xml:space="preserve">'홍길동148', </v>
      </c>
      <c r="N149" t="str">
        <f t="shared" ca="1" si="24"/>
        <v xml:space="preserve">'010-5196-4379', </v>
      </c>
      <c r="O149" t="str">
        <f t="shared" si="25"/>
        <v xml:space="preserve">'서울 마포구 서교동 395-127', </v>
      </c>
      <c r="P149" t="str">
        <f t="shared" ca="1" si="26"/>
        <v xml:space="preserve">'한일빌리지 294호', </v>
      </c>
      <c r="Q149" s="3" t="str">
        <f t="shared" si="27"/>
        <v xml:space="preserve">126.919648074631, </v>
      </c>
      <c r="R149" s="3" t="str">
        <f t="shared" si="28"/>
        <v xml:space="preserve">37.5501573752226, </v>
      </c>
      <c r="T149" t="str">
        <f t="shared" ca="1" si="29"/>
        <v>insert into member ( id, pw, name, tel, addr, addr2, memberX, memberY, regdate, grade) values('user148', '12345', '홍길동148', '010-5196-4379', '서울 마포구 서교동 395-127', '한일빌리지 294호', 126.919648074631, 37.5501573752226,  curdate(), 1 ) ;</v>
      </c>
    </row>
    <row r="150" spans="1:20" x14ac:dyDescent="0.4">
      <c r="A150">
        <f t="shared" si="20"/>
        <v>149</v>
      </c>
      <c r="B150" t="s">
        <v>2033</v>
      </c>
      <c r="C150" t="s">
        <v>2034</v>
      </c>
      <c r="D150" t="str">
        <f ca="1">"'"&amp;B150&amp;" "&amp;MOD(MID(RAND(),4,3),300)+2&amp;"호',"</f>
        <v>'한일빌리지 65호',</v>
      </c>
      <c r="E150" s="4">
        <v>126.919648074631</v>
      </c>
      <c r="F150" s="4">
        <v>37.550157375222597</v>
      </c>
      <c r="G150" t="str">
        <f ca="1">CONCATENATE("010-",MID(RAND(),4,4),"-",MID(RAND(),4,4))</f>
        <v>010-1666-1973</v>
      </c>
      <c r="H150" t="str">
        <f>"'"</f>
        <v>'</v>
      </c>
      <c r="J150" t="s">
        <v>2190</v>
      </c>
      <c r="K150" t="str">
        <f t="shared" si="21"/>
        <v xml:space="preserve">'user149', </v>
      </c>
      <c r="L150" s="5" t="str">
        <f t="shared" si="22"/>
        <v xml:space="preserve">'12345', </v>
      </c>
      <c r="M150" t="str">
        <f t="shared" si="23"/>
        <v xml:space="preserve">'홍길동149', </v>
      </c>
      <c r="N150" t="str">
        <f t="shared" ca="1" si="24"/>
        <v xml:space="preserve">'010-1666-1973', </v>
      </c>
      <c r="O150" t="str">
        <f t="shared" si="25"/>
        <v xml:space="preserve">'서울 마포구 서교동 395-127', </v>
      </c>
      <c r="P150" t="str">
        <f t="shared" ca="1" si="26"/>
        <v xml:space="preserve">'한일빌리지 65호', </v>
      </c>
      <c r="Q150" s="3" t="str">
        <f t="shared" si="27"/>
        <v xml:space="preserve">126.919648074631, </v>
      </c>
      <c r="R150" s="3" t="str">
        <f t="shared" si="28"/>
        <v xml:space="preserve">37.5501573752226, </v>
      </c>
      <c r="T150" t="str">
        <f t="shared" ca="1" si="29"/>
        <v>insert into member ( id, pw, name, tel, addr, addr2, memberX, memberY, regdate, grade) values('user149', '12345', '홍길동149', '010-1666-1973', '서울 마포구 서교동 395-127', '한일빌리지 65호', 126.919648074631, 37.5501573752226,  curdate(), 1 ) ;</v>
      </c>
    </row>
    <row r="151" spans="1:20" x14ac:dyDescent="0.4">
      <c r="A151">
        <f t="shared" si="20"/>
        <v>150</v>
      </c>
      <c r="B151" t="s">
        <v>2025</v>
      </c>
      <c r="C151" t="s">
        <v>2026</v>
      </c>
      <c r="D151" t="str">
        <f ca="1">"'"&amp;B151&amp;" "&amp;MOD(MID(RAND(),4,3),300)+2&amp;"호',"</f>
        <v>'유진빌라트 72호',</v>
      </c>
      <c r="E151" s="4">
        <v>126.919293709052</v>
      </c>
      <c r="F151" s="4">
        <v>37.5503039962543</v>
      </c>
      <c r="G151" t="str">
        <f ca="1">CONCATENATE("010-",MID(RAND(),4,4),"-",MID(RAND(),4,4))</f>
        <v>010-7396-0765</v>
      </c>
      <c r="H151" t="str">
        <f>"'"</f>
        <v>'</v>
      </c>
      <c r="J151" t="s">
        <v>2190</v>
      </c>
      <c r="K151" t="str">
        <f t="shared" si="21"/>
        <v xml:space="preserve">'user150', </v>
      </c>
      <c r="L151" s="5" t="str">
        <f t="shared" si="22"/>
        <v xml:space="preserve">'12345', </v>
      </c>
      <c r="M151" t="str">
        <f t="shared" si="23"/>
        <v xml:space="preserve">'홍길동150', </v>
      </c>
      <c r="N151" t="str">
        <f t="shared" ca="1" si="24"/>
        <v xml:space="preserve">'010-7396-0765', </v>
      </c>
      <c r="O151" t="str">
        <f t="shared" si="25"/>
        <v xml:space="preserve">'서울 마포구 서교동 395-129', </v>
      </c>
      <c r="P151" t="str">
        <f t="shared" ca="1" si="26"/>
        <v xml:space="preserve">'유진빌라트 72호', </v>
      </c>
      <c r="Q151" s="3" t="str">
        <f t="shared" si="27"/>
        <v xml:space="preserve">126.919293709052, </v>
      </c>
      <c r="R151" s="3" t="str">
        <f t="shared" si="28"/>
        <v xml:space="preserve">37.5503039962543, </v>
      </c>
      <c r="T151" t="str">
        <f t="shared" ca="1" si="29"/>
        <v>insert into member ( id, pw, name, tel, addr, addr2, memberX, memberY, regdate, grade) values('user150', '12345', '홍길동150', '010-7396-0765', '서울 마포구 서교동 395-129', '유진빌라트 72호', 126.919293709052, 37.5503039962543,  curdate(), 1 ) ;</v>
      </c>
    </row>
    <row r="152" spans="1:20" x14ac:dyDescent="0.4">
      <c r="A152">
        <f t="shared" si="20"/>
        <v>151</v>
      </c>
      <c r="B152" t="s">
        <v>2025</v>
      </c>
      <c r="C152" t="s">
        <v>2026</v>
      </c>
      <c r="D152" t="str">
        <f ca="1">"'"&amp;B152&amp;" "&amp;MOD(MID(RAND(),4,3),300)+2&amp;"호',"</f>
        <v>'유진빌라트 270호',</v>
      </c>
      <c r="E152" s="4">
        <v>126.919293709052</v>
      </c>
      <c r="F152" s="4">
        <v>37.5503039962543</v>
      </c>
      <c r="G152" t="str">
        <f ca="1">CONCATENATE("010-",MID(RAND(),4,4),"-",MID(RAND(),4,4))</f>
        <v>010-7338-1540</v>
      </c>
      <c r="H152" t="str">
        <f>"'"</f>
        <v>'</v>
      </c>
      <c r="J152" t="s">
        <v>2190</v>
      </c>
      <c r="K152" t="str">
        <f t="shared" si="21"/>
        <v xml:space="preserve">'user151', </v>
      </c>
      <c r="L152" s="5" t="str">
        <f t="shared" si="22"/>
        <v xml:space="preserve">'12345', </v>
      </c>
      <c r="M152" t="str">
        <f t="shared" si="23"/>
        <v xml:space="preserve">'홍길동151', </v>
      </c>
      <c r="N152" t="str">
        <f t="shared" ca="1" si="24"/>
        <v xml:space="preserve">'010-7338-1540', </v>
      </c>
      <c r="O152" t="str">
        <f t="shared" si="25"/>
        <v xml:space="preserve">'서울 마포구 서교동 395-129', </v>
      </c>
      <c r="P152" t="str">
        <f t="shared" ca="1" si="26"/>
        <v xml:space="preserve">'유진빌라트 270호', </v>
      </c>
      <c r="Q152" s="3" t="str">
        <f t="shared" si="27"/>
        <v xml:space="preserve">126.919293709052, </v>
      </c>
      <c r="R152" s="3" t="str">
        <f t="shared" si="28"/>
        <v xml:space="preserve">37.5503039962543, </v>
      </c>
      <c r="T152" t="str">
        <f t="shared" ca="1" si="29"/>
        <v>insert into member ( id, pw, name, tel, addr, addr2, memberX, memberY, regdate, grade) values('user151', '12345', '홍길동151', '010-7338-1540', '서울 마포구 서교동 395-129', '유진빌라트 270호', 126.919293709052, 37.5503039962543,  curdate(), 1 ) ;</v>
      </c>
    </row>
    <row r="153" spans="1:20" x14ac:dyDescent="0.4">
      <c r="A153">
        <f t="shared" si="20"/>
        <v>152</v>
      </c>
      <c r="B153" t="s">
        <v>2025</v>
      </c>
      <c r="C153" t="s">
        <v>2026</v>
      </c>
      <c r="D153" t="str">
        <f ca="1">"'"&amp;B153&amp;" "&amp;MOD(MID(RAND(),4,3),300)+2&amp;"호',"</f>
        <v>'유진빌라트 121호',</v>
      </c>
      <c r="E153" s="4">
        <v>126.919293709052</v>
      </c>
      <c r="F153" s="4">
        <v>37.5503039962543</v>
      </c>
      <c r="G153" t="str">
        <f ca="1">CONCATENATE("010-",MID(RAND(),4,4),"-",MID(RAND(),4,4))</f>
        <v>010-2555-9402</v>
      </c>
      <c r="H153" t="str">
        <f>"'"</f>
        <v>'</v>
      </c>
      <c r="J153" t="s">
        <v>2190</v>
      </c>
      <c r="K153" t="str">
        <f t="shared" si="21"/>
        <v xml:space="preserve">'user152', </v>
      </c>
      <c r="L153" s="5" t="str">
        <f t="shared" si="22"/>
        <v xml:space="preserve">'12345', </v>
      </c>
      <c r="M153" t="str">
        <f t="shared" si="23"/>
        <v xml:space="preserve">'홍길동152', </v>
      </c>
      <c r="N153" t="str">
        <f t="shared" ca="1" si="24"/>
        <v xml:space="preserve">'010-2555-9402', </v>
      </c>
      <c r="O153" t="str">
        <f t="shared" si="25"/>
        <v xml:space="preserve">'서울 마포구 서교동 395-129', </v>
      </c>
      <c r="P153" t="str">
        <f t="shared" ca="1" si="26"/>
        <v xml:space="preserve">'유진빌라트 121호', </v>
      </c>
      <c r="Q153" s="3" t="str">
        <f t="shared" si="27"/>
        <v xml:space="preserve">126.919293709052, </v>
      </c>
      <c r="R153" s="3" t="str">
        <f t="shared" si="28"/>
        <v xml:space="preserve">37.5503039962543, </v>
      </c>
      <c r="T153" t="str">
        <f t="shared" ca="1" si="29"/>
        <v>insert into member ( id, pw, name, tel, addr, addr2, memberX, memberY, regdate, grade) values('user152', '12345', '홍길동152', '010-2555-9402', '서울 마포구 서교동 395-129', '유진빌라트 121호', 126.919293709052, 37.5503039962543,  curdate(), 1 ) ;</v>
      </c>
    </row>
    <row r="154" spans="1:20" x14ac:dyDescent="0.4">
      <c r="A154">
        <f t="shared" si="20"/>
        <v>153</v>
      </c>
      <c r="B154" t="s">
        <v>2031</v>
      </c>
      <c r="C154" t="s">
        <v>2032</v>
      </c>
      <c r="D154" t="str">
        <f ca="1">"'"&amp;B154&amp;" "&amp;MOD(MID(RAND(),4,3),300)+2&amp;"호',"</f>
        <v>'성보빌라트 49호',</v>
      </c>
      <c r="E154" s="4">
        <v>126.91684657065601</v>
      </c>
      <c r="F154" s="4">
        <v>37.549734669393303</v>
      </c>
      <c r="G154" t="str">
        <f ca="1">CONCATENATE("010-",MID(RAND(),4,4),"-",MID(RAND(),4,4))</f>
        <v>010-9297-1335</v>
      </c>
      <c r="H154" t="str">
        <f>"'"</f>
        <v>'</v>
      </c>
      <c r="J154" t="s">
        <v>2190</v>
      </c>
      <c r="K154" t="str">
        <f t="shared" si="21"/>
        <v xml:space="preserve">'user153', </v>
      </c>
      <c r="L154" s="5" t="str">
        <f t="shared" si="22"/>
        <v xml:space="preserve">'12345', </v>
      </c>
      <c r="M154" t="str">
        <f t="shared" si="23"/>
        <v xml:space="preserve">'홍길동153', </v>
      </c>
      <c r="N154" t="str">
        <f t="shared" ca="1" si="24"/>
        <v xml:space="preserve">'010-9297-1335', </v>
      </c>
      <c r="O154" t="str">
        <f t="shared" si="25"/>
        <v xml:space="preserve">'서울 마포구 서교동 395-93', </v>
      </c>
      <c r="P154" t="str">
        <f t="shared" ca="1" si="26"/>
        <v xml:space="preserve">'성보빌라트 49호', </v>
      </c>
      <c r="Q154" s="3" t="str">
        <f t="shared" si="27"/>
        <v xml:space="preserve">126.916846570656, </v>
      </c>
      <c r="R154" s="3" t="str">
        <f t="shared" si="28"/>
        <v xml:space="preserve">37.5497346693933, </v>
      </c>
      <c r="T154" t="str">
        <f t="shared" ca="1" si="29"/>
        <v>insert into member ( id, pw, name, tel, addr, addr2, memberX, memberY, regdate, grade) values('user153', '12345', '홍길동153', '010-9297-1335', '서울 마포구 서교동 395-93', '성보빌라트 49호', 126.916846570656, 37.5497346693933,  curdate(), 1 ) ;</v>
      </c>
    </row>
    <row r="155" spans="1:20" x14ac:dyDescent="0.4">
      <c r="A155">
        <f t="shared" si="20"/>
        <v>154</v>
      </c>
      <c r="B155" t="s">
        <v>2038</v>
      </c>
      <c r="C155" t="s">
        <v>2039</v>
      </c>
      <c r="D155" t="str">
        <f ca="1">"'"&amp;B155&amp;" "&amp;MOD(MID(RAND(),4,3),300)+2&amp;"호',"</f>
        <v>'동궁빌리지 269호',</v>
      </c>
      <c r="E155" s="4">
        <v>126.917738574092</v>
      </c>
      <c r="F155" s="4">
        <v>37.549492925649702</v>
      </c>
      <c r="G155" t="str">
        <f ca="1">CONCATENATE("010-",MID(RAND(),4,4),"-",MID(RAND(),4,4))</f>
        <v>010-2457-0687</v>
      </c>
      <c r="H155" t="str">
        <f>"'"</f>
        <v>'</v>
      </c>
      <c r="J155" t="s">
        <v>2190</v>
      </c>
      <c r="K155" t="str">
        <f t="shared" si="21"/>
        <v xml:space="preserve">'user154', </v>
      </c>
      <c r="L155" s="5" t="str">
        <f t="shared" si="22"/>
        <v xml:space="preserve">'12345', </v>
      </c>
      <c r="M155" t="str">
        <f t="shared" si="23"/>
        <v xml:space="preserve">'홍길동154', </v>
      </c>
      <c r="N155" t="str">
        <f t="shared" ca="1" si="24"/>
        <v xml:space="preserve">'010-2457-0687', </v>
      </c>
      <c r="O155" t="str">
        <f t="shared" si="25"/>
        <v xml:space="preserve">'서울 마포구 서교동 396-14', </v>
      </c>
      <c r="P155" t="str">
        <f t="shared" ca="1" si="26"/>
        <v xml:space="preserve">'동궁빌리지 269호', </v>
      </c>
      <c r="Q155" s="3" t="str">
        <f t="shared" si="27"/>
        <v xml:space="preserve">126.917738574092, </v>
      </c>
      <c r="R155" s="3" t="str">
        <f t="shared" si="28"/>
        <v xml:space="preserve">37.5494929256497, </v>
      </c>
      <c r="T155" t="str">
        <f t="shared" ca="1" si="29"/>
        <v>insert into member ( id, pw, name, tel, addr, addr2, memberX, memberY, regdate, grade) values('user154', '12345', '홍길동154', '010-2457-0687', '서울 마포구 서교동 396-14', '동궁빌리지 269호', 126.917738574092, 37.5494929256497,  curdate(), 1 ) ;</v>
      </c>
    </row>
    <row r="156" spans="1:20" x14ac:dyDescent="0.4">
      <c r="A156">
        <f t="shared" si="20"/>
        <v>155</v>
      </c>
      <c r="B156" t="s">
        <v>2060</v>
      </c>
      <c r="C156" t="s">
        <v>2061</v>
      </c>
      <c r="D156" t="str">
        <f ca="1">"'"&amp;B156&amp;" "&amp;MOD(MID(RAND(),4,3),300)+2&amp;"호',"</f>
        <v>'동광팰리스 242호',</v>
      </c>
      <c r="E156" s="4">
        <v>126.918089252073</v>
      </c>
      <c r="F156" s="4">
        <v>37.555817273226502</v>
      </c>
      <c r="G156" t="str">
        <f ca="1">CONCATENATE("010-",MID(RAND(),4,4),"-",MID(RAND(),4,4))</f>
        <v>010-3556-0247</v>
      </c>
      <c r="H156" t="str">
        <f>"'"</f>
        <v>'</v>
      </c>
      <c r="J156" t="s">
        <v>2190</v>
      </c>
      <c r="K156" t="str">
        <f t="shared" si="21"/>
        <v xml:space="preserve">'user155', </v>
      </c>
      <c r="L156" s="5" t="str">
        <f t="shared" si="22"/>
        <v xml:space="preserve">'12345', </v>
      </c>
      <c r="M156" t="str">
        <f t="shared" si="23"/>
        <v xml:space="preserve">'홍길동155', </v>
      </c>
      <c r="N156" t="str">
        <f t="shared" ca="1" si="24"/>
        <v xml:space="preserve">'010-3556-0247', </v>
      </c>
      <c r="O156" t="str">
        <f t="shared" si="25"/>
        <v xml:space="preserve">'서울 마포구 서교동 446-20', </v>
      </c>
      <c r="P156" t="str">
        <f t="shared" ca="1" si="26"/>
        <v xml:space="preserve">'동광팰리스 242호', </v>
      </c>
      <c r="Q156" s="3" t="str">
        <f t="shared" si="27"/>
        <v xml:space="preserve">126.918089252073, </v>
      </c>
      <c r="R156" s="3" t="str">
        <f t="shared" si="28"/>
        <v xml:space="preserve">37.5558172732265, </v>
      </c>
      <c r="T156" t="str">
        <f t="shared" ca="1" si="29"/>
        <v>insert into member ( id, pw, name, tel, addr, addr2, memberX, memberY, regdate, grade) values('user155', '12345', '홍길동155', '010-3556-0247', '서울 마포구 서교동 446-20', '동광팰리스 242호', 126.918089252073, 37.5558172732265,  curdate(), 1 ) ;</v>
      </c>
    </row>
    <row r="157" spans="1:20" x14ac:dyDescent="0.4">
      <c r="A157">
        <f t="shared" si="20"/>
        <v>156</v>
      </c>
      <c r="B157" t="s">
        <v>2140</v>
      </c>
      <c r="C157" t="s">
        <v>2141</v>
      </c>
      <c r="D157" t="str">
        <f ca="1">"'"&amp;B157&amp;" "&amp;MOD(MID(RAND(),4,3),300)+2&amp;"호',"</f>
        <v>'서강GS아파트 240호',</v>
      </c>
      <c r="E157" s="4">
        <v>126.93115579757701</v>
      </c>
      <c r="F157" s="4">
        <v>37.544070289888602</v>
      </c>
      <c r="G157" t="str">
        <f ca="1">CONCATENATE("010-",MID(RAND(),4,4),"-",MID(RAND(),4,4))</f>
        <v>010-1209-6107</v>
      </c>
      <c r="H157" t="str">
        <f>"'"</f>
        <v>'</v>
      </c>
      <c r="J157" t="s">
        <v>2190</v>
      </c>
      <c r="K157" t="str">
        <f t="shared" si="21"/>
        <v xml:space="preserve">'user156', </v>
      </c>
      <c r="L157" s="5" t="str">
        <f t="shared" si="22"/>
        <v xml:space="preserve">'12345', </v>
      </c>
      <c r="M157" t="str">
        <f t="shared" si="23"/>
        <v xml:space="preserve">'홍길동156', </v>
      </c>
      <c r="N157" t="str">
        <f t="shared" ca="1" si="24"/>
        <v xml:space="preserve">'010-1209-6107', </v>
      </c>
      <c r="O157" t="str">
        <f t="shared" si="25"/>
        <v xml:space="preserve">'서울 마포구 신정동 30', </v>
      </c>
      <c r="P157" t="str">
        <f t="shared" ca="1" si="26"/>
        <v xml:space="preserve">'서강GS아파트 240호', </v>
      </c>
      <c r="Q157" s="3" t="str">
        <f t="shared" si="27"/>
        <v xml:space="preserve">126.931155797577, </v>
      </c>
      <c r="R157" s="3" t="str">
        <f t="shared" si="28"/>
        <v xml:space="preserve">37.5440702898886, </v>
      </c>
      <c r="T157" t="str">
        <f t="shared" ca="1" si="29"/>
        <v>insert into member ( id, pw, name, tel, addr, addr2, memberX, memberY, regdate, grade) values('user156', '12345', '홍길동156', '010-1209-6107', '서울 마포구 신정동 30', '서강GS아파트 240호', 126.931155797577, 37.5440702898886,  curdate(), 1 ) ;</v>
      </c>
    </row>
    <row r="158" spans="1:20" x14ac:dyDescent="0.4">
      <c r="A158">
        <f t="shared" si="20"/>
        <v>157</v>
      </c>
      <c r="B158" t="s">
        <v>2054</v>
      </c>
      <c r="C158" t="s">
        <v>2055</v>
      </c>
      <c r="D158" t="str">
        <f ca="1">"'"&amp;B158&amp;" "&amp;MOD(MID(RAND(),4,3),300)+2&amp;"호',"</f>
        <v>'필하우스 264호',</v>
      </c>
      <c r="E158" s="4">
        <v>126.918963881434</v>
      </c>
      <c r="F158" s="4">
        <v>37.559141655052102</v>
      </c>
      <c r="G158" t="str">
        <f ca="1">CONCATENATE("010-",MID(RAND(),4,4),"-",MID(RAND(),4,4))</f>
        <v>010-7853-5061</v>
      </c>
      <c r="H158" t="str">
        <f>"'"</f>
        <v>'</v>
      </c>
      <c r="J158" t="s">
        <v>2190</v>
      </c>
      <c r="K158" t="str">
        <f t="shared" si="21"/>
        <v xml:space="preserve">'user157', </v>
      </c>
      <c r="L158" s="5" t="str">
        <f t="shared" si="22"/>
        <v xml:space="preserve">'12345', </v>
      </c>
      <c r="M158" t="str">
        <f t="shared" si="23"/>
        <v xml:space="preserve">'홍길동157', </v>
      </c>
      <c r="N158" t="str">
        <f t="shared" ca="1" si="24"/>
        <v xml:space="preserve">'010-7853-5061', </v>
      </c>
      <c r="O158" t="str">
        <f t="shared" si="25"/>
        <v xml:space="preserve">'서울 마포구 연남동 564-33', </v>
      </c>
      <c r="P158" t="str">
        <f t="shared" ca="1" si="26"/>
        <v xml:space="preserve">'필하우스 264호', </v>
      </c>
      <c r="Q158" s="3" t="str">
        <f t="shared" si="27"/>
        <v xml:space="preserve">126.918963881434, </v>
      </c>
      <c r="R158" s="3" t="str">
        <f t="shared" si="28"/>
        <v xml:space="preserve">37.5591416550521, </v>
      </c>
      <c r="T158" t="str">
        <f t="shared" ca="1" si="29"/>
        <v>insert into member ( id, pw, name, tel, addr, addr2, memberX, memberY, regdate, grade) values('user157', '12345', '홍길동157', '010-7853-5061', '서울 마포구 연남동 564-33', '필하우스 264호', 126.918963881434, 37.5591416550521,  curdate(), 1 ) ;</v>
      </c>
    </row>
    <row r="159" spans="1:20" x14ac:dyDescent="0.4">
      <c r="A159">
        <f t="shared" si="20"/>
        <v>158</v>
      </c>
      <c r="B159" t="s">
        <v>2066</v>
      </c>
      <c r="C159" t="s">
        <v>2067</v>
      </c>
      <c r="D159" t="str">
        <f ca="1">"'"&amp;B159&amp;" "&amp;MOD(MID(RAND(),4,3),300)+2&amp;"호',"</f>
        <v>'미소빌라트 84호',</v>
      </c>
      <c r="E159" s="4">
        <v>126.928232310448</v>
      </c>
      <c r="F159" s="4">
        <v>37.548304145014797</v>
      </c>
      <c r="G159" t="str">
        <f ca="1">CONCATENATE("010-",MID(RAND(),4,4),"-",MID(RAND(),4,4))</f>
        <v>010-9593-2477</v>
      </c>
      <c r="H159" t="str">
        <f>"'"</f>
        <v>'</v>
      </c>
      <c r="J159" t="s">
        <v>2190</v>
      </c>
      <c r="K159" t="str">
        <f t="shared" si="21"/>
        <v xml:space="preserve">'user158', </v>
      </c>
      <c r="L159" s="5" t="str">
        <f t="shared" si="22"/>
        <v xml:space="preserve">'12345', </v>
      </c>
      <c r="M159" t="str">
        <f t="shared" si="23"/>
        <v xml:space="preserve">'홍길동158', </v>
      </c>
      <c r="N159" t="str">
        <f t="shared" ca="1" si="24"/>
        <v xml:space="preserve">'010-9593-2477', </v>
      </c>
      <c r="O159" t="str">
        <f t="shared" si="25"/>
        <v xml:space="preserve">'서울 마포구 창전동 400-6', </v>
      </c>
      <c r="P159" t="str">
        <f t="shared" ca="1" si="26"/>
        <v xml:space="preserve">'미소빌라트 84호', </v>
      </c>
      <c r="Q159" s="3" t="str">
        <f t="shared" si="27"/>
        <v xml:space="preserve">126.928232310448, </v>
      </c>
      <c r="R159" s="3" t="str">
        <f t="shared" si="28"/>
        <v xml:space="preserve">37.5483041450148, </v>
      </c>
      <c r="T159" t="str">
        <f t="shared" ca="1" si="29"/>
        <v>insert into member ( id, pw, name, tel, addr, addr2, memberX, memberY, regdate, grade) values('user158', '12345', '홍길동158', '010-9593-2477', '서울 마포구 창전동 400-6', '미소빌라트 84호', 126.928232310448, 37.5483041450148,  curdate(), 1 ) ;</v>
      </c>
    </row>
    <row r="160" spans="1:20" x14ac:dyDescent="0.4">
      <c r="A160">
        <f t="shared" si="20"/>
        <v>159</v>
      </c>
      <c r="B160" t="s">
        <v>2138</v>
      </c>
      <c r="C160" t="s">
        <v>2139</v>
      </c>
      <c r="D160" t="str">
        <f ca="1">"'"&amp;B160&amp;" "&amp;MOD(MID(RAND(),4,3),300)+2&amp;"호',"</f>
        <v>'중앙하이츠아파트 78호',</v>
      </c>
      <c r="E160" s="4">
        <v>126.928285496763</v>
      </c>
      <c r="F160" s="4">
        <v>37.549485386315602</v>
      </c>
      <c r="G160" t="str">
        <f ca="1">CONCATENATE("010-",MID(RAND(),4,4),"-",MID(RAND(),4,4))</f>
        <v>010-7965-4802</v>
      </c>
      <c r="H160" t="str">
        <f>"'"</f>
        <v>'</v>
      </c>
      <c r="J160" t="s">
        <v>2190</v>
      </c>
      <c r="K160" t="str">
        <f t="shared" si="21"/>
        <v xml:space="preserve">'user159', </v>
      </c>
      <c r="L160" s="5" t="str">
        <f t="shared" si="22"/>
        <v xml:space="preserve">'12345', </v>
      </c>
      <c r="M160" t="str">
        <f t="shared" si="23"/>
        <v xml:space="preserve">'홍길동159', </v>
      </c>
      <c r="N160" t="str">
        <f t="shared" ca="1" si="24"/>
        <v xml:space="preserve">'010-7965-4802', </v>
      </c>
      <c r="O160" t="str">
        <f t="shared" si="25"/>
        <v xml:space="preserve">'서울 마포구 창전동 42-7', </v>
      </c>
      <c r="P160" t="str">
        <f t="shared" ca="1" si="26"/>
        <v xml:space="preserve">'중앙하이츠아파트 78호', </v>
      </c>
      <c r="Q160" s="3" t="str">
        <f t="shared" si="27"/>
        <v xml:space="preserve">126.928285496763, </v>
      </c>
      <c r="R160" s="3" t="str">
        <f t="shared" si="28"/>
        <v xml:space="preserve">37.5494853863156, </v>
      </c>
      <c r="T160" t="str">
        <f t="shared" ca="1" si="29"/>
        <v>insert into member ( id, pw, name, tel, addr, addr2, memberX, memberY, regdate, grade) values('user159', '12345', '홍길동159', '010-7965-4802', '서울 마포구 창전동 42-7', '중앙하이츠아파트 78호', 126.928285496763, 37.5494853863156,  curdate(), 1 ) ;</v>
      </c>
    </row>
    <row r="161" spans="1:20" x14ac:dyDescent="0.4">
      <c r="A161">
        <f t="shared" si="20"/>
        <v>160</v>
      </c>
      <c r="B161" t="s">
        <v>2056</v>
      </c>
      <c r="C161" t="s">
        <v>2057</v>
      </c>
      <c r="D161" t="str">
        <f ca="1">"'"&amp;B161&amp;" "&amp;MOD(MID(RAND(),4,3),300)+2&amp;"호',"</f>
        <v>'홍익타운 75호',</v>
      </c>
      <c r="E161" s="4">
        <v>126.925884388002</v>
      </c>
      <c r="F161" s="4">
        <v>37.552673436941298</v>
      </c>
      <c r="G161" t="str">
        <f ca="1">CONCATENATE("010-",MID(RAND(),4,4),"-",MID(RAND(),4,4))</f>
        <v>010-8172-6350</v>
      </c>
      <c r="H161" t="str">
        <f>"'"</f>
        <v>'</v>
      </c>
      <c r="J161" t="s">
        <v>2190</v>
      </c>
      <c r="K161" t="str">
        <f t="shared" si="21"/>
        <v xml:space="preserve">'user160', </v>
      </c>
      <c r="L161" s="5" t="str">
        <f t="shared" si="22"/>
        <v xml:space="preserve">'12345', </v>
      </c>
      <c r="M161" t="str">
        <f t="shared" si="23"/>
        <v xml:space="preserve">'홍길동160', </v>
      </c>
      <c r="N161" t="str">
        <f t="shared" ca="1" si="24"/>
        <v xml:space="preserve">'010-8172-6350', </v>
      </c>
      <c r="O161" t="str">
        <f t="shared" si="25"/>
        <v xml:space="preserve">'서울 마포구 창전동 436-1', </v>
      </c>
      <c r="P161" t="str">
        <f t="shared" ca="1" si="26"/>
        <v xml:space="preserve">'홍익타운 75호', </v>
      </c>
      <c r="Q161" s="3" t="str">
        <f t="shared" si="27"/>
        <v xml:space="preserve">126.925884388002, </v>
      </c>
      <c r="R161" s="3" t="str">
        <f t="shared" si="28"/>
        <v xml:space="preserve">37.5526734369413, </v>
      </c>
      <c r="T161" t="str">
        <f t="shared" ca="1" si="29"/>
        <v>insert into member ( id, pw, name, tel, addr, addr2, memberX, memberY, regdate, grade) values('user160', '12345', '홍길동160', '010-8172-6350', '서울 마포구 창전동 436-1', '홍익타운 75호', 126.925884388002, 37.5526734369413,  curdate(), 1 ) ;</v>
      </c>
    </row>
    <row r="162" spans="1:20" x14ac:dyDescent="0.4">
      <c r="A162">
        <f t="shared" si="20"/>
        <v>161</v>
      </c>
      <c r="B162" t="s">
        <v>2056</v>
      </c>
      <c r="C162" t="s">
        <v>2057</v>
      </c>
      <c r="D162" t="str">
        <f ca="1">"'"&amp;B162&amp;" "&amp;MOD(MID(RAND(),4,3),300)+2&amp;"호',"</f>
        <v>'홍익타운 122호',</v>
      </c>
      <c r="E162" s="4">
        <v>126.925884388002</v>
      </c>
      <c r="F162" s="4">
        <v>37.552673436941298</v>
      </c>
      <c r="G162" t="str">
        <f ca="1">CONCATENATE("010-",MID(RAND(),4,4),"-",MID(RAND(),4,4))</f>
        <v>010-5551-7480</v>
      </c>
      <c r="H162" t="str">
        <f>"'"</f>
        <v>'</v>
      </c>
      <c r="J162" t="s">
        <v>2190</v>
      </c>
      <c r="K162" t="str">
        <f t="shared" si="21"/>
        <v xml:space="preserve">'user161', </v>
      </c>
      <c r="L162" s="5" t="str">
        <f t="shared" si="22"/>
        <v xml:space="preserve">'12345', </v>
      </c>
      <c r="M162" t="str">
        <f t="shared" si="23"/>
        <v xml:space="preserve">'홍길동161', </v>
      </c>
      <c r="N162" t="str">
        <f t="shared" ca="1" si="24"/>
        <v xml:space="preserve">'010-5551-7480', </v>
      </c>
      <c r="O162" t="str">
        <f t="shared" si="25"/>
        <v xml:space="preserve">'서울 마포구 창전동 436-1', </v>
      </c>
      <c r="P162" t="str">
        <f t="shared" ca="1" si="26"/>
        <v xml:space="preserve">'홍익타운 122호', </v>
      </c>
      <c r="Q162" s="3" t="str">
        <f t="shared" si="27"/>
        <v xml:space="preserve">126.925884388002, </v>
      </c>
      <c r="R162" s="3" t="str">
        <f t="shared" si="28"/>
        <v xml:space="preserve">37.5526734369413, </v>
      </c>
      <c r="T162" t="str">
        <f t="shared" ca="1" si="29"/>
        <v>insert into member ( id, pw, name, tel, addr, addr2, memberX, memberY, regdate, grade) values('user161', '12345', '홍길동161', '010-5551-7480', '서울 마포구 창전동 436-1', '홍익타운 122호', 126.925884388002, 37.5526734369413,  curdate(), 1 ) ;</v>
      </c>
    </row>
    <row r="163" spans="1:20" x14ac:dyDescent="0.4">
      <c r="A163">
        <f t="shared" si="20"/>
        <v>162</v>
      </c>
      <c r="B163" t="s">
        <v>2134</v>
      </c>
      <c r="C163" t="s">
        <v>2135</v>
      </c>
      <c r="D163" t="str">
        <f ca="1">"'"&amp;B163&amp;" "&amp;MOD(MID(RAND(),4,3),300)+2&amp;"호',"</f>
        <v>'서강해모로아파트 121호',</v>
      </c>
      <c r="E163" s="4">
        <v>126.929687226699</v>
      </c>
      <c r="F163" s="4">
        <v>37.546271466226798</v>
      </c>
      <c r="G163" t="str">
        <f ca="1">CONCATENATE("010-",MID(RAND(),4,4),"-",MID(RAND(),4,4))</f>
        <v>010-0143-2630</v>
      </c>
      <c r="H163" t="str">
        <f>"'"</f>
        <v>'</v>
      </c>
      <c r="J163" t="s">
        <v>2190</v>
      </c>
      <c r="K163" t="str">
        <f t="shared" si="21"/>
        <v xml:space="preserve">'user162', </v>
      </c>
      <c r="L163" s="5" t="str">
        <f t="shared" si="22"/>
        <v xml:space="preserve">'12345', </v>
      </c>
      <c r="M163" t="str">
        <f t="shared" si="23"/>
        <v xml:space="preserve">'홍길동162', </v>
      </c>
      <c r="N163" t="str">
        <f t="shared" ca="1" si="24"/>
        <v xml:space="preserve">'010-0143-2630', </v>
      </c>
      <c r="O163" t="str">
        <f t="shared" si="25"/>
        <v xml:space="preserve">'서울 마포구 창전동 443', </v>
      </c>
      <c r="P163" t="str">
        <f t="shared" ca="1" si="26"/>
        <v xml:space="preserve">'서강해모로아파트 121호', </v>
      </c>
      <c r="Q163" s="3" t="str">
        <f t="shared" si="27"/>
        <v xml:space="preserve">126.929687226699, </v>
      </c>
      <c r="R163" s="3" t="str">
        <f t="shared" si="28"/>
        <v xml:space="preserve">37.5462714662268, </v>
      </c>
      <c r="T163" t="str">
        <f t="shared" ca="1" si="29"/>
        <v>insert into member ( id, pw, name, tel, addr, addr2, memberX, memberY, regdate, grade) values('user162', '12345', '홍길동162', '010-0143-2630', '서울 마포구 창전동 443', '서강해모로아파트 121호', 126.929687226699, 37.5462714662268,  curdate(), 1 ) ;</v>
      </c>
    </row>
    <row r="164" spans="1:20" x14ac:dyDescent="0.4">
      <c r="A164">
        <f t="shared" si="20"/>
        <v>163</v>
      </c>
      <c r="B164" t="s">
        <v>2136</v>
      </c>
      <c r="C164" t="s">
        <v>2137</v>
      </c>
      <c r="D164" t="str">
        <f ca="1">"'"&amp;B164&amp;" "&amp;MOD(MID(RAND(),4,3),300)+2&amp;"호',"</f>
        <v>'서강쌍용예가아파트 258호',</v>
      </c>
      <c r="E164" s="4">
        <v>126.929757582462</v>
      </c>
      <c r="F164" s="4">
        <v>37.548473548933799</v>
      </c>
      <c r="G164" t="str">
        <f ca="1">CONCATENATE("010-",MID(RAND(),4,4),"-",MID(RAND(),4,4))</f>
        <v>010-2207-7015</v>
      </c>
      <c r="H164" t="str">
        <f>"'"</f>
        <v>'</v>
      </c>
      <c r="J164" t="s">
        <v>2190</v>
      </c>
      <c r="K164" t="str">
        <f t="shared" si="21"/>
        <v xml:space="preserve">'user163', </v>
      </c>
      <c r="L164" s="5" t="str">
        <f t="shared" si="22"/>
        <v xml:space="preserve">'12345', </v>
      </c>
      <c r="M164" t="str">
        <f t="shared" si="23"/>
        <v xml:space="preserve">'홍길동163', </v>
      </c>
      <c r="N164" t="str">
        <f t="shared" ca="1" si="24"/>
        <v xml:space="preserve">'010-2207-7015', </v>
      </c>
      <c r="O164" t="str">
        <f t="shared" si="25"/>
        <v xml:space="preserve">'서울 마포구 창전동 444', </v>
      </c>
      <c r="P164" t="str">
        <f t="shared" ca="1" si="26"/>
        <v xml:space="preserve">'서강쌍용예가아파트 258호', </v>
      </c>
      <c r="Q164" s="3" t="str">
        <f t="shared" si="27"/>
        <v xml:space="preserve">126.929757582462, </v>
      </c>
      <c r="R164" s="3" t="str">
        <f t="shared" si="28"/>
        <v xml:space="preserve">37.5484735489338, </v>
      </c>
      <c r="T164" t="str">
        <f t="shared" ca="1" si="29"/>
        <v>insert into member ( id, pw, name, tel, addr, addr2, memberX, memberY, regdate, grade) values('user163', '12345', '홍길동163', '010-2207-7015', '서울 마포구 창전동 444', '서강쌍용예가아파트 258호', 126.929757582462, 37.5484735489338,  curdate(), 1 ) ;</v>
      </c>
    </row>
    <row r="165" spans="1:20" x14ac:dyDescent="0.4">
      <c r="A165">
        <f t="shared" si="20"/>
        <v>164</v>
      </c>
      <c r="B165" t="s">
        <v>2064</v>
      </c>
      <c r="C165" t="s">
        <v>2065</v>
      </c>
      <c r="D165" t="str">
        <f ca="1">"'"&amp;B165&amp;" "&amp;MOD(MID(RAND(),4,3),300)+2&amp;"호',"</f>
        <v>'송우빌라 162호',</v>
      </c>
      <c r="E165" s="4">
        <v>126.927597854046</v>
      </c>
      <c r="F165" s="4">
        <v>37.5525853012551</v>
      </c>
      <c r="G165" t="str">
        <f ca="1">CONCATENATE("010-",MID(RAND(),4,4),"-",MID(RAND(),4,4))</f>
        <v>010-9814-5477</v>
      </c>
      <c r="H165" t="str">
        <f>"'"</f>
        <v>'</v>
      </c>
      <c r="J165" t="s">
        <v>2190</v>
      </c>
      <c r="K165" t="str">
        <f t="shared" si="21"/>
        <v xml:space="preserve">'user164', </v>
      </c>
      <c r="L165" s="5" t="str">
        <f t="shared" si="22"/>
        <v xml:space="preserve">'12345', </v>
      </c>
      <c r="M165" t="str">
        <f t="shared" si="23"/>
        <v xml:space="preserve">'홍길동164', </v>
      </c>
      <c r="N165" t="str">
        <f t="shared" ca="1" si="24"/>
        <v xml:space="preserve">'010-9814-5477', </v>
      </c>
      <c r="O165" t="str">
        <f t="shared" si="25"/>
        <v xml:space="preserve">'서울 마포구 창전동 6-159', </v>
      </c>
      <c r="P165" t="str">
        <f t="shared" ca="1" si="26"/>
        <v xml:space="preserve">'송우빌라 162호', </v>
      </c>
      <c r="Q165" s="3" t="str">
        <f t="shared" si="27"/>
        <v xml:space="preserve">126.927597854046, </v>
      </c>
      <c r="R165" s="3" t="str">
        <f t="shared" si="28"/>
        <v xml:space="preserve">37.5525853012551, </v>
      </c>
      <c r="T165" t="str">
        <f t="shared" ca="1" si="29"/>
        <v>insert into member ( id, pw, name, tel, addr, addr2, memberX, memberY, regdate, grade) values('user164', '12345', '홍길동164', '010-9814-5477', '서울 마포구 창전동 6-159', '송우빌라 162호', 126.927597854046, 37.5525853012551,  curdate(), 1 ) ;</v>
      </c>
    </row>
    <row r="166" spans="1:20" x14ac:dyDescent="0.4">
      <c r="A166">
        <f t="shared" si="20"/>
        <v>165</v>
      </c>
      <c r="B166" t="s">
        <v>2068</v>
      </c>
      <c r="C166" t="s">
        <v>2069</v>
      </c>
      <c r="D166" t="str">
        <f ca="1">"'"&amp;B166&amp;" "&amp;MOD(MID(RAND(),4,3),300)+2&amp;"호',"</f>
        <v>'이조그랜드빌리지 241호',</v>
      </c>
      <c r="E166" s="4">
        <v>126.926716462982</v>
      </c>
      <c r="F166" s="4">
        <v>37.552385636972403</v>
      </c>
      <c r="G166" t="str">
        <f ca="1">CONCATENATE("010-",MID(RAND(),4,4),"-",MID(RAND(),4,4))</f>
        <v>010-0841-4811</v>
      </c>
      <c r="H166" t="str">
        <f>"'"</f>
        <v>'</v>
      </c>
      <c r="J166" t="s">
        <v>2190</v>
      </c>
      <c r="K166" t="str">
        <f t="shared" si="21"/>
        <v xml:space="preserve">'user165', </v>
      </c>
      <c r="L166" s="5" t="str">
        <f t="shared" si="22"/>
        <v xml:space="preserve">'12345', </v>
      </c>
      <c r="M166" t="str">
        <f t="shared" si="23"/>
        <v xml:space="preserve">'홍길동165', </v>
      </c>
      <c r="N166" t="str">
        <f t="shared" ca="1" si="24"/>
        <v xml:space="preserve">'010-0841-4811', </v>
      </c>
      <c r="O166" t="str">
        <f t="shared" si="25"/>
        <v xml:space="preserve">'서울 마포구 창전동 6-164', </v>
      </c>
      <c r="P166" t="str">
        <f t="shared" ca="1" si="26"/>
        <v xml:space="preserve">'이조그랜드빌리지 241호', </v>
      </c>
      <c r="Q166" s="3" t="str">
        <f t="shared" si="27"/>
        <v xml:space="preserve">126.926716462982, </v>
      </c>
      <c r="R166" s="3" t="str">
        <f t="shared" si="28"/>
        <v xml:space="preserve">37.5523856369724, </v>
      </c>
      <c r="T166" t="str">
        <f t="shared" ca="1" si="29"/>
        <v>insert into member ( id, pw, name, tel, addr, addr2, memberX, memberY, regdate, grade) values('user165', '12345', '홍길동165', '010-0841-4811', '서울 마포구 창전동 6-164', '이조그랜드빌리지 241호', 126.926716462982, 37.5523856369724,  curdate(), 1 ) ;</v>
      </c>
    </row>
    <row r="167" spans="1:20" x14ac:dyDescent="0.4">
      <c r="A167">
        <f t="shared" si="20"/>
        <v>166</v>
      </c>
      <c r="B167" t="s">
        <v>2132</v>
      </c>
      <c r="C167" t="s">
        <v>2133</v>
      </c>
      <c r="D167" t="str">
        <f ca="1">"'"&amp;B167&amp;" "&amp;MOD(MID(RAND(),4,3),300)+2&amp;"호',"</f>
        <v>'한강밤섬자이아파트 152호',</v>
      </c>
      <c r="E167" s="4">
        <v>126.92812246055099</v>
      </c>
      <c r="F167" s="4">
        <v>37.544854153725197</v>
      </c>
      <c r="G167" t="str">
        <f ca="1">CONCATENATE("010-",MID(RAND(),4,4),"-",MID(RAND(),4,4))</f>
        <v>010-2299-6594</v>
      </c>
      <c r="H167" t="str">
        <f>"'"</f>
        <v>'</v>
      </c>
      <c r="J167" t="s">
        <v>2190</v>
      </c>
      <c r="K167" t="str">
        <f t="shared" si="21"/>
        <v xml:space="preserve">'user166', </v>
      </c>
      <c r="L167" s="5" t="str">
        <f t="shared" si="22"/>
        <v xml:space="preserve">'12345', </v>
      </c>
      <c r="M167" t="str">
        <f t="shared" si="23"/>
        <v xml:space="preserve">'홍길동166', </v>
      </c>
      <c r="N167" t="str">
        <f t="shared" ca="1" si="24"/>
        <v xml:space="preserve">'010-2299-6594', </v>
      </c>
      <c r="O167" t="str">
        <f t="shared" si="25"/>
        <v xml:space="preserve">'서울 마포구 하중동 101', </v>
      </c>
      <c r="P167" t="str">
        <f t="shared" ca="1" si="26"/>
        <v xml:space="preserve">'한강밤섬자이아파트 152호', </v>
      </c>
      <c r="Q167" s="3" t="str">
        <f t="shared" si="27"/>
        <v xml:space="preserve">126.928122460551, </v>
      </c>
      <c r="R167" s="3" t="str">
        <f t="shared" si="28"/>
        <v xml:space="preserve">37.5448541537252, </v>
      </c>
      <c r="T167" t="str">
        <f t="shared" ca="1" si="29"/>
        <v>insert into member ( id, pw, name, tel, addr, addr2, memberX, memberY, regdate, grade) values('user166', '12345', '홍길동166', '010-2299-6594', '서울 마포구 하중동 101', '한강밤섬자이아파트 152호', 126.928122460551, 37.5448541537252,  curdate(), 1 ) ;</v>
      </c>
    </row>
    <row r="168" spans="1:20" x14ac:dyDescent="0.4">
      <c r="A168">
        <f t="shared" si="20"/>
        <v>167</v>
      </c>
      <c r="B168" t="s">
        <v>2108</v>
      </c>
      <c r="C168" t="s">
        <v>2109</v>
      </c>
      <c r="D168" t="str">
        <f ca="1">"'"&amp;B168&amp;" "&amp;MOD(MID(RAND(),4,3),300)+2&amp;"호',"</f>
        <v>'두영이지안아파트(357-3) 230호',</v>
      </c>
      <c r="E168" s="4">
        <v>126.91864348215201</v>
      </c>
      <c r="F168" s="4">
        <v>37.545702150448598</v>
      </c>
      <c r="G168" t="str">
        <f ca="1">CONCATENATE("010-",MID(RAND(),4,4),"-",MID(RAND(),4,4))</f>
        <v>010-9954-0054</v>
      </c>
      <c r="H168" t="str">
        <f>"'"</f>
        <v>'</v>
      </c>
      <c r="J168" t="s">
        <v>2190</v>
      </c>
      <c r="K168" t="str">
        <f t="shared" si="21"/>
        <v xml:space="preserve">'user167', </v>
      </c>
      <c r="L168" s="5" t="str">
        <f t="shared" si="22"/>
        <v xml:space="preserve">'12345', </v>
      </c>
      <c r="M168" t="str">
        <f t="shared" si="23"/>
        <v xml:space="preserve">'홍길동167', </v>
      </c>
      <c r="N168" t="str">
        <f t="shared" ca="1" si="24"/>
        <v xml:space="preserve">'010-9954-0054', </v>
      </c>
      <c r="O168" t="str">
        <f t="shared" si="25"/>
        <v xml:space="preserve">'서울 마포구 합정동 357-3', </v>
      </c>
      <c r="P168" t="str">
        <f t="shared" ca="1" si="26"/>
        <v xml:space="preserve">'두영이지안아파트(357-3) 230호', </v>
      </c>
      <c r="Q168" s="3" t="str">
        <f t="shared" si="27"/>
        <v xml:space="preserve">126.918643482152, </v>
      </c>
      <c r="R168" s="3" t="str">
        <f t="shared" si="28"/>
        <v xml:space="preserve">37.5457021504486, </v>
      </c>
      <c r="T168" t="str">
        <f t="shared" ca="1" si="29"/>
        <v>insert into member ( id, pw, name, tel, addr, addr2, memberX, memberY, regdate, grade) values('user167', '12345', '홍길동167', '010-9954-0054', '서울 마포구 합정동 357-3', '두영이지안아파트(357-3) 230호', 126.918643482152, 37.5457021504486,  curdate(), 1 ) ;</v>
      </c>
    </row>
    <row r="169" spans="1:20" x14ac:dyDescent="0.4">
      <c r="A169">
        <f t="shared" si="20"/>
        <v>168</v>
      </c>
      <c r="B169" t="s">
        <v>2106</v>
      </c>
      <c r="C169" t="s">
        <v>2107</v>
      </c>
      <c r="D169" t="str">
        <f ca="1">"'"&amp;B169&amp;" "&amp;MOD(MID(RAND(),4,3),300)+2&amp;"호',"</f>
        <v>'합정아파트 204호',</v>
      </c>
      <c r="E169" s="4">
        <v>126.913171605719</v>
      </c>
      <c r="F169" s="4">
        <v>37.548221049958002</v>
      </c>
      <c r="G169" t="str">
        <f ca="1">CONCATENATE("010-",MID(RAND(),4,4),"-",MID(RAND(),4,4))</f>
        <v>010-7980-2354</v>
      </c>
      <c r="H169" t="str">
        <f>"'"</f>
        <v>'</v>
      </c>
      <c r="J169" t="s">
        <v>2190</v>
      </c>
      <c r="K169" t="str">
        <f t="shared" si="21"/>
        <v xml:space="preserve">'user168', </v>
      </c>
      <c r="L169" s="5" t="str">
        <f t="shared" si="22"/>
        <v xml:space="preserve">'12345', </v>
      </c>
      <c r="M169" t="str">
        <f t="shared" si="23"/>
        <v xml:space="preserve">'홍길동168', </v>
      </c>
      <c r="N169" t="str">
        <f t="shared" ca="1" si="24"/>
        <v xml:space="preserve">'010-7980-2354', </v>
      </c>
      <c r="O169" t="str">
        <f t="shared" si="25"/>
        <v xml:space="preserve">'서울 마포구 합정동 375-1', </v>
      </c>
      <c r="P169" t="str">
        <f t="shared" ca="1" si="26"/>
        <v xml:space="preserve">'합정아파트 204호', </v>
      </c>
      <c r="Q169" s="3" t="str">
        <f t="shared" si="27"/>
        <v xml:space="preserve">126.913171605719, </v>
      </c>
      <c r="R169" s="3" t="str">
        <f t="shared" si="28"/>
        <v xml:space="preserve">37.548221049958, </v>
      </c>
      <c r="T169" t="str">
        <f t="shared" ca="1" si="29"/>
        <v>insert into member ( id, pw, name, tel, addr, addr2, memberX, memberY, regdate, grade) values('user168', '12345', '홍길동168', '010-7980-2354', '서울 마포구 합정동 375-1', '합정아파트 204호', 126.913171605719, 37.548221049958,  curdate(), 1 ) ;</v>
      </c>
    </row>
    <row r="170" spans="1:20" x14ac:dyDescent="0.4">
      <c r="A170">
        <f t="shared" si="20"/>
        <v>169</v>
      </c>
      <c r="B170" t="s">
        <v>2092</v>
      </c>
      <c r="C170" t="s">
        <v>2093</v>
      </c>
      <c r="D170" t="str">
        <f ca="1">"'"&amp;B170&amp;" "&amp;MOD(MID(RAND(),4,3),300)+2&amp;"호',"</f>
        <v>'KCC엠파이어리버아파트 211호',</v>
      </c>
      <c r="E170" s="4">
        <v>126.912108927088</v>
      </c>
      <c r="F170" s="4">
        <v>37.548292343630401</v>
      </c>
      <c r="G170" t="str">
        <f ca="1">CONCATENATE("010-",MID(RAND(),4,4),"-",MID(RAND(),4,4))</f>
        <v>010-4371-2289</v>
      </c>
      <c r="H170" t="str">
        <f>"'"</f>
        <v>'</v>
      </c>
      <c r="J170" t="s">
        <v>2190</v>
      </c>
      <c r="K170" t="str">
        <f t="shared" si="21"/>
        <v xml:space="preserve">'user169', </v>
      </c>
      <c r="L170" s="5" t="str">
        <f t="shared" si="22"/>
        <v xml:space="preserve">'12345', </v>
      </c>
      <c r="M170" t="str">
        <f t="shared" si="23"/>
        <v xml:space="preserve">'홍길동169', </v>
      </c>
      <c r="N170" t="str">
        <f t="shared" ca="1" si="24"/>
        <v xml:space="preserve">'010-4371-2289', </v>
      </c>
      <c r="O170" t="str">
        <f t="shared" si="25"/>
        <v xml:space="preserve">'서울 마포구 합정동 381-16', </v>
      </c>
      <c r="P170" t="str">
        <f t="shared" ca="1" si="26"/>
        <v xml:space="preserve">'KCC엠파이어리버아파트 211호', </v>
      </c>
      <c r="Q170" s="3" t="str">
        <f t="shared" si="27"/>
        <v xml:space="preserve">126.912108927088, </v>
      </c>
      <c r="R170" s="3" t="str">
        <f t="shared" si="28"/>
        <v xml:space="preserve">37.5482923436304, </v>
      </c>
      <c r="T170" t="str">
        <f t="shared" ca="1" si="29"/>
        <v>insert into member ( id, pw, name, tel, addr, addr2, memberX, memberY, regdate, grade) values('user169', '12345', '홍길동169', '010-4371-2289', '서울 마포구 합정동 381-16', 'KCC엠파이어리버아파트 211호', 126.912108927088, 37.5482923436304,  curdate(), 1 ) ;</v>
      </c>
    </row>
    <row r="171" spans="1:20" x14ac:dyDescent="0.4">
      <c r="A171">
        <f t="shared" si="20"/>
        <v>170</v>
      </c>
      <c r="B171" t="s">
        <v>2112</v>
      </c>
      <c r="C171" t="s">
        <v>2113</v>
      </c>
      <c r="D171" t="str">
        <f ca="1">"'"&amp;B171&amp;" "&amp;MOD(MID(RAND(),4,3),300)+2&amp;"호',"</f>
        <v>'대운행복아파트 54호',</v>
      </c>
      <c r="E171" s="4">
        <v>126.910530066615</v>
      </c>
      <c r="F171" s="4">
        <v>37.550389582902802</v>
      </c>
      <c r="G171" t="str">
        <f ca="1">CONCATENATE("010-",MID(RAND(),4,4),"-",MID(RAND(),4,4))</f>
        <v>010-0883-5330</v>
      </c>
      <c r="H171" t="str">
        <f>"'"</f>
        <v>'</v>
      </c>
      <c r="J171" t="s">
        <v>2190</v>
      </c>
      <c r="K171" t="str">
        <f t="shared" si="21"/>
        <v xml:space="preserve">'user170', </v>
      </c>
      <c r="L171" s="5" t="str">
        <f t="shared" si="22"/>
        <v xml:space="preserve">'12345', </v>
      </c>
      <c r="M171" t="str">
        <f t="shared" si="23"/>
        <v xml:space="preserve">'홍길동170', </v>
      </c>
      <c r="N171" t="str">
        <f t="shared" ca="1" si="24"/>
        <v xml:space="preserve">'010-0883-5330', </v>
      </c>
      <c r="O171" t="str">
        <f t="shared" si="25"/>
        <v xml:space="preserve">'서울 마포구 합정동 389-16', </v>
      </c>
      <c r="P171" t="str">
        <f t="shared" ca="1" si="26"/>
        <v xml:space="preserve">'대운행복아파트 54호', </v>
      </c>
      <c r="Q171" s="3" t="str">
        <f t="shared" si="27"/>
        <v xml:space="preserve">126.910530066615, </v>
      </c>
      <c r="R171" s="3" t="str">
        <f t="shared" si="28"/>
        <v xml:space="preserve">37.5503895829028, </v>
      </c>
      <c r="T171" t="str">
        <f t="shared" ca="1" si="29"/>
        <v>insert into member ( id, pw, name, tel, addr, addr2, memberX, memberY, regdate, grade) values('user170', '12345', '홍길동170', '010-0883-5330', '서울 마포구 합정동 389-16', '대운행복아파트 54호', 126.910530066615, 37.5503895829028,  curdate(), 1 ) ;</v>
      </c>
    </row>
    <row r="172" spans="1:20" x14ac:dyDescent="0.4">
      <c r="A172">
        <f t="shared" si="20"/>
        <v>171</v>
      </c>
      <c r="B172" t="s">
        <v>1989</v>
      </c>
      <c r="C172" t="s">
        <v>1990</v>
      </c>
      <c r="D172" t="str">
        <f ca="1">"'"&amp;B172&amp;" "&amp;MOD(MID(RAND(),4,3),300)+2&amp;"호',"</f>
        <v>'한성그린빌라 89호',</v>
      </c>
      <c r="E172" s="4">
        <v>126.91029503532199</v>
      </c>
      <c r="F172" s="4">
        <v>37.551039024198701</v>
      </c>
      <c r="G172" t="str">
        <f ca="1">CONCATENATE("010-",MID(RAND(),4,4),"-",MID(RAND(),4,4))</f>
        <v>010-8805-8996</v>
      </c>
      <c r="H172" t="str">
        <f>"'"</f>
        <v>'</v>
      </c>
      <c r="J172" t="s">
        <v>2190</v>
      </c>
      <c r="K172" t="str">
        <f t="shared" si="21"/>
        <v xml:space="preserve">'user171', </v>
      </c>
      <c r="L172" s="5" t="str">
        <f t="shared" si="22"/>
        <v xml:space="preserve">'12345', </v>
      </c>
      <c r="M172" t="str">
        <f t="shared" si="23"/>
        <v xml:space="preserve">'홍길동171', </v>
      </c>
      <c r="N172" t="str">
        <f t="shared" ca="1" si="24"/>
        <v xml:space="preserve">'010-8805-8996', </v>
      </c>
      <c r="O172" t="str">
        <f t="shared" si="25"/>
        <v xml:space="preserve">'서울 마포구 합정동 389-27', </v>
      </c>
      <c r="P172" t="str">
        <f t="shared" ca="1" si="26"/>
        <v xml:space="preserve">'한성그린빌라 89호', </v>
      </c>
      <c r="Q172" s="3" t="str">
        <f t="shared" si="27"/>
        <v xml:space="preserve">126.910295035322, </v>
      </c>
      <c r="R172" s="3" t="str">
        <f t="shared" si="28"/>
        <v xml:space="preserve">37.5510390241987, </v>
      </c>
      <c r="T172" t="str">
        <f t="shared" ca="1" si="29"/>
        <v>insert into member ( id, pw, name, tel, addr, addr2, memberX, memberY, regdate, grade) values('user171', '12345', '홍길동171', '010-8805-8996', '서울 마포구 합정동 389-27', '한성그린빌라 89호', 126.910295035322, 37.5510390241987,  curdate(), 1 ) ;</v>
      </c>
    </row>
    <row r="173" spans="1:20" x14ac:dyDescent="0.4">
      <c r="A173">
        <f t="shared" si="20"/>
        <v>172</v>
      </c>
      <c r="B173" t="s">
        <v>1993</v>
      </c>
      <c r="C173" t="s">
        <v>1994</v>
      </c>
      <c r="D173" t="str">
        <f ca="1">"'"&amp;B173&amp;" "&amp;MOD(MID(RAND(),4,3),300)+2&amp;"호',"</f>
        <v>'그린빌 293호',</v>
      </c>
      <c r="E173" s="4">
        <v>126.90940427312199</v>
      </c>
      <c r="F173" s="4">
        <v>37.550220237848301</v>
      </c>
      <c r="G173" t="str">
        <f ca="1">CONCATENATE("010-",MID(RAND(),4,4),"-",MID(RAND(),4,4))</f>
        <v>010-1483-3617</v>
      </c>
      <c r="H173" t="str">
        <f>"'"</f>
        <v>'</v>
      </c>
      <c r="J173" t="s">
        <v>2190</v>
      </c>
      <c r="K173" t="str">
        <f t="shared" si="21"/>
        <v xml:space="preserve">'user172', </v>
      </c>
      <c r="L173" s="5" t="str">
        <f t="shared" si="22"/>
        <v xml:space="preserve">'12345', </v>
      </c>
      <c r="M173" t="str">
        <f t="shared" si="23"/>
        <v xml:space="preserve">'홍길동172', </v>
      </c>
      <c r="N173" t="str">
        <f t="shared" ca="1" si="24"/>
        <v xml:space="preserve">'010-1483-3617', </v>
      </c>
      <c r="O173" t="str">
        <f t="shared" si="25"/>
        <v xml:space="preserve">'서울 마포구 합정동 391-13', </v>
      </c>
      <c r="P173" t="str">
        <f t="shared" ca="1" si="26"/>
        <v xml:space="preserve">'그린빌 293호', </v>
      </c>
      <c r="Q173" s="3" t="str">
        <f t="shared" si="27"/>
        <v xml:space="preserve">126.909404273122, </v>
      </c>
      <c r="R173" s="3" t="str">
        <f t="shared" si="28"/>
        <v xml:space="preserve">37.5502202378483, </v>
      </c>
      <c r="T173" t="str">
        <f t="shared" ca="1" si="29"/>
        <v>insert into member ( id, pw, name, tel, addr, addr2, memberX, memberY, regdate, grade) values('user172', '12345', '홍길동172', '010-1483-3617', '서울 마포구 합정동 391-13', '그린빌 293호', 126.909404273122, 37.5502202378483,  curdate(), 1 ) ;</v>
      </c>
    </row>
    <row r="174" spans="1:20" x14ac:dyDescent="0.4">
      <c r="A174">
        <f t="shared" si="20"/>
        <v>173</v>
      </c>
      <c r="B174" t="s">
        <v>1969</v>
      </c>
      <c r="C174" t="s">
        <v>1970</v>
      </c>
      <c r="D174" t="str">
        <f ca="1">"'"&amp;B174&amp;" "&amp;MOD(MID(RAND(),4,3),300)+2&amp;"호',"</f>
        <v>'합정더힐하우스 68호',</v>
      </c>
      <c r="E174" s="4">
        <v>126.908815565436</v>
      </c>
      <c r="F174" s="4">
        <v>37.5504234102713</v>
      </c>
      <c r="G174" t="str">
        <f ca="1">CONCATENATE("010-",MID(RAND(),4,4),"-",MID(RAND(),4,4))</f>
        <v>010-9309-0795</v>
      </c>
      <c r="H174" t="str">
        <f>"'"</f>
        <v>'</v>
      </c>
      <c r="J174" t="s">
        <v>2190</v>
      </c>
      <c r="K174" t="str">
        <f t="shared" si="21"/>
        <v xml:space="preserve">'user173', </v>
      </c>
      <c r="L174" s="5" t="str">
        <f t="shared" si="22"/>
        <v xml:space="preserve">'12345', </v>
      </c>
      <c r="M174" t="str">
        <f t="shared" si="23"/>
        <v xml:space="preserve">'홍길동173', </v>
      </c>
      <c r="N174" t="str">
        <f t="shared" ca="1" si="24"/>
        <v xml:space="preserve">'010-9309-0795', </v>
      </c>
      <c r="O174" t="str">
        <f t="shared" si="25"/>
        <v xml:space="preserve">'서울 마포구 합정동 394-4', </v>
      </c>
      <c r="P174" t="str">
        <f t="shared" ca="1" si="26"/>
        <v xml:space="preserve">'합정더힐하우스 68호', </v>
      </c>
      <c r="Q174" s="3" t="str">
        <f t="shared" si="27"/>
        <v xml:space="preserve">126.908815565436, </v>
      </c>
      <c r="R174" s="3" t="str">
        <f t="shared" si="28"/>
        <v xml:space="preserve">37.5504234102713, </v>
      </c>
      <c r="T174" t="str">
        <f t="shared" ca="1" si="29"/>
        <v>insert into member ( id, pw, name, tel, addr, addr2, memberX, memberY, regdate, grade) values('user173', '12345', '홍길동173', '010-9309-0795', '서울 마포구 합정동 394-4', '합정더힐하우스 68호', 126.908815565436, 37.5504234102713,  curdate(), 1 ) ;</v>
      </c>
    </row>
    <row r="175" spans="1:20" x14ac:dyDescent="0.4">
      <c r="A175">
        <f t="shared" si="20"/>
        <v>174</v>
      </c>
      <c r="B175" t="s">
        <v>2110</v>
      </c>
      <c r="C175" t="s">
        <v>2111</v>
      </c>
      <c r="D175" t="str">
        <f ca="1">"'"&amp;B175&amp;" "&amp;MOD(MID(RAND(),4,3),300)+2&amp;"호',"</f>
        <v>'삼성강변아파트 256호',</v>
      </c>
      <c r="E175" s="4">
        <v>126.90712781832799</v>
      </c>
      <c r="F175" s="4">
        <v>37.548958873756902</v>
      </c>
      <c r="G175" t="str">
        <f ca="1">CONCATENATE("010-",MID(RAND(),4,4),"-",MID(RAND(),4,4))</f>
        <v>010-1221-8190</v>
      </c>
      <c r="H175" t="str">
        <f>"'"</f>
        <v>'</v>
      </c>
      <c r="J175" t="s">
        <v>2190</v>
      </c>
      <c r="K175" t="str">
        <f t="shared" si="21"/>
        <v xml:space="preserve">'user174', </v>
      </c>
      <c r="L175" s="5" t="str">
        <f t="shared" si="22"/>
        <v xml:space="preserve">'12345', </v>
      </c>
      <c r="M175" t="str">
        <f t="shared" si="23"/>
        <v xml:space="preserve">'홍길동174', </v>
      </c>
      <c r="N175" t="str">
        <f t="shared" ca="1" si="24"/>
        <v xml:space="preserve">'010-1221-8190', </v>
      </c>
      <c r="O175" t="str">
        <f t="shared" si="25"/>
        <v xml:space="preserve">'서울 마포구 합정동 400-6', </v>
      </c>
      <c r="P175" t="str">
        <f t="shared" ca="1" si="26"/>
        <v xml:space="preserve">'삼성강변아파트 256호', </v>
      </c>
      <c r="Q175" s="3" t="str">
        <f t="shared" si="27"/>
        <v xml:space="preserve">126.907127818328, </v>
      </c>
      <c r="R175" s="3" t="str">
        <f t="shared" si="28"/>
        <v xml:space="preserve">37.5489588737569, </v>
      </c>
      <c r="T175" t="str">
        <f t="shared" ca="1" si="29"/>
        <v>insert into member ( id, pw, name, tel, addr, addr2, memberX, memberY, regdate, grade) values('user174', '12345', '홍길동174', '010-1221-8190', '서울 마포구 합정동 400-6', '삼성강변아파트 256호', 126.907127818328, 37.5489588737569,  curdate(), 1 ) ;</v>
      </c>
    </row>
    <row r="176" spans="1:20" x14ac:dyDescent="0.4">
      <c r="A176">
        <f t="shared" si="20"/>
        <v>175</v>
      </c>
      <c r="B176" t="s">
        <v>1985</v>
      </c>
      <c r="C176" t="s">
        <v>1986</v>
      </c>
      <c r="D176" t="str">
        <f ca="1">"'"&amp;B176&amp;" "&amp;MOD(MID(RAND(),4,3),300)+2&amp;"호',"</f>
        <v>'하나빌 173호',</v>
      </c>
      <c r="E176" s="4">
        <v>126.90995396604301</v>
      </c>
      <c r="F176" s="4">
        <v>37.553284051255602</v>
      </c>
      <c r="G176" t="str">
        <f ca="1">CONCATENATE("010-",MID(RAND(),4,4),"-",MID(RAND(),4,4))</f>
        <v>010-1410-6465</v>
      </c>
      <c r="H176" t="str">
        <f>"'"</f>
        <v>'</v>
      </c>
      <c r="J176" t="s">
        <v>2190</v>
      </c>
      <c r="K176" t="str">
        <f t="shared" si="21"/>
        <v xml:space="preserve">'user175', </v>
      </c>
      <c r="L176" s="5" t="str">
        <f t="shared" si="22"/>
        <v xml:space="preserve">'12345', </v>
      </c>
      <c r="M176" t="str">
        <f t="shared" si="23"/>
        <v xml:space="preserve">'홍길동175', </v>
      </c>
      <c r="N176" t="str">
        <f t="shared" ca="1" si="24"/>
        <v xml:space="preserve">'010-1410-6465', </v>
      </c>
      <c r="O176" t="str">
        <f t="shared" si="25"/>
        <v xml:space="preserve">'서울 마포구 합정동 428-7', </v>
      </c>
      <c r="P176" t="str">
        <f t="shared" ca="1" si="26"/>
        <v xml:space="preserve">'하나빌 173호', </v>
      </c>
      <c r="Q176" s="3" t="str">
        <f t="shared" si="27"/>
        <v xml:space="preserve">126.909953966043, </v>
      </c>
      <c r="R176" s="3" t="str">
        <f t="shared" si="28"/>
        <v xml:space="preserve">37.5532840512556, </v>
      </c>
      <c r="T176" t="str">
        <f t="shared" ca="1" si="29"/>
        <v>insert into member ( id, pw, name, tel, addr, addr2, memberX, memberY, regdate, grade) values('user175', '12345', '홍길동175', '010-1410-6465', '서울 마포구 합정동 428-7', '하나빌 173호', 126.909953966043, 37.5532840512556,  curdate(), 1 ) ;</v>
      </c>
    </row>
    <row r="177" spans="1:20" x14ac:dyDescent="0.4">
      <c r="A177">
        <f t="shared" si="20"/>
        <v>176</v>
      </c>
      <c r="B177" t="s">
        <v>1979</v>
      </c>
      <c r="C177" t="s">
        <v>1980</v>
      </c>
      <c r="D177" t="str">
        <f ca="1">"'"&amp;B177&amp;" "&amp;MOD(MID(RAND(),4,3),300)+2&amp;"호',"</f>
        <v>'현대파크빌 50호',</v>
      </c>
      <c r="E177" s="4">
        <v>126.90886380979499</v>
      </c>
      <c r="F177" s="4">
        <v>37.552624585508198</v>
      </c>
      <c r="G177" t="str">
        <f ca="1">CONCATENATE("010-",MID(RAND(),4,4),"-",MID(RAND(),4,4))</f>
        <v>010-3011-5462</v>
      </c>
      <c r="H177" t="str">
        <f>"'"</f>
        <v>'</v>
      </c>
      <c r="J177" t="s">
        <v>2190</v>
      </c>
      <c r="K177" t="str">
        <f t="shared" si="21"/>
        <v xml:space="preserve">'user176', </v>
      </c>
      <c r="L177" s="5" t="str">
        <f t="shared" si="22"/>
        <v xml:space="preserve">'12345', </v>
      </c>
      <c r="M177" t="str">
        <f t="shared" si="23"/>
        <v xml:space="preserve">'홍길동176', </v>
      </c>
      <c r="N177" t="str">
        <f t="shared" ca="1" si="24"/>
        <v xml:space="preserve">'010-3011-5462', </v>
      </c>
      <c r="O177" t="str">
        <f t="shared" si="25"/>
        <v xml:space="preserve">'서울 마포구 합정동 431-4', </v>
      </c>
      <c r="P177" t="str">
        <f t="shared" ca="1" si="26"/>
        <v xml:space="preserve">'현대파크빌 50호', </v>
      </c>
      <c r="Q177" s="3" t="str">
        <f t="shared" si="27"/>
        <v xml:space="preserve">126.908863809795, </v>
      </c>
      <c r="R177" s="3" t="str">
        <f t="shared" si="28"/>
        <v xml:space="preserve">37.5526245855082, </v>
      </c>
      <c r="T177" t="str">
        <f t="shared" ca="1" si="29"/>
        <v>insert into member ( id, pw, name, tel, addr, addr2, memberX, memberY, regdate, grade) values('user176', '12345', '홍길동176', '010-3011-5462', '서울 마포구 합정동 431-4', '현대파크빌 50호', 126.908863809795, 37.5526245855082,  curdate(), 1 ) ;</v>
      </c>
    </row>
    <row r="178" spans="1:20" x14ac:dyDescent="0.4">
      <c r="A178">
        <f t="shared" si="20"/>
        <v>177</v>
      </c>
      <c r="B178" t="s">
        <v>1983</v>
      </c>
      <c r="C178" t="s">
        <v>1984</v>
      </c>
      <c r="D178" t="str">
        <f ca="1">"'"&amp;B178&amp;" "&amp;MOD(MID(RAND(),4,3),300)+2&amp;"호',"</f>
        <v>'강변스위트 267호',</v>
      </c>
      <c r="E178" s="4">
        <v>126.908056929606</v>
      </c>
      <c r="F178" s="4">
        <v>37.552612246992297</v>
      </c>
      <c r="G178" t="str">
        <f ca="1">CONCATENATE("010-",MID(RAND(),4,4),"-",MID(RAND(),4,4))</f>
        <v>010-4829-7846</v>
      </c>
      <c r="H178" t="str">
        <f>"'"</f>
        <v>'</v>
      </c>
      <c r="J178" t="s">
        <v>2190</v>
      </c>
      <c r="K178" t="str">
        <f t="shared" si="21"/>
        <v xml:space="preserve">'user177', </v>
      </c>
      <c r="L178" s="5" t="str">
        <f t="shared" si="22"/>
        <v xml:space="preserve">'12345', </v>
      </c>
      <c r="M178" t="str">
        <f t="shared" si="23"/>
        <v xml:space="preserve">'홍길동177', </v>
      </c>
      <c r="N178" t="str">
        <f t="shared" ca="1" si="24"/>
        <v xml:space="preserve">'010-4829-7846', </v>
      </c>
      <c r="O178" t="str">
        <f t="shared" si="25"/>
        <v xml:space="preserve">'서울 마포구 합정동 433-38', </v>
      </c>
      <c r="P178" t="str">
        <f t="shared" ca="1" si="26"/>
        <v xml:space="preserve">'강변스위트 267호', </v>
      </c>
      <c r="Q178" s="3" t="str">
        <f t="shared" si="27"/>
        <v xml:space="preserve">126.908056929606, </v>
      </c>
      <c r="R178" s="3" t="str">
        <f t="shared" si="28"/>
        <v xml:space="preserve">37.5526122469923, </v>
      </c>
      <c r="T178" t="str">
        <f t="shared" ca="1" si="29"/>
        <v>insert into member ( id, pw, name, tel, addr, addr2, memberX, memberY, regdate, grade) values('user177', '12345', '홍길동177', '010-4829-7846', '서울 마포구 합정동 433-38', '강변스위트 267호', 126.908056929606, 37.5526122469923,  curdate(), 1 ) ;</v>
      </c>
    </row>
    <row r="179" spans="1:20" x14ac:dyDescent="0.4">
      <c r="A179">
        <f t="shared" si="20"/>
        <v>178</v>
      </c>
      <c r="B179" t="s">
        <v>1977</v>
      </c>
      <c r="C179" t="s">
        <v>1978</v>
      </c>
      <c r="D179" t="str">
        <f ca="1">"'"&amp;B179&amp;" "&amp;MOD(MID(RAND(),4,3),300)+2&amp;"호',"</f>
        <v>'남양타운 214호',</v>
      </c>
      <c r="E179" s="4">
        <v>126.90779608214299</v>
      </c>
      <c r="F179" s="4">
        <v>37.552147128716499</v>
      </c>
      <c r="G179" t="str">
        <f ca="1">CONCATENATE("010-",MID(RAND(),4,4),"-",MID(RAND(),4,4))</f>
        <v>010-0199-4291</v>
      </c>
      <c r="H179" t="str">
        <f>"'"</f>
        <v>'</v>
      </c>
      <c r="J179" t="s">
        <v>2190</v>
      </c>
      <c r="K179" t="str">
        <f t="shared" si="21"/>
        <v xml:space="preserve">'user178', </v>
      </c>
      <c r="L179" s="5" t="str">
        <f t="shared" si="22"/>
        <v xml:space="preserve">'12345', </v>
      </c>
      <c r="M179" t="str">
        <f t="shared" si="23"/>
        <v xml:space="preserve">'홍길동178', </v>
      </c>
      <c r="N179" t="str">
        <f t="shared" ca="1" si="24"/>
        <v xml:space="preserve">'010-0199-4291', </v>
      </c>
      <c r="O179" t="str">
        <f t="shared" si="25"/>
        <v xml:space="preserve">'서울 마포구 합정동 434-25', </v>
      </c>
      <c r="P179" t="str">
        <f t="shared" ca="1" si="26"/>
        <v xml:space="preserve">'남양타운 214호', </v>
      </c>
      <c r="Q179" s="3" t="str">
        <f t="shared" si="27"/>
        <v xml:space="preserve">126.907796082143, </v>
      </c>
      <c r="R179" s="3" t="str">
        <f t="shared" si="28"/>
        <v xml:space="preserve">37.5521471287165, </v>
      </c>
      <c r="T179" t="str">
        <f t="shared" ca="1" si="29"/>
        <v>insert into member ( id, pw, name, tel, addr, addr2, memberX, memberY, regdate, grade) values('user178', '12345', '홍길동178', '010-0199-4291', '서울 마포구 합정동 434-25', '남양타운 214호', 126.907796082143, 37.5521471287165,  curdate(), 1 ) ;</v>
      </c>
    </row>
    <row r="180" spans="1:20" x14ac:dyDescent="0.4">
      <c r="A180">
        <f t="shared" si="20"/>
        <v>179</v>
      </c>
      <c r="B180" t="s">
        <v>1975</v>
      </c>
      <c r="C180" t="s">
        <v>1976</v>
      </c>
      <c r="D180" t="str">
        <f ca="1">"'"&amp;B180&amp;" "&amp;MOD(MID(RAND(),4,3),300)+2&amp;"호',"</f>
        <v>'그레이스힐 235호',</v>
      </c>
      <c r="E180" s="4">
        <v>126.90795575016899</v>
      </c>
      <c r="F180" s="4">
        <v>37.552065262486401</v>
      </c>
      <c r="G180" t="str">
        <f ca="1">CONCATENATE("010-",MID(RAND(),4,4),"-",MID(RAND(),4,4))</f>
        <v>010-2037-2250</v>
      </c>
      <c r="H180" t="str">
        <f>"'"</f>
        <v>'</v>
      </c>
      <c r="J180" t="s">
        <v>2190</v>
      </c>
      <c r="K180" t="str">
        <f t="shared" si="21"/>
        <v xml:space="preserve">'user179', </v>
      </c>
      <c r="L180" s="5" t="str">
        <f t="shared" si="22"/>
        <v xml:space="preserve">'12345', </v>
      </c>
      <c r="M180" t="str">
        <f t="shared" si="23"/>
        <v xml:space="preserve">'홍길동179', </v>
      </c>
      <c r="N180" t="str">
        <f t="shared" ca="1" si="24"/>
        <v xml:space="preserve">'010-2037-2250', </v>
      </c>
      <c r="O180" t="str">
        <f t="shared" si="25"/>
        <v xml:space="preserve">'서울 마포구 합정동 434-27', </v>
      </c>
      <c r="P180" t="str">
        <f t="shared" ca="1" si="26"/>
        <v xml:space="preserve">'그레이스힐 235호', </v>
      </c>
      <c r="Q180" s="3" t="str">
        <f t="shared" si="27"/>
        <v xml:space="preserve">126.907955750169, </v>
      </c>
      <c r="R180" s="3" t="str">
        <f t="shared" si="28"/>
        <v xml:space="preserve">37.5520652624864, </v>
      </c>
      <c r="T180" t="str">
        <f t="shared" ca="1" si="29"/>
        <v>insert into member ( id, pw, name, tel, addr, addr2, memberX, memberY, regdate, grade) values('user179', '12345', '홍길동179', '010-2037-2250', '서울 마포구 합정동 434-27', '그레이스힐 235호', 126.907955750169, 37.5520652624864,  curdate(), 1 ) ;</v>
      </c>
    </row>
    <row r="181" spans="1:20" x14ac:dyDescent="0.4">
      <c r="A181">
        <f t="shared" si="20"/>
        <v>180</v>
      </c>
      <c r="B181" t="s">
        <v>1995</v>
      </c>
      <c r="C181" t="s">
        <v>1996</v>
      </c>
      <c r="D181" t="str">
        <f ca="1">"'"&amp;B181&amp;" "&amp;MOD(MID(RAND(),4,3),300)+2&amp;"호',"</f>
        <v>'더하우스 47호',</v>
      </c>
      <c r="E181" s="4">
        <v>126.906394555567</v>
      </c>
      <c r="F181" s="4">
        <v>37.551644170148698</v>
      </c>
      <c r="G181" t="str">
        <f ca="1">CONCATENATE("010-",MID(RAND(),4,4),"-",MID(RAND(),4,4))</f>
        <v>010-7431-2438</v>
      </c>
      <c r="H181" t="str">
        <f>"'"</f>
        <v>'</v>
      </c>
      <c r="J181" t="s">
        <v>2190</v>
      </c>
      <c r="K181" t="str">
        <f t="shared" si="21"/>
        <v xml:space="preserve">'user180', </v>
      </c>
      <c r="L181" s="5" t="str">
        <f t="shared" si="22"/>
        <v xml:space="preserve">'12345', </v>
      </c>
      <c r="M181" t="str">
        <f t="shared" si="23"/>
        <v xml:space="preserve">'홍길동180', </v>
      </c>
      <c r="N181" t="str">
        <f t="shared" ca="1" si="24"/>
        <v xml:space="preserve">'010-7431-2438', </v>
      </c>
      <c r="O181" t="str">
        <f t="shared" si="25"/>
        <v xml:space="preserve">'서울 마포구 합정동 440-16', </v>
      </c>
      <c r="P181" t="str">
        <f t="shared" ca="1" si="26"/>
        <v xml:space="preserve">'더하우스 47호', </v>
      </c>
      <c r="Q181" s="3" t="str">
        <f t="shared" si="27"/>
        <v xml:space="preserve">126.906394555567, </v>
      </c>
      <c r="R181" s="3" t="str">
        <f t="shared" si="28"/>
        <v xml:space="preserve">37.5516441701487, </v>
      </c>
      <c r="T181" t="str">
        <f t="shared" ca="1" si="29"/>
        <v>insert into member ( id, pw, name, tel, addr, addr2, memberX, memberY, regdate, grade) values('user180', '12345', '홍길동180', '010-7431-2438', '서울 마포구 합정동 440-16', '더하우스 47호', 126.906394555567, 37.5516441701487,  curdate(), 1 ) ;</v>
      </c>
    </row>
    <row r="182" spans="1:20" x14ac:dyDescent="0.4">
      <c r="A182">
        <f t="shared" si="20"/>
        <v>181</v>
      </c>
      <c r="B182" t="s">
        <v>1971</v>
      </c>
      <c r="C182" t="s">
        <v>1972</v>
      </c>
      <c r="D182" t="str">
        <f ca="1">"'"&amp;B182&amp;" "&amp;MOD(MID(RAND(),4,3),300)+2&amp;"호',"</f>
        <v>'대명풀하우스3 151호',</v>
      </c>
      <c r="E182" s="4">
        <v>126.906644601704</v>
      </c>
      <c r="F182" s="4">
        <v>37.5516876160085</v>
      </c>
      <c r="G182" t="str">
        <f ca="1">CONCATENATE("010-",MID(RAND(),4,4),"-",MID(RAND(),4,4))</f>
        <v>010-2590-2150</v>
      </c>
      <c r="H182" t="str">
        <f>"'"</f>
        <v>'</v>
      </c>
      <c r="J182" t="s">
        <v>2190</v>
      </c>
      <c r="K182" t="str">
        <f t="shared" si="21"/>
        <v xml:space="preserve">'user181', </v>
      </c>
      <c r="L182" s="5" t="str">
        <f t="shared" si="22"/>
        <v xml:space="preserve">'12345', </v>
      </c>
      <c r="M182" t="str">
        <f t="shared" si="23"/>
        <v xml:space="preserve">'홍길동181', </v>
      </c>
      <c r="N182" t="str">
        <f t="shared" ca="1" si="24"/>
        <v xml:space="preserve">'010-2590-2150', </v>
      </c>
      <c r="O182" t="str">
        <f t="shared" si="25"/>
        <v xml:space="preserve">'서울 마포구 합정동 440-18', </v>
      </c>
      <c r="P182" t="str">
        <f t="shared" ca="1" si="26"/>
        <v xml:space="preserve">'대명풀하우스3 151호', </v>
      </c>
      <c r="Q182" s="3" t="str">
        <f t="shared" si="27"/>
        <v xml:space="preserve">126.906644601704, </v>
      </c>
      <c r="R182" s="3" t="str">
        <f t="shared" si="28"/>
        <v xml:space="preserve">37.5516876160085, </v>
      </c>
      <c r="T182" t="str">
        <f t="shared" ca="1" si="29"/>
        <v>insert into member ( id, pw, name, tel, addr, addr2, memberX, memberY, regdate, grade) values('user181', '12345', '홍길동181', '010-2590-2150', '서울 마포구 합정동 440-18', '대명풀하우스3 151호', 126.906644601704, 37.5516876160085,  curdate(), 1 ) ;</v>
      </c>
    </row>
    <row r="183" spans="1:20" x14ac:dyDescent="0.4">
      <c r="A183">
        <f t="shared" si="20"/>
        <v>182</v>
      </c>
      <c r="B183" t="s">
        <v>1991</v>
      </c>
      <c r="C183" t="s">
        <v>1992</v>
      </c>
      <c r="D183" t="str">
        <f ca="1">"'"&amp;B183&amp;" "&amp;MOD(MID(RAND(),4,3),300)+2&amp;"호',"</f>
        <v>'대명파크뷰 23호',</v>
      </c>
      <c r="E183" s="4">
        <v>126.905836477915</v>
      </c>
      <c r="F183" s="4">
        <v>37.551772569112501</v>
      </c>
      <c r="G183" t="str">
        <f ca="1">CONCATENATE("010-",MID(RAND(),4,4),"-",MID(RAND(),4,4))</f>
        <v>010-3403-2845</v>
      </c>
      <c r="H183" t="str">
        <f>"'"</f>
        <v>'</v>
      </c>
      <c r="J183" t="s">
        <v>2190</v>
      </c>
      <c r="K183" t="str">
        <f t="shared" si="21"/>
        <v xml:space="preserve">'user182', </v>
      </c>
      <c r="L183" s="5" t="str">
        <f t="shared" si="22"/>
        <v xml:space="preserve">'12345', </v>
      </c>
      <c r="M183" t="str">
        <f t="shared" si="23"/>
        <v xml:space="preserve">'홍길동182', </v>
      </c>
      <c r="N183" t="str">
        <f t="shared" ca="1" si="24"/>
        <v xml:space="preserve">'010-3403-2845', </v>
      </c>
      <c r="O183" t="str">
        <f t="shared" si="25"/>
        <v xml:space="preserve">'서울 마포구 합정동 441-14', </v>
      </c>
      <c r="P183" t="str">
        <f t="shared" ca="1" si="26"/>
        <v xml:space="preserve">'대명파크뷰 23호', </v>
      </c>
      <c r="Q183" s="3" t="str">
        <f t="shared" si="27"/>
        <v xml:space="preserve">126.905836477915, </v>
      </c>
      <c r="R183" s="3" t="str">
        <f t="shared" si="28"/>
        <v xml:space="preserve">37.5517725691125, </v>
      </c>
      <c r="T183" t="str">
        <f t="shared" ca="1" si="29"/>
        <v>insert into member ( id, pw, name, tel, addr, addr2, memberX, memberY, regdate, grade) values('user182', '12345', '홍길동182', '010-3403-2845', '서울 마포구 합정동 441-14', '대명파크뷰 23호', 126.905836477915, 37.5517725691125,  curdate(), 1 ) ;</v>
      </c>
    </row>
    <row r="184" spans="1:20" x14ac:dyDescent="0.4">
      <c r="A184">
        <f t="shared" si="20"/>
        <v>183</v>
      </c>
      <c r="B184" t="s">
        <v>1981</v>
      </c>
      <c r="C184" t="s">
        <v>1982</v>
      </c>
      <c r="D184" t="str">
        <f ca="1">"'"&amp;B184&amp;" "&amp;MOD(MID(RAND(),4,3),300)+2&amp;"호',"</f>
        <v>'국도맨션 152호',</v>
      </c>
      <c r="E184" s="4">
        <v>126.906159233219</v>
      </c>
      <c r="F184" s="4">
        <v>37.549786125371703</v>
      </c>
      <c r="G184" t="str">
        <f ca="1">CONCATENATE("010-",MID(RAND(),4,4),"-",MID(RAND(),4,4))</f>
        <v>010-2034-7794</v>
      </c>
      <c r="H184" t="str">
        <f>"'"</f>
        <v>'</v>
      </c>
      <c r="J184" t="s">
        <v>2190</v>
      </c>
      <c r="K184" t="str">
        <f t="shared" si="21"/>
        <v xml:space="preserve">'user183', </v>
      </c>
      <c r="L184" s="5" t="str">
        <f t="shared" si="22"/>
        <v xml:space="preserve">'12345', </v>
      </c>
      <c r="M184" t="str">
        <f t="shared" si="23"/>
        <v xml:space="preserve">'홍길동183', </v>
      </c>
      <c r="N184" t="str">
        <f t="shared" ca="1" si="24"/>
        <v xml:space="preserve">'010-2034-7794', </v>
      </c>
      <c r="O184" t="str">
        <f t="shared" si="25"/>
        <v xml:space="preserve">'서울 마포구 합정동 447-8', </v>
      </c>
      <c r="P184" t="str">
        <f t="shared" ca="1" si="26"/>
        <v xml:space="preserve">'국도맨션 152호', </v>
      </c>
      <c r="Q184" s="3" t="str">
        <f t="shared" si="27"/>
        <v xml:space="preserve">126.906159233219, </v>
      </c>
      <c r="R184" s="3" t="str">
        <f t="shared" si="28"/>
        <v xml:space="preserve">37.5497861253717, </v>
      </c>
      <c r="T184" t="str">
        <f t="shared" ca="1" si="29"/>
        <v>insert into member ( id, pw, name, tel, addr, addr2, memberX, memberY, regdate, grade) values('user183', '12345', '홍길동183', '010-2034-7794', '서울 마포구 합정동 447-8', '국도맨션 152호', 126.906159233219, 37.5497861253717,  curdate(), 1 ) ;</v>
      </c>
    </row>
    <row r="185" spans="1:20" x14ac:dyDescent="0.4">
      <c r="A185">
        <f t="shared" si="20"/>
        <v>184</v>
      </c>
      <c r="B185" t="s">
        <v>2102</v>
      </c>
      <c r="C185" t="s">
        <v>2103</v>
      </c>
      <c r="D185" t="str">
        <f ca="1">"'"&amp;B185&amp;" "&amp;MOD(MID(RAND(),4,3),300)+2&amp;"호',"</f>
        <v>'한강그린아파트 192호',</v>
      </c>
      <c r="E185" s="4">
        <v>126.90417877493</v>
      </c>
      <c r="F185" s="4">
        <v>37.551612659862599</v>
      </c>
      <c r="G185" t="str">
        <f ca="1">CONCATENATE("010-",MID(RAND(),4,4),"-",MID(RAND(),4,4))</f>
        <v>010-8690-4521</v>
      </c>
      <c r="H185" t="str">
        <f>"'"</f>
        <v>'</v>
      </c>
      <c r="J185" t="s">
        <v>2190</v>
      </c>
      <c r="K185" t="str">
        <f t="shared" si="21"/>
        <v xml:space="preserve">'user184', </v>
      </c>
      <c r="L185" s="5" t="str">
        <f t="shared" si="22"/>
        <v xml:space="preserve">'12345', </v>
      </c>
      <c r="M185" t="str">
        <f t="shared" si="23"/>
        <v xml:space="preserve">'홍길동184', </v>
      </c>
      <c r="N185" t="str">
        <f t="shared" ca="1" si="24"/>
        <v xml:space="preserve">'010-8690-4521', </v>
      </c>
      <c r="O185" t="str">
        <f t="shared" si="25"/>
        <v xml:space="preserve">'서울 마포구 합정동 450-11', </v>
      </c>
      <c r="P185" t="str">
        <f t="shared" ca="1" si="26"/>
        <v xml:space="preserve">'한강그린아파트 192호', </v>
      </c>
      <c r="Q185" s="3" t="str">
        <f t="shared" si="27"/>
        <v xml:space="preserve">126.90417877493, </v>
      </c>
      <c r="R185" s="3" t="str">
        <f t="shared" si="28"/>
        <v xml:space="preserve">37.5516126598626, </v>
      </c>
      <c r="T185" t="str">
        <f t="shared" ca="1" si="29"/>
        <v>insert into member ( id, pw, name, tel, addr, addr2, memberX, memberY, regdate, grade) values('user184', '12345', '홍길동184', '010-8690-4521', '서울 마포구 합정동 450-11', '한강그린아파트 192호', 126.90417877493, 37.5516126598626,  curdate(), 1 ) ;</v>
      </c>
    </row>
    <row r="186" spans="1:20" x14ac:dyDescent="0.4">
      <c r="A186">
        <f t="shared" si="20"/>
        <v>185</v>
      </c>
      <c r="B186" t="s">
        <v>1987</v>
      </c>
      <c r="C186" t="s">
        <v>1988</v>
      </c>
      <c r="D186" t="str">
        <f ca="1">"'"&amp;B186&amp;" "&amp;MOD(MID(RAND(),4,3),300)+2&amp;"호',"</f>
        <v>'동인리버빌 145호',</v>
      </c>
      <c r="E186" s="4">
        <v>126.904657857533</v>
      </c>
      <c r="F186" s="4">
        <v>37.551311213367804</v>
      </c>
      <c r="G186" t="str">
        <f ca="1">CONCATENATE("010-",MID(RAND(),4,4),"-",MID(RAND(),4,4))</f>
        <v>010-2503-0604</v>
      </c>
      <c r="H186" t="str">
        <f>"'"</f>
        <v>'</v>
      </c>
      <c r="J186" t="s">
        <v>2190</v>
      </c>
      <c r="K186" t="str">
        <f t="shared" si="21"/>
        <v xml:space="preserve">'user185', </v>
      </c>
      <c r="L186" s="5" t="str">
        <f t="shared" si="22"/>
        <v xml:space="preserve">'12345', </v>
      </c>
      <c r="M186" t="str">
        <f t="shared" si="23"/>
        <v xml:space="preserve">'홍길동185', </v>
      </c>
      <c r="N186" t="str">
        <f t="shared" ca="1" si="24"/>
        <v xml:space="preserve">'010-2503-0604', </v>
      </c>
      <c r="O186" t="str">
        <f t="shared" si="25"/>
        <v xml:space="preserve">'서울 마포구 합정동 450-16', </v>
      </c>
      <c r="P186" t="str">
        <f t="shared" ca="1" si="26"/>
        <v xml:space="preserve">'동인리버빌 145호', </v>
      </c>
      <c r="Q186" s="3" t="str">
        <f t="shared" si="27"/>
        <v xml:space="preserve">126.904657857533, </v>
      </c>
      <c r="R186" s="3" t="str">
        <f t="shared" si="28"/>
        <v xml:space="preserve">37.5513112133678, </v>
      </c>
      <c r="T186" t="str">
        <f t="shared" ca="1" si="29"/>
        <v>insert into member ( id, pw, name, tel, addr, addr2, memberX, memberY, regdate, grade) values('user185', '12345', '홍길동185', '010-2503-0604', '서울 마포구 합정동 450-16', '동인리버빌 145호', 126.904657857533, 37.5513112133678,  curdate(), 1 ) ;</v>
      </c>
    </row>
    <row r="187" spans="1:20" x14ac:dyDescent="0.4">
      <c r="A187">
        <f t="shared" si="20"/>
        <v>186</v>
      </c>
      <c r="B187" t="s">
        <v>1973</v>
      </c>
      <c r="C187" t="s">
        <v>1974</v>
      </c>
      <c r="D187" t="str">
        <f ca="1">"'"&amp;B187&amp;" "&amp;MOD(MID(RAND(),4,3),300)+2&amp;"호',"</f>
        <v>'제11차성도빌라 119호',</v>
      </c>
      <c r="E187" s="4">
        <v>126.90398960258101</v>
      </c>
      <c r="F187" s="4">
        <v>37.550872786869199</v>
      </c>
      <c r="G187" t="str">
        <f ca="1">CONCATENATE("010-",MID(RAND(),4,4),"-",MID(RAND(),4,4))</f>
        <v>010-7070-1113</v>
      </c>
      <c r="H187" t="str">
        <f>"'"</f>
        <v>'</v>
      </c>
      <c r="J187" t="s">
        <v>2190</v>
      </c>
      <c r="K187" t="str">
        <f t="shared" si="21"/>
        <v xml:space="preserve">'user186', </v>
      </c>
      <c r="L187" s="5" t="str">
        <f t="shared" si="22"/>
        <v xml:space="preserve">'12345', </v>
      </c>
      <c r="M187" t="str">
        <f t="shared" si="23"/>
        <v xml:space="preserve">'홍길동186', </v>
      </c>
      <c r="N187" t="str">
        <f t="shared" ca="1" si="24"/>
        <v xml:space="preserve">'010-7070-1113', </v>
      </c>
      <c r="O187" t="str">
        <f t="shared" si="25"/>
        <v xml:space="preserve">'서울 마포구 합정동 450-33', </v>
      </c>
      <c r="P187" t="str">
        <f t="shared" ca="1" si="26"/>
        <v xml:space="preserve">'제11차성도빌라 119호', </v>
      </c>
      <c r="Q187" s="3" t="str">
        <f t="shared" si="27"/>
        <v xml:space="preserve">126.903989602581, </v>
      </c>
      <c r="R187" s="3" t="str">
        <f t="shared" si="28"/>
        <v xml:space="preserve">37.5508727868692, </v>
      </c>
      <c r="T187" t="str">
        <f t="shared" ca="1" si="29"/>
        <v>insert into member ( id, pw, name, tel, addr, addr2, memberX, memberY, regdate, grade) values('user186', '12345', '홍길동186', '010-7070-1113', '서울 마포구 합정동 450-33', '제11차성도빌라 119호', 126.903989602581, 37.5508727868692,  curdate(), 1 ) ;</v>
      </c>
    </row>
    <row r="188" spans="1:20" x14ac:dyDescent="0.4">
      <c r="A188">
        <f t="shared" si="20"/>
        <v>187</v>
      </c>
      <c r="B188" t="s">
        <v>2098</v>
      </c>
      <c r="C188" t="s">
        <v>2099</v>
      </c>
      <c r="D188" t="str">
        <f ca="1">"'"&amp;B188&amp;" "&amp;MOD(MID(RAND(),4,3),300)+2&amp;"호',"</f>
        <v>'장미아파트 177호',</v>
      </c>
      <c r="E188" s="4">
        <v>126.91890094476599</v>
      </c>
      <c r="F188" s="4">
        <v>37.546199678926399</v>
      </c>
      <c r="G188" t="str">
        <f ca="1">CONCATENATE("010-",MID(RAND(),4,4),"-",MID(RAND(),4,4))</f>
        <v>010-8308-7749</v>
      </c>
      <c r="H188" t="str">
        <f>"'"</f>
        <v>'</v>
      </c>
      <c r="J188" t="s">
        <v>2190</v>
      </c>
      <c r="K188" t="str">
        <f t="shared" si="21"/>
        <v xml:space="preserve">'user187', </v>
      </c>
      <c r="L188" s="5" t="str">
        <f t="shared" si="22"/>
        <v xml:space="preserve">'12345', </v>
      </c>
      <c r="M188" t="str">
        <f t="shared" si="23"/>
        <v xml:space="preserve">'홍길동187', </v>
      </c>
      <c r="N188" t="str">
        <f t="shared" ca="1" si="24"/>
        <v xml:space="preserve">'010-8308-7749', </v>
      </c>
      <c r="O188" t="str">
        <f t="shared" si="25"/>
        <v xml:space="preserve">'서울 마포구 합정동 466', </v>
      </c>
      <c r="P188" t="str">
        <f t="shared" ca="1" si="26"/>
        <v xml:space="preserve">'장미아파트 177호', </v>
      </c>
      <c r="Q188" s="3" t="str">
        <f t="shared" si="27"/>
        <v xml:space="preserve">126.918900944766, </v>
      </c>
      <c r="R188" s="3" t="str">
        <f t="shared" si="28"/>
        <v xml:space="preserve">37.5461996789264, </v>
      </c>
      <c r="T188" t="str">
        <f t="shared" ca="1" si="29"/>
        <v>insert into member ( id, pw, name, tel, addr, addr2, memberX, memberY, regdate, grade) values('user187', '12345', '홍길동187', '010-8308-7749', '서울 마포구 합정동 466', '장미아파트 177호', 126.918900944766, 37.5461996789264,  curdate(), 1 ) ;</v>
      </c>
    </row>
    <row r="189" spans="1:20" x14ac:dyDescent="0.4">
      <c r="A189">
        <f t="shared" si="20"/>
        <v>188</v>
      </c>
      <c r="B189" t="s">
        <v>2098</v>
      </c>
      <c r="C189" t="s">
        <v>2099</v>
      </c>
      <c r="D189" t="str">
        <f ca="1">"'"&amp;B189&amp;" "&amp;MOD(MID(RAND(),4,3),300)+2&amp;"호',"</f>
        <v>'장미아파트 89호',</v>
      </c>
      <c r="E189" s="4">
        <v>126.91890094476599</v>
      </c>
      <c r="F189" s="4">
        <v>37.546199678926399</v>
      </c>
      <c r="G189" t="str">
        <f ca="1">CONCATENATE("010-",MID(RAND(),4,4),"-",MID(RAND(),4,4))</f>
        <v>010-1447-6054</v>
      </c>
      <c r="H189" t="str">
        <f>"'"</f>
        <v>'</v>
      </c>
      <c r="J189" t="s">
        <v>2190</v>
      </c>
      <c r="K189" t="str">
        <f t="shared" si="21"/>
        <v xml:space="preserve">'user188', </v>
      </c>
      <c r="L189" s="5" t="str">
        <f t="shared" si="22"/>
        <v xml:space="preserve">'12345', </v>
      </c>
      <c r="M189" t="str">
        <f t="shared" si="23"/>
        <v xml:space="preserve">'홍길동188', </v>
      </c>
      <c r="N189" t="str">
        <f t="shared" ca="1" si="24"/>
        <v xml:space="preserve">'010-1447-6054', </v>
      </c>
      <c r="O189" t="str">
        <f t="shared" si="25"/>
        <v xml:space="preserve">'서울 마포구 합정동 466', </v>
      </c>
      <c r="P189" t="str">
        <f t="shared" ca="1" si="26"/>
        <v xml:space="preserve">'장미아파트 89호', </v>
      </c>
      <c r="Q189" s="3" t="str">
        <f t="shared" si="27"/>
        <v xml:space="preserve">126.918900944766, </v>
      </c>
      <c r="R189" s="3" t="str">
        <f t="shared" si="28"/>
        <v xml:space="preserve">37.5461996789264, </v>
      </c>
      <c r="T189" t="str">
        <f t="shared" ca="1" si="29"/>
        <v>insert into member ( id, pw, name, tel, addr, addr2, memberX, memberY, regdate, grade) values('user188', '12345', '홍길동188', '010-1447-6054', '서울 마포구 합정동 466', '장미아파트 89호', 126.918900944766, 37.5461996789264,  curdate(), 1 ) ;</v>
      </c>
    </row>
    <row r="190" spans="1:20" x14ac:dyDescent="0.4">
      <c r="A190">
        <f t="shared" si="20"/>
        <v>189</v>
      </c>
      <c r="B190" t="s">
        <v>2104</v>
      </c>
      <c r="C190" t="s">
        <v>2105</v>
      </c>
      <c r="D190" t="str">
        <f ca="1">"'"&amp;B190&amp;" "&amp;MOD(MID(RAND(),4,3),300)+2&amp;"호',"</f>
        <v>'합정동원한강파크빌아파트 273호',</v>
      </c>
      <c r="E190" s="4">
        <v>126.912533807494</v>
      </c>
      <c r="F190" s="4">
        <v>37.5449409438679</v>
      </c>
      <c r="G190" t="str">
        <f ca="1">CONCATENATE("010-",MID(RAND(),4,4),"-",MID(RAND(),4,4))</f>
        <v>010-8350-5616</v>
      </c>
      <c r="H190" t="str">
        <f>"'"</f>
        <v>'</v>
      </c>
      <c r="J190" t="s">
        <v>2190</v>
      </c>
      <c r="K190" t="str">
        <f t="shared" si="21"/>
        <v xml:space="preserve">'user189', </v>
      </c>
      <c r="L190" s="5" t="str">
        <f t="shared" si="22"/>
        <v xml:space="preserve">'12345', </v>
      </c>
      <c r="M190" t="str">
        <f t="shared" si="23"/>
        <v xml:space="preserve">'홍길동189', </v>
      </c>
      <c r="N190" t="str">
        <f t="shared" ca="1" si="24"/>
        <v xml:space="preserve">'010-8350-5616', </v>
      </c>
      <c r="O190" t="str">
        <f t="shared" si="25"/>
        <v xml:space="preserve">'서울 마포구 합정동 467', </v>
      </c>
      <c r="P190" t="str">
        <f t="shared" ca="1" si="26"/>
        <v xml:space="preserve">'합정동원한강파크빌아파트 273호', </v>
      </c>
      <c r="Q190" s="3" t="str">
        <f t="shared" si="27"/>
        <v xml:space="preserve">126.912533807494, </v>
      </c>
      <c r="R190" s="3" t="str">
        <f t="shared" si="28"/>
        <v xml:space="preserve">37.5449409438679, </v>
      </c>
      <c r="T190" t="str">
        <f t="shared" ca="1" si="29"/>
        <v>insert into member ( id, pw, name, tel, addr, addr2, memberX, memberY, regdate, grade) values('user189', '12345', '홍길동189', '010-8350-5616', '서울 마포구 합정동 467', '합정동원한강파크빌아파트 273호', 126.912533807494, 37.5449409438679,  curdate(), 1 ) ;</v>
      </c>
    </row>
    <row r="191" spans="1:20" x14ac:dyDescent="0.4">
      <c r="A191">
        <f t="shared" si="20"/>
        <v>190</v>
      </c>
      <c r="B191" t="s">
        <v>2100</v>
      </c>
      <c r="C191" t="s">
        <v>2101</v>
      </c>
      <c r="D191" t="str">
        <f ca="1">"'"&amp;B191&amp;" "&amp;MOD(MID(RAND(),4,3),300)+2&amp;"호',"</f>
        <v>'두영이지안아파트(468) 33호',</v>
      </c>
      <c r="E191" s="4">
        <v>126.906466729188</v>
      </c>
      <c r="F191" s="4">
        <v>37.550035945844101</v>
      </c>
      <c r="G191" t="str">
        <f ca="1">CONCATENATE("010-",MID(RAND(),4,4),"-",MID(RAND(),4,4))</f>
        <v>010-0295-9539</v>
      </c>
      <c r="H191" t="str">
        <f>"'"</f>
        <v>'</v>
      </c>
      <c r="J191" t="s">
        <v>2190</v>
      </c>
      <c r="K191" t="str">
        <f t="shared" si="21"/>
        <v xml:space="preserve">'user190', </v>
      </c>
      <c r="L191" s="5" t="str">
        <f t="shared" si="22"/>
        <v xml:space="preserve">'12345', </v>
      </c>
      <c r="M191" t="str">
        <f t="shared" si="23"/>
        <v xml:space="preserve">'홍길동190', </v>
      </c>
      <c r="N191" t="str">
        <f t="shared" ca="1" si="24"/>
        <v xml:space="preserve">'010-0295-9539', </v>
      </c>
      <c r="O191" t="str">
        <f t="shared" si="25"/>
        <v xml:space="preserve">'서울 마포구 합정동 468', </v>
      </c>
      <c r="P191" t="str">
        <f t="shared" ca="1" si="26"/>
        <v xml:space="preserve">'두영이지안아파트(468) 33호', </v>
      </c>
      <c r="Q191" s="3" t="str">
        <f t="shared" si="27"/>
        <v xml:space="preserve">126.906466729188, </v>
      </c>
      <c r="R191" s="3" t="str">
        <f t="shared" si="28"/>
        <v xml:space="preserve">37.5500359458441, </v>
      </c>
      <c r="T191" t="str">
        <f t="shared" ca="1" si="29"/>
        <v>insert into member ( id, pw, name, tel, addr, addr2, memberX, memberY, regdate, grade) values('user190', '12345', '홍길동190', '010-0295-9539', '서울 마포구 합정동 468', '두영이지안아파트(468) 33호', 126.906466729188, 37.5500359458441,  curdate(), 1 ) ;</v>
      </c>
    </row>
    <row r="192" spans="1:20" x14ac:dyDescent="0.4">
      <c r="A192">
        <f t="shared" si="20"/>
        <v>191</v>
      </c>
      <c r="B192" t="s">
        <v>2114</v>
      </c>
      <c r="C192" t="s">
        <v>2115</v>
      </c>
      <c r="D192" t="str">
        <f ca="1">"'"&amp;B192&amp;" "&amp;MOD(MID(RAND(),4,3),300)+2&amp;"호',"</f>
        <v>'한국프라우드아파트 100호',</v>
      </c>
      <c r="E192" s="4">
        <v>126.908518768318</v>
      </c>
      <c r="F192" s="4">
        <v>37.548819403835601</v>
      </c>
      <c r="G192" t="str">
        <f ca="1">CONCATENATE("010-",MID(RAND(),4,4),"-",MID(RAND(),4,4))</f>
        <v>010-9490-5824</v>
      </c>
      <c r="H192" t="str">
        <f>"'"</f>
        <v>'</v>
      </c>
      <c r="J192" t="s">
        <v>2190</v>
      </c>
      <c r="K192" t="str">
        <f t="shared" si="21"/>
        <v xml:space="preserve">'user191', </v>
      </c>
      <c r="L192" s="5" t="str">
        <f t="shared" si="22"/>
        <v xml:space="preserve">'12345', </v>
      </c>
      <c r="M192" t="str">
        <f t="shared" si="23"/>
        <v xml:space="preserve">'홍길동191', </v>
      </c>
      <c r="N192" t="str">
        <f t="shared" ca="1" si="24"/>
        <v xml:space="preserve">'010-9490-5824', </v>
      </c>
      <c r="O192" t="str">
        <f t="shared" si="25"/>
        <v xml:space="preserve">'서울 마포구 합정동 469', </v>
      </c>
      <c r="P192" t="str">
        <f t="shared" ca="1" si="26"/>
        <v xml:space="preserve">'한국프라우드아파트 100호', </v>
      </c>
      <c r="Q192" s="3" t="str">
        <f t="shared" si="27"/>
        <v xml:space="preserve">126.908518768318, </v>
      </c>
      <c r="R192" s="3" t="str">
        <f t="shared" si="28"/>
        <v xml:space="preserve">37.5488194038356, </v>
      </c>
      <c r="T192" t="str">
        <f t="shared" ca="1" si="29"/>
        <v>insert into member ( id, pw, name, tel, addr, addr2, memberX, memberY, regdate, grade) values('user191', '12345', '홍길동191', '010-9490-5824', '서울 마포구 합정동 469', '한국프라우드아파트 100호', 126.908518768318, 37.5488194038356,  curdate(), 1 ) ;</v>
      </c>
    </row>
    <row r="193" spans="1:20" x14ac:dyDescent="0.4">
      <c r="A193">
        <f t="shared" si="20"/>
        <v>192</v>
      </c>
      <c r="B193" t="s">
        <v>2096</v>
      </c>
      <c r="C193" t="s">
        <v>2097</v>
      </c>
      <c r="D193" t="str">
        <f ca="1">"'"&amp;B193&amp;" "&amp;MOD(MID(RAND(),4,3),300)+2&amp;"호',"</f>
        <v>'일신건영휴먼빌아파트 53호',</v>
      </c>
      <c r="E193" s="4">
        <v>126.917937017494</v>
      </c>
      <c r="F193" s="4">
        <v>37.546026021190698</v>
      </c>
      <c r="G193" t="str">
        <f ca="1">CONCATENATE("010-",MID(RAND(),4,4),"-",MID(RAND(),4,4))</f>
        <v>010-1261-0570</v>
      </c>
      <c r="H193" t="str">
        <f>"'"</f>
        <v>'</v>
      </c>
      <c r="J193" t="s">
        <v>2190</v>
      </c>
      <c r="K193" t="str">
        <f t="shared" si="21"/>
        <v xml:space="preserve">'user192', </v>
      </c>
      <c r="L193" s="5" t="str">
        <f t="shared" si="22"/>
        <v xml:space="preserve">'12345', </v>
      </c>
      <c r="M193" t="str">
        <f t="shared" si="23"/>
        <v xml:space="preserve">'홍길동192', </v>
      </c>
      <c r="N193" t="str">
        <f t="shared" ca="1" si="24"/>
        <v xml:space="preserve">'010-1261-0570', </v>
      </c>
      <c r="O193" t="str">
        <f t="shared" si="25"/>
        <v xml:space="preserve">'서울 마포구 합정동 470', </v>
      </c>
      <c r="P193" t="str">
        <f t="shared" ca="1" si="26"/>
        <v xml:space="preserve">'일신건영휴먼빌아파트 53호', </v>
      </c>
      <c r="Q193" s="3" t="str">
        <f t="shared" si="27"/>
        <v xml:space="preserve">126.917937017494, </v>
      </c>
      <c r="R193" s="3" t="str">
        <f t="shared" si="28"/>
        <v xml:space="preserve">37.5460260211907, </v>
      </c>
      <c r="T193" t="str">
        <f t="shared" ca="1" si="29"/>
        <v>insert into member ( id, pw, name, tel, addr, addr2, memberX, memberY, regdate, grade) values('user192', '12345', '홍길동192', '010-1261-0570', '서울 마포구 합정동 470', '일신건영휴먼빌아파트 53호', 126.917937017494, 37.5460260211907,  curdate(), 1 ) ;</v>
      </c>
    </row>
    <row r="194" spans="1:20" x14ac:dyDescent="0.4">
      <c r="A194">
        <f t="shared" si="20"/>
        <v>193</v>
      </c>
      <c r="B194" t="s">
        <v>2090</v>
      </c>
      <c r="C194" t="s">
        <v>730</v>
      </c>
      <c r="D194" t="str">
        <f ca="1">"'"&amp;B194&amp;" "&amp;MOD(MID(RAND(),4,3),300)+2&amp;"호',"</f>
        <v>'마포한강푸르지오아파트 9호',</v>
      </c>
      <c r="E194" s="4">
        <v>126.912251747044</v>
      </c>
      <c r="F194" s="4">
        <v>37.550022366649202</v>
      </c>
      <c r="G194" t="str">
        <f ca="1">CONCATENATE("010-",MID(RAND(),4,4),"-",MID(RAND(),4,4))</f>
        <v>010-0201-7267</v>
      </c>
      <c r="H194" t="str">
        <f>"'"</f>
        <v>'</v>
      </c>
      <c r="J194" t="s">
        <v>2190</v>
      </c>
      <c r="K194" t="str">
        <f t="shared" si="21"/>
        <v xml:space="preserve">'user193', </v>
      </c>
      <c r="L194" s="5" t="str">
        <f t="shared" si="22"/>
        <v xml:space="preserve">'12345', </v>
      </c>
      <c r="M194" t="str">
        <f t="shared" si="23"/>
        <v xml:space="preserve">'홍길동193', </v>
      </c>
      <c r="N194" t="str">
        <f t="shared" ca="1" si="24"/>
        <v xml:space="preserve">'010-0201-7267', </v>
      </c>
      <c r="O194" t="str">
        <f t="shared" si="25"/>
        <v xml:space="preserve">'서울 마포구 합정동 472', </v>
      </c>
      <c r="P194" t="str">
        <f t="shared" ca="1" si="26"/>
        <v xml:space="preserve">'마포한강푸르지오아파트 9호', </v>
      </c>
      <c r="Q194" s="3" t="str">
        <f t="shared" si="27"/>
        <v xml:space="preserve">126.912251747044, </v>
      </c>
      <c r="R194" s="3" t="str">
        <f t="shared" si="28"/>
        <v xml:space="preserve">37.5500223666492, </v>
      </c>
      <c r="T194" t="str">
        <f t="shared" ca="1" si="29"/>
        <v>insert into member ( id, pw, name, tel, addr, addr2, memberX, memberY, regdate, grade) values('user193', '12345', '홍길동193', '010-0201-7267', '서울 마포구 합정동 472', '마포한강푸르지오아파트 9호', 126.912251747044, 37.5500223666492,  curdate(), 1 ) ;</v>
      </c>
    </row>
    <row r="195" spans="1:20" x14ac:dyDescent="0.4">
      <c r="A195">
        <f t="shared" ref="A195:A197" si="30">A194+1</f>
        <v>194</v>
      </c>
      <c r="B195" t="s">
        <v>2091</v>
      </c>
      <c r="C195" t="s">
        <v>591</v>
      </c>
      <c r="D195" t="str">
        <f ca="1">"'"&amp;B195&amp;" "&amp;MOD(MID(RAND(),4,3),300)+2&amp;"호',"</f>
        <v>'마포한강2차푸르지오아파트 179호',</v>
      </c>
      <c r="E195" s="4">
        <v>126.911905294688</v>
      </c>
      <c r="F195" s="4">
        <v>37.551125831369603</v>
      </c>
      <c r="G195" t="str">
        <f ca="1">CONCATENATE("010-",MID(RAND(),4,4),"-",MID(RAND(),4,4))</f>
        <v>010-9258-2734</v>
      </c>
      <c r="H195" t="str">
        <f>"'"</f>
        <v>'</v>
      </c>
      <c r="J195" t="s">
        <v>2190</v>
      </c>
      <c r="K195" t="str">
        <f t="shared" ref="K195:K197" si="31">"'user"&amp;MID(A195+1000,2,3)&amp;"', "</f>
        <v xml:space="preserve">'user194', </v>
      </c>
      <c r="L195" s="5" t="str">
        <f t="shared" ref="L195:L197" si="32">"'12345', "</f>
        <v xml:space="preserve">'12345', </v>
      </c>
      <c r="M195" t="str">
        <f t="shared" ref="M195:M197" si="33">"'홍길동"&amp;A195&amp;"', "</f>
        <v xml:space="preserve">'홍길동194', </v>
      </c>
      <c r="N195" t="str">
        <f t="shared" ref="N195:N197" ca="1" si="34">$H195&amp;G195&amp;$H195&amp;", "</f>
        <v xml:space="preserve">'010-9258-2734', </v>
      </c>
      <c r="O195" t="str">
        <f t="shared" ref="O195:O197" si="35">$H195&amp;C195&amp;$H195&amp;", "</f>
        <v xml:space="preserve">'서울 마포구 합정동 473', </v>
      </c>
      <c r="P195" t="str">
        <f t="shared" ref="P195:P197" ca="1" si="36">D195&amp;" "</f>
        <v xml:space="preserve">'마포한강2차푸르지오아파트 179호', </v>
      </c>
      <c r="Q195" s="3" t="str">
        <f t="shared" ref="Q195:Q197" si="37">E195&amp;""&amp;", "</f>
        <v xml:space="preserve">126.911905294688, </v>
      </c>
      <c r="R195" s="3" t="str">
        <f t="shared" ref="R195:R197" si="38">F195&amp;""&amp;", "</f>
        <v xml:space="preserve">37.5511258313696, </v>
      </c>
      <c r="T195" t="str">
        <f t="shared" ref="T195:T197" ca="1" si="39">CONCATENATE(J195,K195,L195,M195,N195,O195,P195,Q195,R195," curdate(), 1"," ) ;")</f>
        <v>insert into member ( id, pw, name, tel, addr, addr2, memberX, memberY, regdate, grade) values('user194', '12345', '홍길동194', '010-9258-2734', '서울 마포구 합정동 473', '마포한강2차푸르지오아파트 179호', 126.911905294688, 37.5511258313696,  curdate(), 1 ) ;</v>
      </c>
    </row>
    <row r="196" spans="1:20" x14ac:dyDescent="0.4">
      <c r="A196">
        <f t="shared" si="30"/>
        <v>195</v>
      </c>
      <c r="B196" t="s">
        <v>2094</v>
      </c>
      <c r="C196" t="s">
        <v>2095</v>
      </c>
      <c r="D196" t="str">
        <f ca="1">"'"&amp;B196&amp;" "&amp;MOD(MID(RAND(),4,3),300)+2&amp;"호',"</f>
        <v>'합정한강아파트 81호',</v>
      </c>
      <c r="E196" s="4">
        <v>126.907855424088</v>
      </c>
      <c r="F196" s="4">
        <v>37.550826312048201</v>
      </c>
      <c r="G196" t="str">
        <f ca="1">CONCATENATE("010-",MID(RAND(),4,4),"-",MID(RAND(),4,4))</f>
        <v>010-3391-6442</v>
      </c>
      <c r="H196" t="str">
        <f>"'"</f>
        <v>'</v>
      </c>
      <c r="J196" t="s">
        <v>2190</v>
      </c>
      <c r="K196" t="str">
        <f t="shared" si="31"/>
        <v xml:space="preserve">'user195', </v>
      </c>
      <c r="L196" s="5" t="str">
        <f t="shared" si="32"/>
        <v xml:space="preserve">'12345', </v>
      </c>
      <c r="M196" t="str">
        <f t="shared" si="33"/>
        <v xml:space="preserve">'홍길동195', </v>
      </c>
      <c r="N196" t="str">
        <f t="shared" ca="1" si="34"/>
        <v xml:space="preserve">'010-3391-6442', </v>
      </c>
      <c r="O196" t="str">
        <f t="shared" si="35"/>
        <v xml:space="preserve">'서울 마포구 합정동 474', </v>
      </c>
      <c r="P196" t="str">
        <f t="shared" ca="1" si="36"/>
        <v xml:space="preserve">'합정한강아파트 81호', </v>
      </c>
      <c r="Q196" s="3" t="str">
        <f t="shared" si="37"/>
        <v xml:space="preserve">126.907855424088, </v>
      </c>
      <c r="R196" s="3" t="str">
        <f t="shared" si="38"/>
        <v xml:space="preserve">37.5508263120482, </v>
      </c>
      <c r="T196" t="str">
        <f t="shared" ca="1" si="39"/>
        <v>insert into member ( id, pw, name, tel, addr, addr2, memberX, memberY, regdate, grade) values('user195', '12345', '홍길동195', '010-3391-6442', '서울 마포구 합정동 474', '합정한강아파트 81호', 126.907855424088, 37.5508263120482,  curdate(), 1 ) ;</v>
      </c>
    </row>
    <row r="197" spans="1:20" x14ac:dyDescent="0.4">
      <c r="A197">
        <f t="shared" si="30"/>
        <v>196</v>
      </c>
      <c r="B197" t="s">
        <v>2046</v>
      </c>
      <c r="C197" t="s">
        <v>2047</v>
      </c>
      <c r="D197" t="str">
        <f ca="1">"'"&amp;B197&amp;" "&amp;MOD(MID(RAND(),4,3),300)+2&amp;"호',"</f>
        <v>'홍대레지던스 90호',</v>
      </c>
      <c r="E197" s="4">
        <v>126.927852636374</v>
      </c>
      <c r="F197" s="4">
        <v>37.5594708791185</v>
      </c>
      <c r="G197" t="str">
        <f ca="1">CONCATENATE("010-",MID(RAND(),4,4),"-",MID(RAND(),4,4))</f>
        <v>010-8802-3833</v>
      </c>
      <c r="H197" t="str">
        <f>"'"</f>
        <v>'</v>
      </c>
      <c r="J197" t="s">
        <v>2190</v>
      </c>
      <c r="K197" t="str">
        <f t="shared" si="31"/>
        <v xml:space="preserve">'user196', </v>
      </c>
      <c r="L197" s="5" t="str">
        <f t="shared" si="32"/>
        <v xml:space="preserve">'12345', </v>
      </c>
      <c r="M197" t="str">
        <f t="shared" si="33"/>
        <v xml:space="preserve">'홍길동196', </v>
      </c>
      <c r="N197" t="str">
        <f t="shared" ca="1" si="34"/>
        <v xml:space="preserve">'010-8802-3833', </v>
      </c>
      <c r="O197" t="str">
        <f t="shared" si="35"/>
        <v xml:space="preserve">'서울 서대문구 창천동 380', </v>
      </c>
      <c r="P197" t="str">
        <f t="shared" ca="1" si="36"/>
        <v xml:space="preserve">'홍대레지던스 90호', </v>
      </c>
      <c r="Q197" s="3" t="str">
        <f t="shared" si="37"/>
        <v xml:space="preserve">126.927852636374, </v>
      </c>
      <c r="R197" s="3" t="str">
        <f t="shared" si="38"/>
        <v xml:space="preserve">37.5594708791185, </v>
      </c>
      <c r="T197" t="str">
        <f t="shared" ca="1" si="39"/>
        <v>insert into member ( id, pw, name, tel, addr, addr2, memberX, memberY, regdate, grade) values('user196', '12345', '홍길동196', '010-8802-3833', '서울 서대문구 창천동 380', '홍대레지던스 90호', 126.927852636374, 37.5594708791185,  curdate(), 1 ) ;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shop데이터</vt:lpstr>
      <vt:lpstr>Sheet1</vt:lpstr>
      <vt:lpstr>trim()</vt:lpstr>
      <vt:lpstr>category</vt:lpstr>
      <vt:lpstr>shop 결과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SW</cp:lastModifiedBy>
  <dcterms:created xsi:type="dcterms:W3CDTF">2020-06-05T00:36:28Z</dcterms:created>
  <dcterms:modified xsi:type="dcterms:W3CDTF">2020-06-08T05:22:34Z</dcterms:modified>
</cp:coreProperties>
</file>