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ata\NUSARAYA GROUP\2014\GAJI\MARET\SLIP GAJI\"/>
    </mc:Choice>
  </mc:AlternateContent>
  <bookViews>
    <workbookView xWindow="1170" yWindow="-90" windowWidth="12120" windowHeight="7725"/>
  </bookViews>
  <sheets>
    <sheet name="Maret" sheetId="1" r:id="rId1"/>
  </sheets>
  <definedNames>
    <definedName name="CompanyName">Maret!$B$1</definedName>
    <definedName name="CustomerLookup">#REF!</definedName>
    <definedName name="Invoice_No">#REF!</definedName>
    <definedName name="InvoiceNoDetails">"InvoiceDetails[Invoice No]"</definedName>
    <definedName name="rngInvoice">Maret!$G$8</definedName>
  </definedNames>
  <calcPr calcId="152511" iterate="1"/>
</workbook>
</file>

<file path=xl/calcChain.xml><?xml version="1.0" encoding="utf-8"?>
<calcChain xmlns="http://schemas.openxmlformats.org/spreadsheetml/2006/main">
  <c r="G25" i="1" l="1"/>
  <c r="F23" i="1"/>
  <c r="F16" i="1" l="1"/>
  <c r="F22" i="1" l="1"/>
  <c r="F21" i="1"/>
  <c r="F19" i="1"/>
  <c r="F15" i="1"/>
  <c r="F17" i="1" l="1"/>
  <c r="G17" i="1" s="1"/>
  <c r="G16" i="1" l="1"/>
  <c r="G18" i="1"/>
  <c r="G19" i="1"/>
  <c r="G20" i="1"/>
  <c r="G21" i="1"/>
  <c r="G22" i="1"/>
  <c r="G23" i="1"/>
  <c r="G24" i="1"/>
  <c r="G26" i="1"/>
  <c r="G27" i="1"/>
  <c r="G28" i="1" l="1"/>
  <c r="G35" i="1" s="1"/>
  <c r="G9" i="1"/>
</calcChain>
</file>

<file path=xl/sharedStrings.xml><?xml version="1.0" encoding="utf-8"?>
<sst xmlns="http://schemas.openxmlformats.org/spreadsheetml/2006/main" count="50" uniqueCount="45">
  <si>
    <t>TOTAL</t>
  </si>
  <si>
    <t>PT. Nusantara Baskara Jaya</t>
  </si>
  <si>
    <t>Jl. Manyar Indah XII/AB No. 17</t>
  </si>
  <si>
    <t>Surabaya</t>
  </si>
  <si>
    <t>Fixed</t>
  </si>
  <si>
    <t>Performance</t>
  </si>
  <si>
    <t>Kehadiran</t>
  </si>
  <si>
    <t>Jam Kerja</t>
  </si>
  <si>
    <t>Total</t>
  </si>
  <si>
    <t>Subtotal</t>
  </si>
  <si>
    <t>Jamsostek</t>
  </si>
  <si>
    <t>Item Penilaian</t>
  </si>
  <si>
    <t>PPh 21</t>
  </si>
  <si>
    <t>Lembur</t>
  </si>
  <si>
    <t>Bonus</t>
  </si>
  <si>
    <t>Cicilan</t>
  </si>
  <si>
    <t>Jumlah Tugas Asana</t>
  </si>
  <si>
    <t>Menyelesaikan Tugas</t>
  </si>
  <si>
    <t>Berpartisipasi dalam Meeting Mingguan</t>
  </si>
  <si>
    <t>Belajar Teknologi/Pengetahuan Baru</t>
  </si>
  <si>
    <t>Jam Kerja Tidak Produktif</t>
  </si>
  <si>
    <t>Total (include extra mile)</t>
  </si>
  <si>
    <t>20</t>
  </si>
  <si>
    <t>Bobot</t>
  </si>
  <si>
    <t>22</t>
  </si>
  <si>
    <t>4</t>
  </si>
  <si>
    <t>10</t>
  </si>
  <si>
    <t>40</t>
  </si>
  <si>
    <t>Nilai</t>
  </si>
  <si>
    <t>Nilai Dasar :</t>
  </si>
  <si>
    <t>+/- Lainnya</t>
  </si>
  <si>
    <t>031-58253002</t>
  </si>
  <si>
    <t>fridaasa.uw@gmail.com</t>
  </si>
  <si>
    <t>PERFORMANCE</t>
  </si>
  <si>
    <t>FIXED</t>
  </si>
  <si>
    <t>145,454545455</t>
  </si>
  <si>
    <t>Project : Depkes</t>
  </si>
  <si>
    <t>Employee : Rizky Purnawan</t>
  </si>
  <si>
    <t>No Rek : Mandiri - 141 000 778 005 9</t>
  </si>
  <si>
    <t>Grade : 1</t>
  </si>
  <si>
    <t>KPI : Fixed = 1*ND*KPI ; Perform = 0,5*ND*KPI</t>
  </si>
  <si>
    <t>144,67</t>
  </si>
  <si>
    <t>19,5</t>
  </si>
  <si>
    <t>8,726666667</t>
  </si>
  <si>
    <t>0,054728333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</si>
</sst>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@\ \ "/>
    <numFmt numFmtId="166" formatCode="_)@\ \ "/>
    <numFmt numFmtId="167" formatCode="_)#;_)#;_)#;_)@"/>
    <numFmt numFmtId="168" formatCode="_(&quot;$&quot;* #,##0.000_);_(&quot;$&quot;* \(#,##0.000\);_(&quot;$&quot;* &quot;-&quot;???_);_(@_)"/>
    <numFmt numFmtId="169" formatCode="_([$Rp-421]* #,##0.00_);_([$Rp-421]* \(#,##0.00\);_([$Rp-421]* &quot;-&quot;??_);_(@_)"/>
  </numFmts>
  <fonts count="18" x14ac:knownFonts="1">
    <font>
      <sz val="10"/>
      <color theme="4" tint="-0.2499465926084170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8"/>
      <name val="Arial"/>
      <family val="1"/>
      <scheme val="major"/>
    </font>
    <font>
      <sz val="8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sz val="9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9"/>
      <color theme="4" tint="-0.499984740745262"/>
      <name val="Arial"/>
      <family val="2"/>
      <scheme val="major"/>
    </font>
    <font>
      <sz val="10"/>
      <color theme="3"/>
      <name val="Calibri"/>
      <family val="2"/>
      <scheme val="minor"/>
    </font>
    <font>
      <sz val="10"/>
      <color theme="4" tint="-0.24994659260841701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6">
    <xf numFmtId="0" fontId="0" fillId="0" borderId="0">
      <alignment vertical="top" wrapText="1"/>
    </xf>
    <xf numFmtId="0" fontId="12" fillId="0" borderId="0" applyNumberFormat="0" applyFill="0" applyBorder="0" applyAlignment="0" applyProtection="0"/>
    <xf numFmtId="0" fontId="9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 wrapText="1"/>
    </xf>
    <xf numFmtId="41" fontId="12" fillId="0" borderId="0" applyFont="0" applyFill="0" applyBorder="0" applyAlignment="0" applyProtection="0"/>
  </cellStyleXfs>
  <cellXfs count="60">
    <xf numFmtId="0" fontId="0" fillId="0" borderId="0" xfId="0">
      <alignment vertical="top" wrapText="1"/>
    </xf>
    <xf numFmtId="0" fontId="0" fillId="0" borderId="0" xfId="0" applyProtection="1">
      <alignment vertical="top" wrapText="1"/>
    </xf>
    <xf numFmtId="0" fontId="2" fillId="0" borderId="0" xfId="0" applyFont="1" applyProtection="1">
      <alignment vertical="top" wrapText="1"/>
    </xf>
    <xf numFmtId="0" fontId="2" fillId="0" borderId="0" xfId="0" applyFont="1" applyAlignment="1" applyProtection="1">
      <alignment vertical="center"/>
    </xf>
    <xf numFmtId="0" fontId="3" fillId="0" borderId="0" xfId="0" applyFont="1" applyAlignment="1" applyProtection="1"/>
    <xf numFmtId="0" fontId="2" fillId="0" borderId="0" xfId="0" applyFont="1" applyAlignment="1" applyProtection="1"/>
    <xf numFmtId="0" fontId="6" fillId="0" borderId="0" xfId="0" applyFont="1" applyProtection="1">
      <alignment vertical="top" wrapText="1"/>
    </xf>
    <xf numFmtId="0" fontId="7" fillId="0" borderId="0" xfId="0" applyFont="1" applyProtection="1">
      <alignment vertical="top" wrapText="1"/>
    </xf>
    <xf numFmtId="168" fontId="2" fillId="0" borderId="0" xfId="0" applyNumberFormat="1" applyFont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0" fillId="2" borderId="0" xfId="0" applyFill="1" applyProtection="1">
      <alignment vertical="top" wrapText="1"/>
    </xf>
    <xf numFmtId="0" fontId="2" fillId="2" borderId="0" xfId="0" applyFont="1" applyFill="1" applyProtection="1">
      <alignment vertical="top" wrapText="1"/>
    </xf>
    <xf numFmtId="0" fontId="5" fillId="2" borderId="0" xfId="0" applyFont="1" applyFill="1" applyAlignment="1" applyProtection="1">
      <alignment horizontal="left" indent="3"/>
    </xf>
    <xf numFmtId="0" fontId="5" fillId="2" borderId="0" xfId="0" applyFont="1" applyFill="1" applyAlignment="1" applyProtection="1">
      <alignment horizontal="right"/>
    </xf>
    <xf numFmtId="0" fontId="5" fillId="2" borderId="0" xfId="0" applyFont="1" applyFill="1" applyAlignment="1" applyProtection="1">
      <alignment horizontal="left" indent="2"/>
    </xf>
    <xf numFmtId="0" fontId="0" fillId="2" borderId="0" xfId="0" applyFill="1" applyAlignment="1" applyProtection="1">
      <alignment horizontal="left" vertical="top" wrapText="1" indent="1"/>
    </xf>
    <xf numFmtId="0" fontId="0" fillId="4" borderId="0" xfId="0" applyFill="1" applyAlignment="1" applyProtection="1">
      <alignment horizontal="left" vertical="top" wrapText="1" indent="1"/>
    </xf>
    <xf numFmtId="0" fontId="0" fillId="4" borderId="0" xfId="0" applyFill="1" applyProtection="1">
      <alignment vertical="top" wrapText="1"/>
    </xf>
    <xf numFmtId="0" fontId="5" fillId="2" borderId="0" xfId="0" applyFont="1" applyFill="1" applyAlignment="1" applyProtection="1">
      <alignment horizontal="left" vertical="center" indent="1"/>
    </xf>
    <xf numFmtId="0" fontId="10" fillId="0" borderId="0" xfId="0" applyFont="1" applyAlignment="1" applyProtection="1">
      <alignment horizontal="left"/>
    </xf>
    <xf numFmtId="167" fontId="11" fillId="0" borderId="1" xfId="0" applyNumberFormat="1" applyFont="1" applyBorder="1" applyAlignment="1" applyProtection="1">
      <alignment horizontal="left" vertical="center"/>
    </xf>
    <xf numFmtId="164" fontId="11" fillId="0" borderId="2" xfId="0" applyNumberFormat="1" applyFont="1" applyBorder="1" applyAlignment="1" applyProtection="1">
      <alignment horizontal="center" vertical="center"/>
    </xf>
    <xf numFmtId="164" fontId="11" fillId="2" borderId="1" xfId="0" applyNumberFormat="1" applyFont="1" applyFill="1" applyBorder="1" applyAlignment="1" applyProtection="1">
      <alignment horizontal="right" vertical="center"/>
    </xf>
    <xf numFmtId="43" fontId="11" fillId="0" borderId="2" xfId="0" applyNumberFormat="1" applyFont="1" applyBorder="1" applyAlignment="1" applyProtection="1">
      <alignment horizontal="center" vertical="center"/>
    </xf>
    <xf numFmtId="165" fontId="2" fillId="0" borderId="1" xfId="0" applyNumberFormat="1" applyFont="1" applyFill="1" applyBorder="1" applyAlignment="1" applyProtection="1">
      <alignment horizontal="right" vertical="center"/>
    </xf>
    <xf numFmtId="165" fontId="3" fillId="2" borderId="1" xfId="0" applyNumberFormat="1" applyFont="1" applyFill="1" applyBorder="1" applyAlignment="1" applyProtection="1">
      <alignment horizontal="right" vertical="center"/>
    </xf>
    <xf numFmtId="0" fontId="13" fillId="0" borderId="0" xfId="0" applyFont="1" applyAlignment="1" applyProtection="1">
      <alignment wrapText="1"/>
      <protection locked="0"/>
    </xf>
    <xf numFmtId="0" fontId="13" fillId="0" borderId="0" xfId="0" applyFont="1">
      <alignment vertical="top" wrapText="1"/>
    </xf>
    <xf numFmtId="0" fontId="13" fillId="0" borderId="0" xfId="0" applyFont="1" applyAlignment="1">
      <alignment vertical="top" wrapText="1"/>
    </xf>
    <xf numFmtId="0" fontId="2" fillId="0" borderId="0" xfId="0" applyFont="1" applyAlignment="1" applyProtection="1">
      <alignment wrapText="1"/>
    </xf>
    <xf numFmtId="14" fontId="13" fillId="0" borderId="0" xfId="0" applyNumberFormat="1" applyFont="1" applyAlignment="1">
      <alignment horizontal="left" wrapText="1"/>
    </xf>
    <xf numFmtId="0" fontId="13" fillId="0" borderId="0" xfId="0" applyFont="1" applyAlignment="1">
      <alignment wrapText="1"/>
    </xf>
    <xf numFmtId="0" fontId="5" fillId="2" borderId="0" xfId="0" applyFont="1" applyFill="1" applyAlignment="1" applyProtection="1">
      <alignment horizontal="left" vertical="center" indent="3"/>
    </xf>
    <xf numFmtId="0" fontId="13" fillId="0" borderId="0" xfId="0" applyFont="1" applyAlignment="1">
      <alignment wrapText="1"/>
    </xf>
    <xf numFmtId="166" fontId="11" fillId="0" borderId="1" xfId="0" applyNumberFormat="1" applyFont="1" applyBorder="1" applyAlignment="1" applyProtection="1">
      <alignment horizontal="center" vertical="center"/>
    </xf>
    <xf numFmtId="0" fontId="15" fillId="0" borderId="0" xfId="0" applyFont="1" applyFill="1" applyProtection="1">
      <alignment vertical="top" wrapText="1"/>
    </xf>
    <xf numFmtId="166" fontId="11" fillId="0" borderId="2" xfId="0" applyNumberFormat="1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167" fontId="11" fillId="0" borderId="1" xfId="0" applyNumberFormat="1" applyFont="1" applyBorder="1" applyAlignment="1" applyProtection="1">
      <alignment horizontal="center" vertical="center"/>
    </xf>
    <xf numFmtId="164" fontId="11" fillId="2" borderId="1" xfId="0" applyNumberFormat="1" applyFont="1" applyFill="1" applyBorder="1" applyAlignment="1" applyProtection="1">
      <alignment horizontal="center" vertical="center"/>
    </xf>
    <xf numFmtId="0" fontId="14" fillId="3" borderId="0" xfId="0" applyFont="1" applyFill="1" applyAlignment="1" applyProtection="1">
      <alignment horizontal="left" vertical="center" indent="2"/>
    </xf>
    <xf numFmtId="0" fontId="11" fillId="0" borderId="2" xfId="0" applyNumberFormat="1" applyFont="1" applyBorder="1" applyAlignment="1" applyProtection="1">
      <alignment horizontal="center" vertical="center"/>
    </xf>
    <xf numFmtId="0" fontId="17" fillId="0" borderId="2" xfId="0" applyNumberFormat="1" applyFont="1" applyBorder="1" applyAlignment="1" applyProtection="1">
      <alignment horizontal="center" vertical="center"/>
    </xf>
    <xf numFmtId="41" fontId="7" fillId="0" borderId="0" xfId="5" applyFont="1" applyAlignment="1" applyProtection="1">
      <alignment vertical="top" wrapText="1"/>
    </xf>
    <xf numFmtId="169" fontId="11" fillId="2" borderId="1" xfId="0" applyNumberFormat="1" applyFont="1" applyFill="1" applyBorder="1" applyAlignment="1" applyProtection="1">
      <alignment horizontal="right" vertical="center"/>
    </xf>
    <xf numFmtId="169" fontId="16" fillId="2" borderId="1" xfId="0" applyNumberFormat="1" applyFont="1" applyFill="1" applyBorder="1" applyAlignment="1" applyProtection="1">
      <alignment horizontal="right" vertical="center"/>
    </xf>
    <xf numFmtId="0" fontId="12" fillId="2" borderId="0" xfId="1" applyFill="1" applyAlignment="1" applyProtection="1">
      <alignment horizontal="left" vertical="center" indent="1"/>
    </xf>
    <xf numFmtId="0" fontId="2" fillId="0" borderId="0" xfId="0" applyFont="1" applyFill="1" applyAlignment="1" applyProtection="1">
      <alignment vertical="center"/>
    </xf>
    <xf numFmtId="0" fontId="2" fillId="0" borderId="0" xfId="0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Font="1" applyFill="1" applyAlignment="1" applyProtection="1">
      <alignment horizontal="left" indent="7"/>
    </xf>
    <xf numFmtId="0" fontId="2" fillId="0" borderId="0" xfId="0" applyFont="1" applyFill="1" applyAlignment="1" applyProtection="1">
      <alignment horizontal="left" indent="1"/>
    </xf>
    <xf numFmtId="0" fontId="2" fillId="0" borderId="0" xfId="0" applyFont="1" applyFill="1" applyAlignment="1" applyProtection="1">
      <alignment horizontal="left" vertical="top" indent="1"/>
    </xf>
    <xf numFmtId="0" fontId="0" fillId="0" borderId="0" xfId="0" applyFont="1" applyFill="1" applyAlignment="1" applyProtection="1">
      <alignment horizontal="left" vertical="top" indent="1"/>
    </xf>
    <xf numFmtId="0" fontId="2" fillId="0" borderId="0" xfId="0" applyFont="1" applyFill="1" applyAlignment="1" applyProtection="1">
      <alignment horizontal="left" vertical="top" indent="1"/>
    </xf>
    <xf numFmtId="0" fontId="2" fillId="0" borderId="0" xfId="0" applyFont="1" applyFill="1" applyAlignment="1" applyProtection="1">
      <alignment horizontal="left" indent="1"/>
    </xf>
    <xf numFmtId="0" fontId="13" fillId="0" borderId="0" xfId="0" applyFont="1" applyAlignment="1">
      <alignment wrapText="1"/>
    </xf>
    <xf numFmtId="0" fontId="14" fillId="3" borderId="0" xfId="0" applyFont="1" applyFill="1" applyAlignment="1" applyProtection="1">
      <alignment horizontal="left" vertical="center" indent="2"/>
    </xf>
    <xf numFmtId="0" fontId="5" fillId="2" borderId="0" xfId="0" applyFont="1" applyFill="1" applyAlignment="1" applyProtection="1">
      <alignment horizontal="left" vertical="center" indent="2"/>
    </xf>
    <xf numFmtId="0" fontId="13" fillId="0" borderId="0" xfId="0" applyFont="1" applyAlignment="1">
      <alignment horizontal="left" wrapText="1"/>
    </xf>
  </cellXfs>
  <cellStyles count="6">
    <cellStyle name="Comma [0]" xfId="5" builtinId="6"/>
    <cellStyle name="Followed Hyperlink" xfId="4" builtinId="9" customBuiltin="1"/>
    <cellStyle name="Heading 1" xfId="2" builtinId="16" customBuiltin="1"/>
    <cellStyle name="Heading 2" xfId="3" builtinId="17" customBuiltin="1"/>
    <cellStyle name="Hyperlink" xfId="1" builtinId="8" customBuiltin="1"/>
    <cellStyle name="Normal" xfId="0" builtinId="0" customBuiltin="1"/>
  </cellStyles>
  <dxfs count="38"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color theme="2" tint="-0.749961851863155"/>
      </font>
      <border>
        <left/>
        <right/>
        <vertical/>
        <horizontal/>
      </border>
    </dxf>
    <dxf>
      <font>
        <color theme="4" tint="-0.249977111117893"/>
      </font>
      <border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 style="thin">
          <color theme="4" tint="0.59996337778862885"/>
        </vertical>
        <horizontal style="thin">
          <color theme="4" tint="0.59996337778862885"/>
        </horizontal>
      </border>
    </dxf>
  </dxfs>
  <tableStyles count="1" defaultTableStyle="Sales Invoice Table" defaultPivotStyle="PivotStyleLight16">
    <tableStyle name="Sales Invoice Table" pivot="0" count="7">
      <tableStyleElement type="wholeTable" dxfId="37"/>
      <tableStyleElement type="headerRow" dxfId="36"/>
      <tableStyleElement type="totalRow" dxfId="35"/>
      <tableStyleElement type="firstColumn" dxfId="34"/>
      <tableStyleElement type="lastColumn" dxfId="33"/>
      <tableStyleElement type="firstRowStripe" dxfId="32"/>
      <tableStyleElement type="firstColumnStripe" dxfId="3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idaasa.u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249977111117893"/>
    <pageSetUpPr autoPageBreaks="0" fitToPage="1"/>
  </sheetPr>
  <dimension ref="A1:J42"/>
  <sheetViews>
    <sheetView showGridLines="0" tabSelected="1" topLeftCell="A4" zoomScale="110" zoomScaleNormal="110" workbookViewId="0">
      <selection activeCell="D30" sqref="D30"/>
    </sheetView>
  </sheetViews>
  <sheetFormatPr defaultColWidth="9.140625" defaultRowHeight="12.75" x14ac:dyDescent="0.2"/>
  <cols>
    <col min="1" max="1" width="3.140625" style="2" customWidth="1"/>
    <col min="2" max="2" width="36" style="2" customWidth="1"/>
    <col min="3" max="4" width="13.140625" style="2" customWidth="1"/>
    <col min="5" max="5" width="9.5703125" style="2" customWidth="1"/>
    <col min="6" max="6" width="13.85546875" style="2" customWidth="1"/>
    <col min="7" max="7" width="19" style="2" customWidth="1"/>
    <col min="8" max="8" width="13.140625" style="2" customWidth="1"/>
    <col min="9" max="9" width="9.140625" style="2"/>
    <col min="10" max="10" width="11.28515625" style="2" customWidth="1"/>
    <col min="11" max="16384" width="9.140625" style="2"/>
  </cols>
  <sheetData>
    <row r="1" spans="1:8" ht="22.5" customHeight="1" x14ac:dyDescent="0.2">
      <c r="A1" s="1"/>
      <c r="B1" s="57" t="s">
        <v>1</v>
      </c>
      <c r="C1" s="57"/>
      <c r="D1" s="57"/>
      <c r="E1" s="40"/>
      <c r="F1" s="9"/>
      <c r="G1" s="9"/>
      <c r="H1" s="35"/>
    </row>
    <row r="2" spans="1:8" s="1" customFormat="1" ht="3.75" customHeight="1" x14ac:dyDescent="0.2">
      <c r="B2" s="16"/>
      <c r="C2" s="16"/>
      <c r="D2" s="16"/>
      <c r="E2" s="16"/>
      <c r="F2" s="17"/>
      <c r="G2" s="17"/>
      <c r="H2" s="35"/>
    </row>
    <row r="3" spans="1:8" s="1" customFormat="1" ht="2.25" customHeight="1" x14ac:dyDescent="0.2">
      <c r="B3" s="15"/>
      <c r="C3" s="15"/>
      <c r="D3" s="15"/>
      <c r="E3" s="15"/>
      <c r="F3" s="10"/>
      <c r="G3" s="10"/>
      <c r="H3" s="35"/>
    </row>
    <row r="4" spans="1:8" ht="9.75" customHeight="1" x14ac:dyDescent="0.2">
      <c r="B4" s="58" t="s">
        <v>2</v>
      </c>
      <c r="C4" s="58"/>
      <c r="D4" s="18" t="s">
        <v>31</v>
      </c>
      <c r="E4" s="32"/>
      <c r="F4" s="11"/>
      <c r="G4" s="11"/>
      <c r="H4" s="35"/>
    </row>
    <row r="5" spans="1:8" ht="12" customHeight="1" x14ac:dyDescent="0.2">
      <c r="B5" s="58" t="s">
        <v>3</v>
      </c>
      <c r="C5" s="58"/>
      <c r="D5" s="46" t="s">
        <v>32</v>
      </c>
      <c r="E5" s="32"/>
      <c r="F5" s="11"/>
      <c r="G5" s="11"/>
      <c r="H5" s="35"/>
    </row>
    <row r="6" spans="1:8" ht="6.75" hidden="1" customHeight="1" x14ac:dyDescent="0.2">
      <c r="B6" s="12"/>
      <c r="C6" s="12"/>
      <c r="D6" s="13"/>
      <c r="E6" s="14"/>
      <c r="F6" s="11"/>
      <c r="G6" s="11"/>
      <c r="H6" s="11"/>
    </row>
    <row r="8" spans="1:8" s="29" customFormat="1" ht="15" customHeight="1" x14ac:dyDescent="0.2">
      <c r="B8" s="33" t="s">
        <v>37</v>
      </c>
      <c r="C8" s="56" t="s">
        <v>36</v>
      </c>
      <c r="D8" s="56"/>
      <c r="E8" s="31"/>
      <c r="F8" s="19"/>
      <c r="G8" s="26"/>
    </row>
    <row r="9" spans="1:8" s="29" customFormat="1" ht="15" customHeight="1" x14ac:dyDescent="0.2">
      <c r="B9" s="33" t="s">
        <v>39</v>
      </c>
      <c r="C9" s="59" t="s">
        <v>38</v>
      </c>
      <c r="D9" s="59"/>
      <c r="E9" s="59"/>
      <c r="F9" s="59"/>
      <c r="G9" s="30" t="str">
        <f>IFERROR(VLOOKUP(rngInvoice,#REF!,3,FALSE),"")</f>
        <v/>
      </c>
    </row>
    <row r="10" spans="1:8" s="29" customFormat="1" ht="15" customHeight="1" x14ac:dyDescent="0.2">
      <c r="B10" s="19"/>
      <c r="C10" s="31"/>
      <c r="D10" s="31"/>
      <c r="E10" s="31"/>
      <c r="F10" s="19"/>
      <c r="G10" s="30"/>
    </row>
    <row r="11" spans="1:8" ht="18" customHeight="1" x14ac:dyDescent="0.2">
      <c r="B11" s="6" t="s">
        <v>40</v>
      </c>
      <c r="C11" s="27"/>
      <c r="D11" s="27"/>
      <c r="E11" s="28"/>
      <c r="F11" s="7" t="s">
        <v>29</v>
      </c>
      <c r="G11" s="43">
        <v>1926846</v>
      </c>
    </row>
    <row r="12" spans="1:8" s="37" customFormat="1" ht="17.25" customHeight="1" x14ac:dyDescent="0.2">
      <c r="B12" s="38" t="s">
        <v>11</v>
      </c>
      <c r="C12" s="34" t="s">
        <v>4</v>
      </c>
      <c r="D12" s="36" t="s">
        <v>5</v>
      </c>
      <c r="E12" s="21" t="s">
        <v>23</v>
      </c>
      <c r="F12" s="21" t="s">
        <v>28</v>
      </c>
      <c r="G12" s="39" t="s">
        <v>8</v>
      </c>
    </row>
    <row r="13" spans="1:8" s="37" customFormat="1" ht="17.25" customHeight="1" x14ac:dyDescent="0.2">
      <c r="B13" s="38"/>
      <c r="C13" s="34"/>
      <c r="D13" s="36"/>
      <c r="E13" s="21"/>
      <c r="F13" s="21"/>
      <c r="G13" s="39"/>
    </row>
    <row r="14" spans="1:8" s="3" customFormat="1" ht="17.25" customHeight="1" x14ac:dyDescent="0.2">
      <c r="B14" s="20" t="s">
        <v>34</v>
      </c>
      <c r="C14" s="34"/>
      <c r="D14" s="36"/>
      <c r="E14" s="21"/>
      <c r="F14" s="21"/>
      <c r="G14" s="39"/>
    </row>
    <row r="15" spans="1:8" s="3" customFormat="1" ht="17.25" customHeight="1" x14ac:dyDescent="0.2">
      <c r="B15" s="20" t="s">
        <v>6</v>
      </c>
      <c r="C15" s="34" t="s">
        <v>22</v>
      </c>
      <c r="D15" s="36" t="s">
        <v>22</v>
      </c>
      <c r="E15" s="41">
        <v>80</v>
      </c>
      <c r="F15" s="41">
        <f>D15/C15*E15%</f>
        <v>0.8</v>
      </c>
      <c r="G15" s="22"/>
    </row>
    <row r="16" spans="1:8" s="3" customFormat="1" ht="17.25" customHeight="1" x14ac:dyDescent="0.2">
      <c r="B16" s="20" t="s">
        <v>7</v>
      </c>
      <c r="C16" s="34" t="s">
        <v>35</v>
      </c>
      <c r="D16" s="36" t="s">
        <v>41</v>
      </c>
      <c r="E16" s="41">
        <v>20</v>
      </c>
      <c r="F16" s="41">
        <f>IF(C16-(E16*0.5)&gt;D16,D16/C16*E16/100,0.2)</f>
        <v>0.2</v>
      </c>
      <c r="G16" s="22" t="str">
        <f>IFERROR(IF((#REF!*#REF!)&lt;=0,"",(#REF!*#REF!)-F16),"")</f>
        <v/>
      </c>
    </row>
    <row r="17" spans="2:10" s="3" customFormat="1" ht="17.25" customHeight="1" x14ac:dyDescent="0.2">
      <c r="B17" s="20"/>
      <c r="C17" s="34"/>
      <c r="D17" s="36"/>
      <c r="E17" s="41"/>
      <c r="F17" s="42">
        <f>SUM(F15:F16)</f>
        <v>1</v>
      </c>
      <c r="G17" s="44">
        <f>1*G11*F17</f>
        <v>1926846</v>
      </c>
    </row>
    <row r="18" spans="2:10" s="3" customFormat="1" ht="17.25" customHeight="1" x14ac:dyDescent="0.2">
      <c r="B18" s="20" t="s">
        <v>33</v>
      </c>
      <c r="C18" s="34"/>
      <c r="D18" s="36"/>
      <c r="E18" s="41"/>
      <c r="F18" s="23"/>
      <c r="G18" s="22" t="str">
        <f>IFERROR(IF((#REF!*#REF!)&lt;=0,"",(#REF!*#REF!)-F18),"")</f>
        <v/>
      </c>
    </row>
    <row r="19" spans="2:10" s="3" customFormat="1" ht="17.25" customHeight="1" x14ac:dyDescent="0.2">
      <c r="B19" s="20" t="s">
        <v>16</v>
      </c>
      <c r="C19" s="34" t="s">
        <v>24</v>
      </c>
      <c r="D19" s="36" t="s">
        <v>24</v>
      </c>
      <c r="E19" s="41">
        <v>30</v>
      </c>
      <c r="F19" s="36">
        <f>D19/C19*E19%</f>
        <v>0.3</v>
      </c>
      <c r="G19" s="22" t="str">
        <f>IFERROR(IF((#REF!*#REF!)&lt;=0,"",(#REF!*#REF!)-F19),"")</f>
        <v/>
      </c>
    </row>
    <row r="20" spans="2:10" s="3" customFormat="1" ht="17.25" customHeight="1" x14ac:dyDescent="0.2">
      <c r="B20" s="20"/>
      <c r="C20" s="34"/>
      <c r="D20" s="36"/>
      <c r="E20" s="41"/>
      <c r="F20" s="23"/>
      <c r="G20" s="22" t="str">
        <f>IFERROR(IF((#REF!*#REF!)&lt;=0,"",(#REF!*#REF!)-F20),"")</f>
        <v/>
      </c>
    </row>
    <row r="21" spans="2:10" s="3" customFormat="1" ht="17.25" customHeight="1" x14ac:dyDescent="0.2">
      <c r="B21" s="20" t="s">
        <v>17</v>
      </c>
      <c r="C21" s="34" t="s">
        <v>24</v>
      </c>
      <c r="D21" s="36" t="s">
        <v>42</v>
      </c>
      <c r="E21" s="41">
        <v>35</v>
      </c>
      <c r="F21" s="36">
        <f>D21/C21*E21%</f>
        <v>0.31022727272727268</v>
      </c>
      <c r="G21" s="22" t="str">
        <f>IFERROR(IF((#REF!*#REF!)&lt;=0,"",(#REF!*#REF!)-F21),"")</f>
        <v/>
      </c>
    </row>
    <row r="22" spans="2:10" s="3" customFormat="1" ht="17.25" customHeight="1" x14ac:dyDescent="0.2">
      <c r="B22" s="20" t="s">
        <v>18</v>
      </c>
      <c r="C22" s="34" t="s">
        <v>25</v>
      </c>
      <c r="D22" s="36" t="s">
        <v>25</v>
      </c>
      <c r="E22" s="41">
        <v>7</v>
      </c>
      <c r="F22" s="36">
        <f>D22/C22*E22%</f>
        <v>7.0000000000000007E-2</v>
      </c>
      <c r="G22" s="22" t="str">
        <f>IFERROR(IF((#REF!*#REF!)&lt;=0,"",(#REF!*#REF!)-F22),"")</f>
        <v/>
      </c>
    </row>
    <row r="23" spans="2:10" s="3" customFormat="1" ht="17.25" customHeight="1" x14ac:dyDescent="0.2">
      <c r="B23" s="20" t="s">
        <v>19</v>
      </c>
      <c r="C23" s="34" t="s">
        <v>26</v>
      </c>
      <c r="D23" s="36" t="s">
        <v>26</v>
      </c>
      <c r="E23" s="41">
        <v>21</v>
      </c>
      <c r="F23" s="36">
        <f>D23/C23*E23%</f>
        <v>0.21</v>
      </c>
      <c r="G23" s="22" t="str">
        <f>IFERROR(IF((#REF!*#REF!)&lt;=0,"",(#REF!*#REF!)-F23),"")</f>
        <v/>
      </c>
    </row>
    <row r="24" spans="2:10" s="3" customFormat="1" ht="17.25" customHeight="1" x14ac:dyDescent="0.2">
      <c r="B24" s="20" t="s">
        <v>20</v>
      </c>
      <c r="C24" s="34" t="s">
        <v>27</v>
      </c>
      <c r="D24" s="36" t="s">
        <v>43</v>
      </c>
      <c r="E24" s="41">
        <v>7</v>
      </c>
      <c r="F24" s="36" t="s">
        <v>44</v>
      </c>
      <c r="G24" s="22" t="str">
        <f>IFERROR(IF((#REF!*#REF!)&lt;=0,"",(#REF!*#REF!)-#REF!),"")</f>
        <v/>
      </c>
    </row>
    <row r="25" spans="2:10" s="3" customFormat="1" ht="17.25" customHeight="1" x14ac:dyDescent="0.2">
      <c r="B25" s="20" t="s">
        <v>21</v>
      </c>
      <c r="C25" s="34"/>
      <c r="D25" s="36"/>
      <c r="E25" s="41"/>
      <c r="F25" s="42">
        <v>0.94495560599999995</v>
      </c>
      <c r="G25" s="44">
        <f>0.5*G11*F25</f>
        <v>910391.9647993379</v>
      </c>
    </row>
    <row r="26" spans="2:10" s="3" customFormat="1" ht="17.25" customHeight="1" x14ac:dyDescent="0.2">
      <c r="B26" s="20"/>
      <c r="C26" s="34"/>
      <c r="D26" s="36"/>
      <c r="E26" s="41"/>
      <c r="F26" s="23"/>
      <c r="G26" s="22" t="str">
        <f>IFERROR(IF((#REF!*#REF!)&lt;=0,"",(#REF!*#REF!)-F26),"")</f>
        <v/>
      </c>
    </row>
    <row r="27" spans="2:10" s="3" customFormat="1" ht="17.25" customHeight="1" x14ac:dyDescent="0.2">
      <c r="B27" s="20"/>
      <c r="C27" s="34"/>
      <c r="D27" s="36"/>
      <c r="E27" s="41"/>
      <c r="F27" s="23"/>
      <c r="G27" s="22" t="str">
        <f>IFERROR(IF((#REF!*#REF!)&lt;=0,"",(#REF!*#REF!)-F27),"")</f>
        <v/>
      </c>
    </row>
    <row r="28" spans="2:10" s="3" customFormat="1" ht="17.25" customHeight="1" x14ac:dyDescent="0.2">
      <c r="B28" s="47"/>
      <c r="C28" s="47"/>
      <c r="D28" s="48"/>
      <c r="E28" s="49"/>
      <c r="F28" s="24" t="s">
        <v>9</v>
      </c>
      <c r="G28" s="44">
        <f>SUM(G15:G27)</f>
        <v>2837237.964799338</v>
      </c>
    </row>
    <row r="29" spans="2:10" s="3" customFormat="1" ht="17.25" customHeight="1" x14ac:dyDescent="0.2">
      <c r="B29" s="47"/>
      <c r="C29" s="47"/>
      <c r="D29" s="48"/>
      <c r="E29" s="49"/>
      <c r="F29" s="24" t="s">
        <v>13</v>
      </c>
      <c r="G29" s="44">
        <v>0</v>
      </c>
    </row>
    <row r="30" spans="2:10" s="3" customFormat="1" ht="17.25" customHeight="1" x14ac:dyDescent="0.2">
      <c r="B30" s="47"/>
      <c r="C30" s="47"/>
      <c r="D30" s="48"/>
      <c r="E30" s="49"/>
      <c r="F30" s="24" t="s">
        <v>14</v>
      </c>
      <c r="G30" s="44">
        <v>0</v>
      </c>
    </row>
    <row r="31" spans="2:10" s="3" customFormat="1" ht="17.25" customHeight="1" x14ac:dyDescent="0.2">
      <c r="B31" s="47"/>
      <c r="C31" s="47"/>
      <c r="D31" s="48"/>
      <c r="E31" s="48"/>
      <c r="F31" s="24" t="s">
        <v>12</v>
      </c>
      <c r="G31" s="44">
        <v>-33518.800000000003</v>
      </c>
    </row>
    <row r="32" spans="2:10" s="3" customFormat="1" ht="17.25" customHeight="1" x14ac:dyDescent="0.2">
      <c r="B32" s="47"/>
      <c r="C32" s="47"/>
      <c r="D32" s="48"/>
      <c r="E32" s="48"/>
      <c r="F32" s="24" t="s">
        <v>10</v>
      </c>
      <c r="G32" s="44">
        <v>0</v>
      </c>
      <c r="J32" s="8"/>
    </row>
    <row r="33" spans="2:7" s="3" customFormat="1" ht="17.25" customHeight="1" x14ac:dyDescent="0.2">
      <c r="B33" s="47"/>
      <c r="C33" s="50"/>
      <c r="D33" s="47"/>
      <c r="E33" s="47"/>
      <c r="F33" s="24" t="s">
        <v>15</v>
      </c>
      <c r="G33" s="44">
        <v>0</v>
      </c>
    </row>
    <row r="34" spans="2:7" s="3" customFormat="1" ht="17.25" customHeight="1" x14ac:dyDescent="0.2">
      <c r="B34" s="55"/>
      <c r="C34" s="55"/>
      <c r="D34" s="55"/>
      <c r="E34" s="51"/>
      <c r="F34" s="24" t="s">
        <v>30</v>
      </c>
      <c r="G34" s="44">
        <v>0</v>
      </c>
    </row>
    <row r="35" spans="2:7" ht="17.25" customHeight="1" x14ac:dyDescent="0.2">
      <c r="B35" s="53"/>
      <c r="C35" s="54"/>
      <c r="D35" s="54"/>
      <c r="E35" s="52"/>
      <c r="F35" s="25" t="s">
        <v>0</v>
      </c>
      <c r="G35" s="45">
        <f>SUM(G28:G34)</f>
        <v>2803719.1647993382</v>
      </c>
    </row>
    <row r="36" spans="2:7" ht="17.25" customHeight="1" x14ac:dyDescent="0.2"/>
    <row r="39" spans="2:7" x14ac:dyDescent="0.2">
      <c r="B39" s="4"/>
      <c r="C39" s="4"/>
      <c r="D39" s="4"/>
      <c r="E39" s="4"/>
      <c r="F39" s="4"/>
      <c r="G39" s="4"/>
    </row>
    <row r="42" spans="2:7" s="5" customFormat="1" x14ac:dyDescent="0.2">
      <c r="D42" s="2"/>
      <c r="E42" s="2"/>
      <c r="F42" s="2"/>
      <c r="G42" s="2"/>
    </row>
  </sheetData>
  <sheetProtection formatCells="0" formatColumns="0" formatRows="0" selectLockedCells="1" sort="0"/>
  <mergeCells count="5">
    <mergeCell ref="C8:D8"/>
    <mergeCell ref="B1:D1"/>
    <mergeCell ref="B4:C4"/>
    <mergeCell ref="B5:C5"/>
    <mergeCell ref="C9:F9"/>
  </mergeCells>
  <phoneticPr fontId="1" type="noConversion"/>
  <conditionalFormatting sqref="F28:F34 E24 B14:B20 C14:D15 E12:F23 E25:F27 B27">
    <cfRule type="expression" dxfId="30" priority="52">
      <formula>MOD(ROW(),2)=0</formula>
    </cfRule>
  </conditionalFormatting>
  <conditionalFormatting sqref="G14:G30">
    <cfRule type="expression" dxfId="29" priority="49">
      <formula>MOD(ROW(),2)=0</formula>
    </cfRule>
    <cfRule type="expression" dxfId="28" priority="50">
      <formula>MOD(ROW(),2)=1</formula>
    </cfRule>
  </conditionalFormatting>
  <conditionalFormatting sqref="C16:D16">
    <cfRule type="expression" dxfId="27" priority="45">
      <formula>MOD(ROW(),2)=0</formula>
    </cfRule>
  </conditionalFormatting>
  <conditionalFormatting sqref="C17:D17">
    <cfRule type="expression" dxfId="26" priority="44">
      <formula>MOD(ROW(),2)=0</formula>
    </cfRule>
  </conditionalFormatting>
  <conditionalFormatting sqref="C18:D18">
    <cfRule type="expression" dxfId="25" priority="43">
      <formula>MOD(ROW(),2)=0</formula>
    </cfRule>
  </conditionalFormatting>
  <conditionalFormatting sqref="C19:D19">
    <cfRule type="expression" dxfId="24" priority="42">
      <formula>MOD(ROW(),2)=0</formula>
    </cfRule>
  </conditionalFormatting>
  <conditionalFormatting sqref="C20:D20">
    <cfRule type="expression" dxfId="23" priority="41">
      <formula>MOD(ROW(),2)=0</formula>
    </cfRule>
  </conditionalFormatting>
  <conditionalFormatting sqref="C21:D21">
    <cfRule type="expression" dxfId="22" priority="40">
      <formula>MOD(ROW(),2)=0</formula>
    </cfRule>
  </conditionalFormatting>
  <conditionalFormatting sqref="C22:D22">
    <cfRule type="expression" dxfId="21" priority="39">
      <formula>MOD(ROW(),2)=0</formula>
    </cfRule>
  </conditionalFormatting>
  <conditionalFormatting sqref="C23:D23">
    <cfRule type="expression" dxfId="20" priority="38">
      <formula>MOD(ROW(),2)=0</formula>
    </cfRule>
  </conditionalFormatting>
  <conditionalFormatting sqref="C24">
    <cfRule type="expression" dxfId="19" priority="37">
      <formula>MOD(ROW(),2)=0</formula>
    </cfRule>
  </conditionalFormatting>
  <conditionalFormatting sqref="C25:D25">
    <cfRule type="expression" dxfId="18" priority="36">
      <formula>MOD(ROW(),2)=0</formula>
    </cfRule>
  </conditionalFormatting>
  <conditionalFormatting sqref="C26:D26">
    <cfRule type="expression" dxfId="17" priority="35">
      <formula>MOD(ROW(),2)=0</formula>
    </cfRule>
  </conditionalFormatting>
  <conditionalFormatting sqref="C27:D27">
    <cfRule type="expression" dxfId="16" priority="22">
      <formula>MOD(ROW(),2)=0</formula>
    </cfRule>
  </conditionalFormatting>
  <conditionalFormatting sqref="G12:G13">
    <cfRule type="expression" dxfId="15" priority="19">
      <formula>MOD(ROW(),2)=0</formula>
    </cfRule>
    <cfRule type="expression" dxfId="14" priority="20">
      <formula>MOD(ROW(),2)=1</formula>
    </cfRule>
  </conditionalFormatting>
  <conditionalFormatting sqref="B12:D13">
    <cfRule type="expression" dxfId="13" priority="18">
      <formula>MOD(ROW(),2)=0</formula>
    </cfRule>
  </conditionalFormatting>
  <conditionalFormatting sqref="B21:B26">
    <cfRule type="expression" dxfId="12" priority="17">
      <formula>MOD(ROW(),2)=0</formula>
    </cfRule>
  </conditionalFormatting>
  <conditionalFormatting sqref="F24">
    <cfRule type="expression" dxfId="11" priority="15">
      <formula>MOD(ROW(),2)=0</formula>
    </cfRule>
  </conditionalFormatting>
  <conditionalFormatting sqref="D24">
    <cfRule type="expression" dxfId="10" priority="14">
      <formula>MOD(ROW(),2)=0</formula>
    </cfRule>
  </conditionalFormatting>
  <conditionalFormatting sqref="G31">
    <cfRule type="expression" dxfId="9" priority="9">
      <formula>MOD(ROW(),2)=0</formula>
    </cfRule>
    <cfRule type="expression" dxfId="8" priority="10">
      <formula>MOD(ROW(),2)=1</formula>
    </cfRule>
  </conditionalFormatting>
  <conditionalFormatting sqref="G32">
    <cfRule type="expression" dxfId="7" priority="7">
      <formula>MOD(ROW(),2)=0</formula>
    </cfRule>
    <cfRule type="expression" dxfId="6" priority="8">
      <formula>MOD(ROW(),2)=1</formula>
    </cfRule>
  </conditionalFormatting>
  <conditionalFormatting sqref="G33">
    <cfRule type="expression" dxfId="5" priority="5">
      <formula>MOD(ROW(),2)=0</formula>
    </cfRule>
    <cfRule type="expression" dxfId="4" priority="6">
      <formula>MOD(ROW(),2)=1</formula>
    </cfRule>
  </conditionalFormatting>
  <conditionalFormatting sqref="G34">
    <cfRule type="expression" dxfId="3" priority="3">
      <formula>MOD(ROW(),2)=0</formula>
    </cfRule>
    <cfRule type="expression" dxfId="2" priority="4">
      <formula>MOD(ROW(),2)=1</formula>
    </cfRule>
  </conditionalFormatting>
  <conditionalFormatting sqref="G35">
    <cfRule type="expression" dxfId="1" priority="1">
      <formula>MOD(ROW(),2)=0</formula>
    </cfRule>
    <cfRule type="expression" dxfId="0" priority="2">
      <formula>MOD(ROW(),2)=1</formula>
    </cfRule>
  </conditionalFormatting>
  <hyperlinks>
    <hyperlink ref="D5" r:id="rId1"/>
  </hyperlinks>
  <printOptions horizontalCentered="1"/>
  <pageMargins left="0.7" right="0.7" top="1" bottom="1" header="0.3" footer="0.3"/>
  <pageSetup scale="74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E6E3580-69CB-4CBD-8EA4-04DD7973D4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Maret</vt:lpstr>
      <vt:lpstr>CompanyName</vt:lpstr>
      <vt:lpstr>rngInvoice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Nusantara Baskara Jaya</dc:creator>
  <cp:keywords/>
  <cp:lastModifiedBy>Nusantara Baskara Jaya</cp:lastModifiedBy>
  <dcterms:created xsi:type="dcterms:W3CDTF">2014-04-07T08:10:17Z</dcterms:created>
  <dcterms:modified xsi:type="dcterms:W3CDTF">2014-04-10T07:19:29Z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TC039871619991</vt:lpwstr>
  </property>
</Properties>
</file>