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50" windowHeight="7485" activeTab="1"/>
  </bookViews>
  <sheets>
    <sheet name="Regresi" sheetId="1" r:id="rId1"/>
    <sheet name="Proporsi" sheetId="2" r:id="rId2"/>
  </sheets>
  <calcPr calcId="144525"/>
</workbook>
</file>

<file path=xl/sharedStrings.xml><?xml version="1.0" encoding="utf-8"?>
<sst xmlns="http://schemas.openxmlformats.org/spreadsheetml/2006/main" count="51" uniqueCount="35">
  <si>
    <t>no</t>
  </si>
  <si>
    <t>x</t>
  </si>
  <si>
    <t>y</t>
  </si>
  <si>
    <t>xy</t>
  </si>
  <si>
    <t>x^2</t>
  </si>
  <si>
    <t>y^2</t>
  </si>
  <si>
    <t>Ypred</t>
  </si>
  <si>
    <t>Yrata</t>
  </si>
  <si>
    <t>(Y-Ypred)^2</t>
  </si>
  <si>
    <t>(Y-Yrata)^2</t>
  </si>
  <si>
    <t>ttl</t>
  </si>
  <si>
    <t>b</t>
  </si>
  <si>
    <t>n(sigma xy)-(sigma x)(sigma y)</t>
  </si>
  <si>
    <t>a</t>
  </si>
  <si>
    <t>sigma y - b(sigma x)</t>
  </si>
  <si>
    <t>Y pred</t>
  </si>
  <si>
    <t>9,143 + (0,643*Yi)</t>
  </si>
  <si>
    <t>n(sigma x^2)-(sigma x)^2</t>
  </si>
  <si>
    <t>n</t>
  </si>
  <si>
    <t>7(564)-(42)(91)</t>
  </si>
  <si>
    <t>91 - 0,642(42)</t>
  </si>
  <si>
    <t>7(280)-(42)^2</t>
  </si>
  <si>
    <t>Se</t>
  </si>
  <si>
    <t>sigma(y-ypred)^2</t>
  </si>
  <si>
    <t>Sb</t>
  </si>
  <si>
    <t>sigma x^2 -</t>
  </si>
  <si>
    <t>(sigma x)^2</t>
  </si>
  <si>
    <t>n-k</t>
  </si>
  <si>
    <t>7-2</t>
  </si>
  <si>
    <t>-</t>
  </si>
  <si>
    <t>T hitung</t>
  </si>
  <si>
    <t>Ho ditolak jika t hitung &gt; table (α =5%; df = 7-1) = 1,94</t>
  </si>
  <si>
    <t>Karena t hitung =0,634 &lt; dari t table= 1,94 maka H0 diterima artinya iklan tidak berpengaruh terhadap penjualan.</t>
  </si>
  <si>
    <t>Hipotesis 1 sisi</t>
  </si>
  <si>
    <t xml:space="preserve">H0: TT2 - TT1 &lt;= 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</si>
</sst>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0.000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1" borderId="10" applyNumberFormat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28" borderId="13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15" borderId="11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15" borderId="13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8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78" fontId="0" fillId="0" borderId="6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49" fontId="0" fillId="0" borderId="0" xfId="0" applyNumberFormat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178" fontId="0" fillId="0" borderId="1" xfId="0" applyNumberFormat="1" applyBorder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178" fontId="0" fillId="0" borderId="0" xfId="0" applyNumberForma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178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5"/>
  <sheetViews>
    <sheetView zoomScale="90" zoomScaleNormal="90" topLeftCell="A25" workbookViewId="0">
      <selection activeCell="F44" sqref="F44"/>
    </sheetView>
  </sheetViews>
  <sheetFormatPr defaultColWidth="9.14285714285714" defaultRowHeight="15"/>
  <cols>
    <col min="1" max="1" width="3.85714285714286" customWidth="1"/>
    <col min="2" max="2" width="3.28571428571429" customWidth="1"/>
    <col min="3" max="3" width="3.57142857142857" customWidth="1"/>
    <col min="4" max="5" width="8.71428571428571" customWidth="1"/>
    <col min="6" max="6" width="12.8571428571429"/>
    <col min="7" max="7" width="21.8285714285714" customWidth="1"/>
    <col min="8" max="8" width="6.85714285714286" customWidth="1"/>
    <col min="9" max="9" width="12.1428571428571" customWidth="1"/>
    <col min="10" max="10" width="11.4285714285714" customWidth="1"/>
    <col min="11" max="11" width="9" customWidth="1"/>
    <col min="12" max="12" width="6" customWidth="1"/>
    <col min="13" max="13" width="4.71428571428571" customWidth="1"/>
    <col min="14" max="14" width="11.0095238095238" customWidth="1"/>
    <col min="15" max="15" width="6.02857142857143" customWidth="1"/>
    <col min="16" max="16" width="11.1428571428571" customWidth="1"/>
    <col min="17" max="17" width="7.85714285714286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>
        <v>1</v>
      </c>
      <c r="B2">
        <v>3</v>
      </c>
      <c r="C2">
        <v>12</v>
      </c>
      <c r="D2">
        <f>B2*C2</f>
        <v>36</v>
      </c>
      <c r="E2">
        <f>B2^2</f>
        <v>9</v>
      </c>
      <c r="F2">
        <f>C2^2</f>
        <v>144</v>
      </c>
      <c r="G2" s="4">
        <f>$J20+($E20*C2)</f>
        <v>16.8571428571429</v>
      </c>
      <c r="H2">
        <f>C9/7</f>
        <v>13</v>
      </c>
      <c r="I2" s="4">
        <f>(C2-G2)^2</f>
        <v>23.5918367346939</v>
      </c>
      <c r="J2" s="8">
        <f>(C2-H2)^2</f>
        <v>1</v>
      </c>
    </row>
    <row r="3" spans="1:10">
      <c r="A3" s="3">
        <v>2</v>
      </c>
      <c r="B3">
        <v>4</v>
      </c>
      <c r="C3">
        <v>11</v>
      </c>
      <c r="D3">
        <f>B3*C3</f>
        <v>44</v>
      </c>
      <c r="E3">
        <f t="shared" ref="E3:E8" si="0">B3^2</f>
        <v>16</v>
      </c>
      <c r="F3">
        <f t="shared" ref="F3:F8" si="1">C3^2</f>
        <v>121</v>
      </c>
      <c r="G3" s="4">
        <f>$J20+($E20*C3)</f>
        <v>16.2142857142857</v>
      </c>
      <c r="H3">
        <v>13</v>
      </c>
      <c r="I3" s="4">
        <f t="shared" ref="I3:I8" si="2">(C3-G3)^2</f>
        <v>27.1887755102041</v>
      </c>
      <c r="J3" s="8">
        <f t="shared" ref="J3:J8" si="3">(C3-H3)^2</f>
        <v>4</v>
      </c>
    </row>
    <row r="4" spans="1:15">
      <c r="A4" s="3">
        <v>3</v>
      </c>
      <c r="B4">
        <v>5</v>
      </c>
      <c r="C4">
        <v>13</v>
      </c>
      <c r="D4">
        <f t="shared" ref="D3:D8" si="4">B4*C4</f>
        <v>65</v>
      </c>
      <c r="E4">
        <f t="shared" si="0"/>
        <v>25</v>
      </c>
      <c r="F4">
        <f t="shared" si="1"/>
        <v>169</v>
      </c>
      <c r="G4" s="4">
        <f>J20+(E20*C4)</f>
        <v>17.5</v>
      </c>
      <c r="H4">
        <v>13</v>
      </c>
      <c r="I4" s="4">
        <f t="shared" si="2"/>
        <v>20.25</v>
      </c>
      <c r="J4" s="8">
        <f t="shared" si="3"/>
        <v>0</v>
      </c>
      <c r="N4" s="20"/>
      <c r="O4" s="21"/>
    </row>
    <row r="5" spans="1:10">
      <c r="A5" s="3">
        <v>4</v>
      </c>
      <c r="B5">
        <v>6</v>
      </c>
      <c r="C5">
        <v>12</v>
      </c>
      <c r="D5">
        <f t="shared" si="4"/>
        <v>72</v>
      </c>
      <c r="E5">
        <f t="shared" si="0"/>
        <v>36</v>
      </c>
      <c r="F5">
        <f t="shared" si="1"/>
        <v>144</v>
      </c>
      <c r="G5" s="4">
        <f>J20+(E20*C5)</f>
        <v>16.8571428571429</v>
      </c>
      <c r="H5">
        <v>13</v>
      </c>
      <c r="I5" s="4">
        <f t="shared" si="2"/>
        <v>23.5918367346939</v>
      </c>
      <c r="J5" s="8">
        <f t="shared" si="3"/>
        <v>1</v>
      </c>
    </row>
    <row r="6" spans="1:10">
      <c r="A6" s="3">
        <v>5</v>
      </c>
      <c r="B6">
        <v>7</v>
      </c>
      <c r="C6">
        <v>13</v>
      </c>
      <c r="D6">
        <f t="shared" si="4"/>
        <v>91</v>
      </c>
      <c r="E6">
        <f t="shared" si="0"/>
        <v>49</v>
      </c>
      <c r="F6">
        <f>C6^2</f>
        <v>169</v>
      </c>
      <c r="G6" s="4">
        <f>J20+(E20*C6)</f>
        <v>17.5</v>
      </c>
      <c r="H6">
        <v>13</v>
      </c>
      <c r="I6" s="4">
        <f t="shared" si="2"/>
        <v>20.25</v>
      </c>
      <c r="J6" s="8">
        <f t="shared" si="3"/>
        <v>0</v>
      </c>
    </row>
    <row r="7" spans="1:10">
      <c r="A7" s="3">
        <v>6</v>
      </c>
      <c r="B7">
        <v>8</v>
      </c>
      <c r="C7">
        <v>14</v>
      </c>
      <c r="D7">
        <f t="shared" si="4"/>
        <v>112</v>
      </c>
      <c r="E7">
        <f t="shared" si="0"/>
        <v>64</v>
      </c>
      <c r="F7">
        <f t="shared" si="1"/>
        <v>196</v>
      </c>
      <c r="G7" s="4">
        <f>J20+(E20*C7)</f>
        <v>18.1428571428571</v>
      </c>
      <c r="H7">
        <v>13</v>
      </c>
      <c r="I7" s="4">
        <f t="shared" si="2"/>
        <v>17.1632653061224</v>
      </c>
      <c r="J7" s="8">
        <f t="shared" si="3"/>
        <v>1</v>
      </c>
    </row>
    <row r="8" spans="1:10">
      <c r="A8" s="3">
        <v>7</v>
      </c>
      <c r="B8">
        <v>9</v>
      </c>
      <c r="C8">
        <v>16</v>
      </c>
      <c r="D8">
        <f t="shared" si="4"/>
        <v>144</v>
      </c>
      <c r="E8">
        <f t="shared" si="0"/>
        <v>81</v>
      </c>
      <c r="F8">
        <f t="shared" si="1"/>
        <v>256</v>
      </c>
      <c r="G8" s="4">
        <f>J20+(E20*C8)</f>
        <v>19.4285714285714</v>
      </c>
      <c r="H8">
        <v>13</v>
      </c>
      <c r="I8" s="4">
        <f t="shared" si="2"/>
        <v>11.7551020408163</v>
      </c>
      <c r="J8" s="8">
        <f t="shared" si="3"/>
        <v>9</v>
      </c>
    </row>
    <row r="9" spans="1:10">
      <c r="A9" s="2" t="s">
        <v>10</v>
      </c>
      <c r="B9" s="2">
        <f>SUM(B2:B8)</f>
        <v>42</v>
      </c>
      <c r="C9" s="2">
        <f>SUM(C2:C8)</f>
        <v>91</v>
      </c>
      <c r="D9" s="2">
        <f>SUM(D2:D8)</f>
        <v>564</v>
      </c>
      <c r="E9" s="2">
        <f>SUM(E2:E8)</f>
        <v>280</v>
      </c>
      <c r="F9" s="2">
        <f>SUM(F2:F8)</f>
        <v>1199</v>
      </c>
      <c r="G9" s="2">
        <f>SUM(G2:G8)</f>
        <v>122.5</v>
      </c>
      <c r="H9" s="2"/>
      <c r="I9" s="22">
        <f>SUM(I2:I8)</f>
        <v>143.790816326531</v>
      </c>
      <c r="J9" s="2">
        <f>SUM(J2:J8)</f>
        <v>16</v>
      </c>
    </row>
    <row r="11" spans="4:17">
      <c r="D11" t="s">
        <v>11</v>
      </c>
      <c r="E11" s="5" t="s">
        <v>12</v>
      </c>
      <c r="F11" s="5"/>
      <c r="G11" s="5"/>
      <c r="I11" t="s">
        <v>13</v>
      </c>
      <c r="J11" s="5" t="s">
        <v>14</v>
      </c>
      <c r="K11" s="5"/>
      <c r="L11" s="23"/>
      <c r="M11" s="24"/>
      <c r="O11" t="s">
        <v>15</v>
      </c>
      <c r="P11" s="6" t="s">
        <v>16</v>
      </c>
      <c r="Q11" s="6"/>
    </row>
    <row r="12" spans="5:13">
      <c r="E12" s="6" t="s">
        <v>17</v>
      </c>
      <c r="F12" s="6"/>
      <c r="G12" s="6"/>
      <c r="J12" s="6" t="s">
        <v>18</v>
      </c>
      <c r="K12" s="6"/>
      <c r="L12" s="24"/>
      <c r="M12" s="24"/>
    </row>
    <row r="14" spans="4:13">
      <c r="D14" t="s">
        <v>11</v>
      </c>
      <c r="E14" s="5" t="s">
        <v>19</v>
      </c>
      <c r="F14" s="5"/>
      <c r="G14" s="5"/>
      <c r="I14" t="s">
        <v>13</v>
      </c>
      <c r="J14" s="5" t="s">
        <v>20</v>
      </c>
      <c r="K14" s="5"/>
      <c r="L14" s="23"/>
      <c r="M14" s="24"/>
    </row>
    <row r="15" spans="5:13">
      <c r="E15" s="6" t="s">
        <v>21</v>
      </c>
      <c r="F15" s="6"/>
      <c r="G15" s="6"/>
      <c r="J15" s="6">
        <v>7</v>
      </c>
      <c r="K15" s="6"/>
      <c r="L15" s="24"/>
      <c r="M15" s="24"/>
    </row>
    <row r="17" spans="4:13">
      <c r="D17" t="s">
        <v>11</v>
      </c>
      <c r="E17" s="5">
        <f>7*(D9)-(B9)*(C9)</f>
        <v>126</v>
      </c>
      <c r="F17" s="5"/>
      <c r="G17" s="5"/>
      <c r="I17" t="s">
        <v>13</v>
      </c>
      <c r="J17" s="5">
        <f>C9-E20*(B9)</f>
        <v>64</v>
      </c>
      <c r="K17" s="5"/>
      <c r="L17" s="23"/>
      <c r="M17" s="24"/>
    </row>
    <row r="18" spans="5:13">
      <c r="E18" s="6">
        <f>7*(E9)-(B9)^2</f>
        <v>196</v>
      </c>
      <c r="F18" s="6"/>
      <c r="G18" s="6"/>
      <c r="J18" s="6">
        <v>7</v>
      </c>
      <c r="K18" s="6"/>
      <c r="L18" s="24"/>
      <c r="M18" s="24"/>
    </row>
    <row r="20" spans="4:13">
      <c r="D20" t="s">
        <v>11</v>
      </c>
      <c r="E20" s="7">
        <f>E17/E18</f>
        <v>0.642857142857143</v>
      </c>
      <c r="F20" s="7"/>
      <c r="G20" s="7"/>
      <c r="I20" t="s">
        <v>13</v>
      </c>
      <c r="J20" s="25">
        <f>J17/J18</f>
        <v>9.14285714285714</v>
      </c>
      <c r="K20" s="25"/>
      <c r="L20" s="25"/>
      <c r="M20" s="25"/>
    </row>
    <row r="21" spans="5:7">
      <c r="E21" s="6"/>
      <c r="F21" s="6"/>
      <c r="G21" s="6"/>
    </row>
    <row r="22" spans="5:16">
      <c r="E22" s="6"/>
      <c r="F22" s="6"/>
      <c r="G22" s="6"/>
      <c r="N22" s="26" t="s">
        <v>22</v>
      </c>
      <c r="O22" s="26"/>
      <c r="P22" s="27"/>
    </row>
    <row r="23" spans="13:16">
      <c r="M23" s="13"/>
      <c r="N23" s="28"/>
      <c r="O23" s="28"/>
      <c r="P23" s="27"/>
    </row>
    <row r="24" spans="4:16">
      <c r="D24" t="s">
        <v>22</v>
      </c>
      <c r="E24" s="8"/>
      <c r="F24" s="9"/>
      <c r="G24" s="10" t="s">
        <v>23</v>
      </c>
      <c r="H24" s="10"/>
      <c r="I24" s="10"/>
      <c r="K24" t="s">
        <v>24</v>
      </c>
      <c r="L24" s="8"/>
      <c r="M24" s="13"/>
      <c r="N24" s="29" t="s">
        <v>25</v>
      </c>
      <c r="O24" s="5" t="s">
        <v>26</v>
      </c>
      <c r="P24" s="5"/>
    </row>
    <row r="25" spans="5:16">
      <c r="E25" s="11"/>
      <c r="F25" s="12"/>
      <c r="G25" s="6" t="s">
        <v>27</v>
      </c>
      <c r="H25" s="6"/>
      <c r="I25" s="6"/>
      <c r="L25" s="16"/>
      <c r="N25" s="30"/>
      <c r="O25" s="6" t="s">
        <v>18</v>
      </c>
      <c r="P25" s="6"/>
    </row>
    <row r="28" spans="4:16">
      <c r="D28" t="s">
        <v>22</v>
      </c>
      <c r="E28" s="8"/>
      <c r="F28" s="13"/>
      <c r="G28" s="14">
        <f>I9</f>
        <v>143.790816326531</v>
      </c>
      <c r="H28" s="15"/>
      <c r="I28" s="15"/>
      <c r="K28" t="s">
        <v>24</v>
      </c>
      <c r="M28" s="23"/>
      <c r="N28" s="31">
        <f>G32</f>
        <v>5.36266382176863</v>
      </c>
      <c r="O28" s="31"/>
      <c r="P28" s="27"/>
    </row>
    <row r="29" spans="5:7">
      <c r="E29" s="16"/>
      <c r="G29" s="17" t="s">
        <v>28</v>
      </c>
    </row>
    <row r="30" spans="12:16">
      <c r="L30" s="8"/>
      <c r="M30" s="13"/>
      <c r="N30" s="13">
        <f>E9</f>
        <v>280</v>
      </c>
      <c r="O30" s="32" t="s">
        <v>29</v>
      </c>
      <c r="P30" s="32">
        <f>(B9)^2</f>
        <v>1764</v>
      </c>
    </row>
    <row r="31" spans="12:16">
      <c r="L31" s="16"/>
      <c r="P31" s="32">
        <v>7</v>
      </c>
    </row>
    <row r="32" spans="4:7">
      <c r="D32" t="s">
        <v>22</v>
      </c>
      <c r="G32" s="4">
        <f>SQRT(I9/(7-2))</f>
        <v>5.36266382176863</v>
      </c>
    </row>
    <row r="34" spans="11:14">
      <c r="K34" t="s">
        <v>24</v>
      </c>
      <c r="N34" s="4">
        <f>N28/SQRT(N30-(P30/7))</f>
        <v>1.01344820266021</v>
      </c>
    </row>
    <row r="37" spans="4:14">
      <c r="D37" t="s">
        <v>30</v>
      </c>
      <c r="F37" s="5" t="s">
        <v>11</v>
      </c>
      <c r="I37" s="1" t="s">
        <v>31</v>
      </c>
      <c r="J37" s="1"/>
      <c r="K37" s="1"/>
      <c r="L37" s="1"/>
      <c r="M37" s="1"/>
      <c r="N37" s="1"/>
    </row>
    <row r="38" spans="6:6">
      <c r="F38" s="6" t="s">
        <v>24</v>
      </c>
    </row>
    <row r="40" spans="4:6">
      <c r="D40" t="s">
        <v>30</v>
      </c>
      <c r="F40" s="7">
        <f>E20</f>
        <v>0.642857142857143</v>
      </c>
    </row>
    <row r="41" spans="6:6">
      <c r="F41" s="18">
        <f>N34</f>
        <v>1.01344820266021</v>
      </c>
    </row>
    <row r="43" spans="4:6">
      <c r="D43" t="s">
        <v>30</v>
      </c>
      <c r="F43" s="7">
        <f>F40/F41</f>
        <v>0.634326590317787</v>
      </c>
    </row>
    <row r="45" ht="37" customHeight="1" spans="4:9">
      <c r="D45" s="19" t="s">
        <v>32</v>
      </c>
      <c r="E45" s="19"/>
      <c r="F45" s="19"/>
      <c r="G45" s="19"/>
      <c r="H45" s="19"/>
      <c r="I45" s="19"/>
    </row>
  </sheetData>
  <mergeCells count="25">
    <mergeCell ref="E11:G11"/>
    <mergeCell ref="J11:K11"/>
    <mergeCell ref="P11:Q11"/>
    <mergeCell ref="E12:G12"/>
    <mergeCell ref="J12:K12"/>
    <mergeCell ref="E14:G14"/>
    <mergeCell ref="J14:K14"/>
    <mergeCell ref="E15:G15"/>
    <mergeCell ref="J15:K15"/>
    <mergeCell ref="E17:G17"/>
    <mergeCell ref="J17:K17"/>
    <mergeCell ref="E18:G18"/>
    <mergeCell ref="J18:K18"/>
    <mergeCell ref="E20:G20"/>
    <mergeCell ref="E21:G21"/>
    <mergeCell ref="E22:G22"/>
    <mergeCell ref="N22:O22"/>
    <mergeCell ref="N23:O23"/>
    <mergeCell ref="G24:I24"/>
    <mergeCell ref="O24:P24"/>
    <mergeCell ref="G25:I25"/>
    <mergeCell ref="O25:P25"/>
    <mergeCell ref="N28:O28"/>
    <mergeCell ref="I37:N37"/>
    <mergeCell ref="D45:I4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B2" sqref="B2:G2"/>
    </sheetView>
  </sheetViews>
  <sheetFormatPr defaultColWidth="9.14285714285714" defaultRowHeight="15" outlineLevelRow="1" outlineLevelCol="6"/>
  <cols>
    <col min="1" max="1" width="2.57142857142857" customWidth="1"/>
    <col min="2" max="2" width="15.1428571428571" customWidth="1"/>
  </cols>
  <sheetData>
    <row r="1" spans="1:2">
      <c r="A1">
        <v>1</v>
      </c>
      <c r="B1" t="s">
        <v>33</v>
      </c>
    </row>
    <row r="2" spans="2:7">
      <c r="B2" s="1" t="s">
        <v>34</v>
      </c>
      <c r="C2" s="1"/>
      <c r="D2" s="1"/>
      <c r="E2" s="1"/>
      <c r="F2" s="1"/>
      <c r="G2" s="1"/>
    </row>
  </sheetData>
  <mergeCells count="1">
    <mergeCell ref="B2: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Regresi</vt:lpstr>
      <vt:lpstr>Proporsi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2019-10-28T10:24:29Z</dcterms:created>
  <dcterms:modified xsi:type="dcterms:W3CDTF">2019-10-28T18:07:49Z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