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workbookProtection workbookAlgorithmName="SHA-512" workbookHashValue="gJquSn1pyNhG97w7uhTfaANzBFAshcDcnf5MC/gXIzfrs+bYHzKhfICLeDY36UJUHzvhpcWwJ6zDTBoiPEH/jg==" workbookSaltValue="045DLdDpYe3IHLNQIkHmpA==" workbookSpinCount="100000" lockStructure="1"/>
  <bookViews>
    <workbookView xWindow="0" yWindow="60" windowWidth="19035" windowHeight="1096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Benefits'!$A$1:$J$113</definedName>
    <definedName name="_xlnm.Print_Area" localSheetId="3">'Milestones and Assurance'!$A$1:$G$122</definedName>
    <definedName name="_xlnm.Print_Area" localSheetId="2">Resources!$A$1:$S$49</definedName>
    <definedName name="_xlnm.Print_Area" localSheetId="0">Summary!$A$1:$U$58</definedName>
    <definedName name="Projectcategory">'Dropdown lists'!$H$2:$H$9</definedName>
    <definedName name="ragrating">'Dropdown lists'!$J$2:$J$6</definedName>
    <definedName name="reportingperiod">'Dropdown lists'!$G$2:$G$5</definedName>
    <definedName name="scopechange">'Dropdown lists'!$I$2:$I$4</definedName>
    <definedName name="Z_2C57EAE5_8CCA_498B_B073_45E263BE65DF_.wvu.Cols" localSheetId="1" hidden="1">'Finance &amp; Benefits'!$O:$O</definedName>
    <definedName name="Z_2C57EAE5_8CCA_498B_B073_45E263BE65DF_.wvu.Cols" localSheetId="2" hidden="1">Resources!$Q:$Q</definedName>
    <definedName name="Z_2C57EAE5_8CCA_498B_B073_45E263BE65DF_.wvu.Cols" localSheetId="0" hidden="1">Summary!$T:$T</definedName>
    <definedName name="Z_2C57EAE5_8CCA_498B_B073_45E263BE65DF_.wvu.PrintArea" localSheetId="1" hidden="1">'Finance &amp; Benefits'!$A$1:$J$115</definedName>
    <definedName name="Z_2C57EAE5_8CCA_498B_B073_45E263BE65DF_.wvu.PrintArea" localSheetId="3" hidden="1">'Milestones and Assurance'!$A$1:$I$123</definedName>
    <definedName name="Z_2C57EAE5_8CCA_498B_B073_45E263BE65DF_.wvu.PrintArea" localSheetId="2" hidden="1">Resources!$A$1:$R$51</definedName>
    <definedName name="Z_2C57EAE5_8CCA_498B_B073_45E263BE65DF_.wvu.PrintArea" localSheetId="0" hidden="1">Summary!$A$1:$Q$61</definedName>
    <definedName name="Z_2C57EAE5_8CCA_498B_B073_45E263BE65DF_.wvu.Rows" localSheetId="3" hidden="1">'Milestones and Assurance'!$86:$91</definedName>
    <definedName name="Z_2C57EAE5_8CCA_498B_B073_45E263BE65DF_.wvu.Rows" localSheetId="0" hidden="1">Summary!$8:$9</definedName>
    <definedName name="Z_37DC66E3_CD1C_410E_9598_8D6E42C82E43_.wvu.Cols" localSheetId="1" hidden="1">'Finance &amp; Benefits'!$O:$O</definedName>
    <definedName name="Z_37DC66E3_CD1C_410E_9598_8D6E42C82E43_.wvu.Cols" localSheetId="2" hidden="1">Resources!$Q:$Q</definedName>
    <definedName name="Z_37DC66E3_CD1C_410E_9598_8D6E42C82E43_.wvu.Cols" localSheetId="0" hidden="1">Summary!$T:$T</definedName>
    <definedName name="Z_37DC66E3_CD1C_410E_9598_8D6E42C82E43_.wvu.PrintArea" localSheetId="1" hidden="1">'Finance &amp; Benefits'!$A$1:$J$115</definedName>
    <definedName name="Z_37DC66E3_CD1C_410E_9598_8D6E42C82E43_.wvu.PrintArea" localSheetId="3" hidden="1">'Milestones and Assurance'!$A$1:$I$123</definedName>
    <definedName name="Z_37DC66E3_CD1C_410E_9598_8D6E42C82E43_.wvu.PrintArea" localSheetId="2" hidden="1">Resources!$A$1:$R$51</definedName>
    <definedName name="Z_37DC66E3_CD1C_410E_9598_8D6E42C82E43_.wvu.PrintArea" localSheetId="0" hidden="1">Summary!$A$1:$Q$61</definedName>
    <definedName name="Z_37DC66E3_CD1C_410E_9598_8D6E42C82E43_.wvu.Rows" localSheetId="3" hidden="1">'Milestones and Assurance'!$86:$91</definedName>
    <definedName name="Z_37DC66E3_CD1C_410E_9598_8D6E42C82E43_.wvu.Rows" localSheetId="0" hidden="1">Summary!$8:$9</definedName>
    <definedName name="Z_47B7F098_45D5_4737_A4FC_58AD9DD4BD09_.wvu.Cols" localSheetId="1" hidden="1">'Finance &amp; Benefits'!$O:$O</definedName>
    <definedName name="Z_47B7F098_45D5_4737_A4FC_58AD9DD4BD09_.wvu.Cols" localSheetId="2" hidden="1">Resources!$Q:$Q</definedName>
    <definedName name="Z_47B7F098_45D5_4737_A4FC_58AD9DD4BD09_.wvu.Cols" localSheetId="0" hidden="1">Summary!$T:$T</definedName>
    <definedName name="Z_47B7F098_45D5_4737_A4FC_58AD9DD4BD09_.wvu.PrintArea" localSheetId="1" hidden="1">'Finance &amp; Benefits'!$A$1:$J$115</definedName>
    <definedName name="Z_47B7F098_45D5_4737_A4FC_58AD9DD4BD09_.wvu.PrintArea" localSheetId="3" hidden="1">'Milestones and Assurance'!$A$1:$I$123</definedName>
    <definedName name="Z_47B7F098_45D5_4737_A4FC_58AD9DD4BD09_.wvu.PrintArea" localSheetId="2" hidden="1">Resources!$A$1:$R$51</definedName>
    <definedName name="Z_47B7F098_45D5_4737_A4FC_58AD9DD4BD09_.wvu.PrintArea" localSheetId="0" hidden="1">Summary!$A$1:$Q$61</definedName>
    <definedName name="Z_47B7F098_45D5_4737_A4FC_58AD9DD4BD09_.wvu.Rows" localSheetId="3" hidden="1">'Milestones and Assurance'!$86:$91</definedName>
    <definedName name="Z_47B7F098_45D5_4737_A4FC_58AD9DD4BD09_.wvu.Rows" localSheetId="0" hidden="1">Summary!$8:$9</definedName>
    <definedName name="Z_5BD3B673_CAE7_4FAC_BAE1_9E4488733697_.wvu.Cols" localSheetId="1" hidden="1">'Finance &amp; Benefits'!$O:$O</definedName>
    <definedName name="Z_5BD3B673_CAE7_4FAC_BAE1_9E4488733697_.wvu.Cols" localSheetId="2" hidden="1">Resources!$Q:$Q</definedName>
    <definedName name="Z_5BD3B673_CAE7_4FAC_BAE1_9E4488733697_.wvu.Cols" localSheetId="0" hidden="1">Summary!$T:$T</definedName>
    <definedName name="Z_5BD3B673_CAE7_4FAC_BAE1_9E4488733697_.wvu.PrintArea" localSheetId="1" hidden="1">'Finance &amp; Benefits'!$A$1:$J$115</definedName>
    <definedName name="Z_5BD3B673_CAE7_4FAC_BAE1_9E4488733697_.wvu.PrintArea" localSheetId="3" hidden="1">'Milestones and Assurance'!$A$1:$I$123</definedName>
    <definedName name="Z_5BD3B673_CAE7_4FAC_BAE1_9E4488733697_.wvu.PrintArea" localSheetId="2" hidden="1">Resources!$A$1:$R$51</definedName>
    <definedName name="Z_5BD3B673_CAE7_4FAC_BAE1_9E4488733697_.wvu.PrintArea" localSheetId="0" hidden="1">Summary!$A$1:$Q$61</definedName>
    <definedName name="Z_5BD3B673_CAE7_4FAC_BAE1_9E4488733697_.wvu.Rows" localSheetId="3" hidden="1">'Milestones and Assurance'!$86:$91</definedName>
    <definedName name="Z_5BD3B673_CAE7_4FAC_BAE1_9E4488733697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71A72899_3402_4B23_8CA1_47DB4F5CFE62_.wvu.Cols" localSheetId="1" hidden="1">'Finance &amp; Benefits'!$O:$O</definedName>
    <definedName name="Z_71A72899_3402_4B23_8CA1_47DB4F5CFE62_.wvu.Cols" localSheetId="2" hidden="1">Resources!$Q:$Q</definedName>
    <definedName name="Z_71A72899_3402_4B23_8CA1_47DB4F5CFE62_.wvu.Cols" localSheetId="0" hidden="1">Summary!$T:$T</definedName>
    <definedName name="Z_71A72899_3402_4B23_8CA1_47DB4F5CFE62_.wvu.PrintArea" localSheetId="1" hidden="1">'Finance &amp; Benefits'!$A$1:$J$115</definedName>
    <definedName name="Z_71A72899_3402_4B23_8CA1_47DB4F5CFE62_.wvu.PrintArea" localSheetId="3" hidden="1">'Milestones and Assurance'!$A$1:$I$123</definedName>
    <definedName name="Z_71A72899_3402_4B23_8CA1_47DB4F5CFE62_.wvu.PrintArea" localSheetId="2" hidden="1">Resources!$A$1:$R$51</definedName>
    <definedName name="Z_71A72899_3402_4B23_8CA1_47DB4F5CFE62_.wvu.PrintArea" localSheetId="0" hidden="1">Summary!$A$1:$Q$61</definedName>
    <definedName name="Z_71A72899_3402_4B23_8CA1_47DB4F5CFE62_.wvu.Rows" localSheetId="3" hidden="1">'Milestones and Assurance'!$86:$91</definedName>
    <definedName name="Z_71A72899_3402_4B23_8CA1_47DB4F5CFE62_.wvu.Rows" localSheetId="0" hidden="1">Summary!$8:$9</definedName>
  </definedNames>
  <calcPr calcId="152511"/>
  <customWorkbookViews>
    <customWorkbookView name="Laura Keogh - Personal View" guid="{71A72899-3402-4B23-8CA1-47DB4F5CFE62}" mergeInterval="0" personalView="1" maximized="1" xWindow="-8" yWindow="-8" windowWidth="1936" windowHeight="1056" activeSheetId="1" showComments="commIndAndComment"/>
    <customWorkbookView name="Helen Thomas - Personal View" guid="{2C57EAE5-8CCA-498B-B073-45E263BE65DF}" mergeInterval="0" personalView="1" maximized="1" xWindow="-8" yWindow="-8" windowWidth="1296" windowHeight="1000" activeSheetId="4"/>
    <customWorkbookView name="Paul Fishwick - Personal View" guid="{37DC66E3-CD1C-410E-9598-8D6E42C82E43}" mergeInterval="0" personalView="1" maximized="1" xWindow="-8" yWindow="-8" windowWidth="1936" windowHeight="1056" activeSheetId="4"/>
    <customWorkbookView name="Report" guid="{6271A930-2E0B-43A4-901C-FD14571FE8FF}" maximized="1" xWindow="-8" yWindow="-8" windowWidth="1936" windowHeight="1056" activeSheetId="1"/>
    <customWorkbookView name="Michelle Dawson - Personal View" guid="{47B7F098-45D5-4737-A4FC-58AD9DD4BD09}" mergeInterval="0" personalView="1" maximized="1" xWindow="-8" yWindow="-8" windowWidth="1296" windowHeight="1000" activeSheetId="1"/>
    <customWorkbookView name="Dean Butler - Personal View" guid="{5BD3B673-CAE7-4FAC-BAE1-9E4488733697}" mergeInterval="0" personalView="1" maximized="1" xWindow="1" yWindow="1" windowWidth="1278" windowHeight="982" activeSheetId="1" showComments="commIndAndComment"/>
  </customWorkbookViews>
</workbook>
</file>

<file path=xl/calcChain.xml><?xml version="1.0" encoding="utf-8"?>
<calcChain xmlns="http://schemas.openxmlformats.org/spreadsheetml/2006/main">
  <c r="G90" i="2" l="1"/>
  <c r="G91" i="2"/>
  <c r="G92" i="2"/>
  <c r="G93" i="2"/>
  <c r="G94" i="2"/>
  <c r="G95" i="2"/>
  <c r="G96" i="2"/>
  <c r="G97" i="2"/>
  <c r="G98" i="2"/>
  <c r="G99" i="2"/>
  <c r="G100" i="2"/>
  <c r="G101" i="2"/>
  <c r="G102" i="2"/>
  <c r="G103" i="2"/>
  <c r="G104" i="2"/>
  <c r="G89" i="2"/>
  <c r="C106" i="2"/>
  <c r="D106" i="2"/>
  <c r="E106" i="2"/>
  <c r="F106" i="2"/>
  <c r="D105" i="2"/>
  <c r="E105" i="2"/>
  <c r="F105" i="2"/>
  <c r="C105" i="2" l="1"/>
  <c r="G70" i="2"/>
  <c r="G69" i="2"/>
  <c r="D70" i="2"/>
  <c r="E70" i="2"/>
  <c r="C70" i="2"/>
  <c r="D69" i="2"/>
  <c r="E69" i="2"/>
  <c r="C69" i="2"/>
  <c r="G45" i="2"/>
  <c r="G44" i="2"/>
  <c r="D45" i="2"/>
  <c r="E45" i="2"/>
  <c r="D44" i="2"/>
  <c r="E44" i="2"/>
  <c r="C45" i="2"/>
  <c r="C44" i="2"/>
  <c r="F45" i="2" l="1"/>
  <c r="F70" i="2"/>
  <c r="F44" i="2"/>
  <c r="F69" i="2"/>
  <c r="F68" i="2"/>
  <c r="F67" i="2"/>
  <c r="F64" i="2"/>
  <c r="F63" i="2"/>
  <c r="F62" i="2"/>
  <c r="F61" i="2"/>
  <c r="F60" i="2"/>
  <c r="F59" i="2"/>
  <c r="F58" i="2"/>
  <c r="F57" i="2"/>
  <c r="F56" i="2"/>
  <c r="F55" i="2"/>
  <c r="F53" i="2"/>
  <c r="F52" i="2"/>
  <c r="F28" i="2"/>
  <c r="F27" i="2"/>
  <c r="G105" i="2"/>
  <c r="F36" i="2"/>
  <c r="G106" i="2"/>
  <c r="F31" i="2"/>
  <c r="F32" i="2"/>
  <c r="F33" i="2"/>
  <c r="F34" i="2"/>
  <c r="F35" i="2"/>
  <c r="F37" i="2"/>
  <c r="F38" i="2"/>
  <c r="F39" i="2"/>
  <c r="F42" i="2"/>
  <c r="F43" i="2"/>
  <c r="F30" i="2"/>
  <c r="G21" i="3"/>
  <c r="I11" i="3"/>
  <c r="I12" i="3"/>
  <c r="I13" i="3"/>
  <c r="I14" i="3"/>
  <c r="I15" i="3"/>
  <c r="I16" i="3"/>
  <c r="I17" i="3"/>
  <c r="I18" i="3"/>
  <c r="I19" i="3"/>
  <c r="I20" i="3"/>
  <c r="I10" i="3"/>
  <c r="G42" i="3"/>
  <c r="E42" i="3"/>
  <c r="C42" i="3"/>
  <c r="C80" i="2"/>
  <c r="E21" i="3"/>
  <c r="C21" i="3"/>
  <c r="I21" i="3" s="1"/>
  <c r="D79" i="2" l="1"/>
  <c r="C79" i="2"/>
  <c r="C78" i="2"/>
  <c r="D78" i="2"/>
  <c r="D80" i="2"/>
  <c r="E80" i="2" s="1"/>
  <c r="E79" i="2" l="1"/>
  <c r="C81" i="2"/>
  <c r="D81" i="2"/>
  <c r="E78" i="2"/>
  <c r="E81" i="2" l="1"/>
</calcChain>
</file>

<file path=xl/sharedStrings.xml><?xml version="1.0" encoding="utf-8"?>
<sst xmlns="http://schemas.openxmlformats.org/spreadsheetml/2006/main" count="667" uniqueCount="438">
  <si>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</si>
  <si>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</si>
  <si>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</si>
  <si>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</si>
  <si>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</si>
  <si>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</si>
  <si>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</si>
  <si>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</si>
  <si>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</si>
  <si>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</si>
  <si>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</si>
  <si>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</si>
  <si>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</si>
  <si>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</si>
  <si>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</si>
  <si>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</si>
  <si>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</si>
  <si>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</si>
  <si>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</si>
  <si>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</si>
  <si>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</si>
  <si>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</si>
  <si>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</si>
  <si>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</si>
  <si>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</si>
  <si>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</si>
  <si>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</si>
  <si>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</si>
  <si>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</si>
  <si>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</si>
  <si>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</si>
  <si>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</si>
  <si>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</si>
  <si>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</si>
  <si>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</si>
  <si>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</si>
  <si>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</si>
  <si>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</si>
  <si>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</si>
  <si>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</si>
  <si>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</si>
  <si>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</si>
  <si>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</si>
  <si>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</si>
  <si>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</si>
  <si>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</si>
  <si>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</si>
  <si>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</si>
  <si>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</si>
  <si>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</si>
  <si>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</si>
  <si>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</si>
  <si>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</si>
  <si>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</si>
  <si>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</si>
  <si>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</si>
  <si>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</si>
  <si>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</si>
  <si>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</si>
  <si>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</si>
  <si>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</si>
  <si>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</si>
  <si>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</si>
  <si>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</si>
  <si>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</si>
  <si>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</si>
  <si>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</si>
  <si>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</si>
  <si>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</si>
  <si>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</si>
  <si>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</si>
  <si>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</si>
  <si>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</si>
  <si>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</si>
  <si>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</si>
  <si>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</si>
  <si>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</si>
  <si>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</si>
  <si>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</si>
  <si>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</si>
  <si>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</si>
  <si>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</si>
  <si>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</si>
  <si>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</si>
  <si>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</si>
  <si>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</si>
  <si>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</si>
  <si>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</si>
  <si>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</si>
  <si>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</si>
  <si>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</si>
  <si>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</si>
  <si>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</si>
  <si>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</si>
  <si>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</si>
  <si>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</si>
  <si>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</si>
  <si>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</si>
  <si>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</si>
  <si>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</si>
  <si>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</si>
  <si>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</si>
  <si>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</si>
  <si>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</si>
  <si>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</si>
  <si>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</si>
  <si>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</si>
  <si>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</si>
  <si>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</si>
  <si>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</si>
  <si>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</si>
  <si>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</si>
  <si>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</si>
  <si>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</si>
  <si>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</si>
  <si>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</si>
  <si>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</si>
  <si>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</si>
  <si>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</si>
  <si>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</si>
  <si>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</si>
  <si>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</si>
  <si>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</si>
  <si>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</si>
  <si>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</si>
  <si>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</si>
  <si>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</si>
  <si>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</si>
  <si>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</si>
  <si>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</si>
  <si>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</si>
  <si>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</si>
  <si>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</si>
  <si>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</si>
  <si>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</si>
  <si>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</si>
  <si>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</si>
  <si>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</si>
  <si>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</si>
  <si>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</si>
  <si>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</si>
  <si>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</si>
  <si>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</si>
  <si>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</si>
  <si>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</si>
  <si>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</si>
  <si>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</si>
  <si>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</si>
  <si>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</si>
  <si>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</si>
  <si>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</si>
  <si>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</si>
  <si>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</si>
  <si>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</si>
  <si>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</si>
  <si>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</si>
  <si>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</si>
  <si>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</si>
  <si>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</si>
  <si>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</si>
  <si>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</si>
  <si>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</si>
  <si>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</si>
  <si>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</si>
  <si>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</si>
  <si>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</si>
  <si>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</si>
  <si>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</si>
  <si>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</si>
  <si>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</si>
  <si>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</si>
  <si>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</si>
  <si>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</si>
  <si>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</si>
  <si>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</si>
  <si>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</si>
  <si>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</si>
  <si>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</si>
  <si>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</si>
  <si>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Data previously collected but in new location</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</si>
  <si>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</si>
  <si>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</si>
  <si>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</si>
  <si>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</si>
  <si>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</si>
  <si>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</si>
  <si>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</si>
  <si>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</si>
  <si>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</si>
  <si>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</si>
  <si>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</si>
  <si>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</si>
  <si>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</si>
  <si>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</si>
  <si>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</si>
  <si>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</si>
  <si>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</si>
  <si>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</si>
  <si>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</si>
  <si>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</si>
  <si>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</si>
  <si>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</si>
  <si>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</si>
  <si>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</si>
  <si>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</si>
  <si>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</si>
  <si>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PAR</t>
  </si>
  <si>
    <t>Assurance - MPA Gate 3</t>
  </si>
  <si>
    <t>Assurance - MPA Gate 4</t>
  </si>
  <si>
    <t>Assurance - MPA other</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</si>
  <si>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</si>
  <si>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</si>
  <si>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</si>
  <si>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</si>
  <si>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</si>
  <si>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</si>
  <si>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</si>
  <si>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</si>
  <si>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</si>
  <si>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</si>
  <si>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</si>
  <si>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</si>
  <si>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</si>
  <si>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</si>
  <si>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</si>
  <si>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</si>
  <si>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</si>
  <si>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</si>
  <si>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</si>
  <si>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</si>
  <si>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</si>
  <si>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</si>
  <si>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</si>
  <si>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</si>
  <si>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</si>
  <si>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</si>
  <si>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</si>
  <si>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</si>
  <si>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</si>
  <si>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</si>
  <si>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</si>
  <si>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</si>
  <si>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</si>
  <si>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</si>
  <si>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</si>
  <si>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</si>
  <si>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</si>
  <si>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</si>
  <si>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</si>
  <si>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</si>
  <si>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</si>
  <si>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</si>
  <si>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</si>
  <si>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</si>
  <si>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</si>
  <si>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</si>
  <si>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</si>
  <si>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</si>
  <si>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</si>
  <si>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</si>
  <si>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</si>
  <si>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</si>
  <si>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</si>
  <si>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</si>
  <si>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</si>
  <si>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</si>
  <si>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</si>
  <si>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</si>
  <si>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</si>
  <si>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</si>
  <si>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020 7944 2364</t>
  </si>
  <si>
    <t>First GWML Train Accepted</t>
  </si>
  <si>
    <t>Project Descriptor</t>
  </si>
  <si>
    <t>Project Scope</t>
  </si>
  <si>
    <t>Paul Fishwick</t>
  </si>
  <si>
    <t>020 7944 5969</t>
  </si>
  <si>
    <t>Jim Melling</t>
  </si>
  <si>
    <t>Final</t>
  </si>
  <si>
    <t>OGC Gateway Review</t>
  </si>
  <si>
    <t>InterCity Express Programme (IEP)</t>
  </si>
  <si>
    <t>Pre BICC</t>
  </si>
  <si>
    <t>01/11/2009 </t>
  </si>
  <si>
    <t>Stoke Gifford complete</t>
  </si>
  <si>
    <t>1st production 5-car train arrives from Japan</t>
  </si>
  <si>
    <t>On-Network testing commences Great Western</t>
  </si>
  <si>
    <t>Doncaster depot complete</t>
  </si>
  <si>
    <t xml:space="preserve">Mileage accumulation tests for 1st GW elec sets </t>
  </si>
  <si>
    <t xml:space="preserve">Start of operation refers to the date the first train commences service on Great Western. Entry into service will be phased across Great Western and then East Coast. The project end date  refers to the date by which ALL new trains will be in service. 
All milestones remain on schedule although delays to the Great Western Route Modernisation programme have increased the risk that the entry into service dates for the trains could be impacted  and mitigation measures may be required to deliver against the baseline milestones
</t>
  </si>
  <si>
    <t>NAO Audit</t>
  </si>
  <si>
    <t>PAC Inquiry</t>
  </si>
  <si>
    <t>MPA PAR Review</t>
  </si>
  <si>
    <t>IEP will renew the UK's high speed train fleet on the Great Western and East Coast. Through franchise competitions, IEP is a key means to deliver the passenger benefits from the associated upgrades including more capacity, improved reliability, reduced journey times and better environmental performance. The order supports a new train factory at Newton Aycliffe which will create 730 new jobs with thousands more in the supply chain. IEP serves London to Bristol, Cardiff, Swansea, Cheltenham &amp; Worcester, and London to Leeds, Edinburgh &amp; Aberdeen offering through-trains from non-electrified lines without the need to change or attach a locomotive.</t>
  </si>
  <si>
    <t>Three</t>
  </si>
  <si>
    <t>Gate 4 - Readiness for Service (first IEP route)</t>
  </si>
  <si>
    <t>First ECML Train Accepted</t>
  </si>
  <si>
    <t>New Rolling stock into service</t>
  </si>
  <si>
    <t>New East Coast Franchise</t>
  </si>
  <si>
    <t>First 800/801 to UK for testing</t>
  </si>
  <si>
    <t>Great Western (25.05.17) and East Coast (23.08.18) This has previously been reported as 06/02/2020. The 2020 date is the date where all trains will be in service across all IEP routes. The start of operation milestone should refer to the commencement of service on Great Western of the first train which is programmed for May 2017</t>
  </si>
  <si>
    <t>Quality (Improved train quality - improved ride and refinement)</t>
  </si>
  <si>
    <t>Noise (Reduced noise on roads as travellers choose rail)</t>
  </si>
  <si>
    <t>Local air quality improved as travellers choose rail)</t>
  </si>
  <si>
    <t>Greenhouse gases reduced - more efficient train/fewer road users</t>
  </si>
  <si>
    <t>Ambience (crowding reduced by increased seat capacity)</t>
  </si>
  <si>
    <t>Accidents reduced by mode switch from cars to rail</t>
  </si>
  <si>
    <t>Decongestion, Performance (Mode switch cars to rail)</t>
  </si>
  <si>
    <t>Consumers travel time reduced by faster train and timetable change</t>
  </si>
  <si>
    <t>Variance</t>
  </si>
  <si>
    <t>SRO Tenure Start Date</t>
  </si>
  <si>
    <t xml:space="preserve">SRO Tenure End </t>
  </si>
  <si>
    <t>% of time spend on SRO role</t>
  </si>
  <si>
    <t>PD Tenure Start date</t>
  </si>
  <si>
    <t xml:space="preserve">% of time spend on PD role </t>
  </si>
  <si>
    <t>PD Tenure End Date</t>
  </si>
  <si>
    <t xml:space="preserve">Single Departmental Plan Alignment </t>
  </si>
  <si>
    <t xml:space="preserve">Boosting Economic Growth and Opportunity </t>
  </si>
  <si>
    <t>Improving Journeys</t>
  </si>
  <si>
    <t xml:space="preserve">Please select </t>
  </si>
  <si>
    <t>SDP</t>
  </si>
  <si>
    <t xml:space="preserve">Helping to build a One Nation Britain </t>
  </si>
  <si>
    <t>A Safe, Secure and Sustainable transport system</t>
  </si>
  <si>
    <t xml:space="preserve">Driving efficiency and transformation </t>
  </si>
  <si>
    <t xml:space="preserve">Becoming the best we can be </t>
  </si>
  <si>
    <t>Date of Business Case</t>
  </si>
  <si>
    <t>Benefits Cost Ratio</t>
  </si>
  <si>
    <t xml:space="preserve">Internal - Project team  </t>
  </si>
  <si>
    <t>Overall (Internal/External)</t>
  </si>
  <si>
    <t>These should add up to above resource table</t>
  </si>
  <si>
    <t xml:space="preserve">Overall Assessment </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</si>
  <si>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</si>
  <si>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</si>
  <si>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</si>
  <si>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</si>
  <si>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Baseline</t>
  </si>
  <si>
    <t>PFI</t>
  </si>
  <si>
    <t>Levy Control</t>
  </si>
  <si>
    <t>NAO investigation into IEP and Thameslink procurement was published on 9 July 2014. Follow up Public Accounts Committee hearing carried out on the 13th October 2014.  
MPA PAR Review completed September 2015 and report received - Amber rating for project.</t>
  </si>
  <si>
    <t>MPA PAR Review completed September 2015 and report received - Amber rating for project.</t>
  </si>
  <si>
    <t>Rescheduled to Sep-15 due to the recent audit of the IEP team by the NAO &amp; DfT Internal Audit. Now taken place and report completed.</t>
  </si>
  <si>
    <t>List Strategic Outcomes (monetised and non-monetised benefits)</t>
  </si>
  <si>
    <t>2012-2014</t>
  </si>
  <si>
    <t>2018/19</t>
  </si>
  <si>
    <t xml:space="preserve">Gate 3 </t>
  </si>
  <si>
    <t xml:space="preserve">PAR </t>
  </si>
  <si>
    <t>Project ID (Dft/GMPP)</t>
  </si>
  <si>
    <t>Matthew Lodge</t>
  </si>
  <si>
    <t>020 7944 6224</t>
  </si>
  <si>
    <t xml:space="preserve">The contractor resource has been secured to minimise DfT risks to entry into service of a high profile and high value fleet that delivers significant passenger benefits. 3 posts reflects 3 x FTE sourced from a number of advisors.
1x HEO FastStream shared with Crossrail. </t>
  </si>
  <si>
    <t xml:space="preserve">The total costs of £5.7bn are financed via PFI payments over 27.5 years. DfT guarantees use of the trains in the Great Western and East Coast franchises. Network Rail funded in CP5 to deliver £480m of enabling works prior to entry into service. 
Network Rail funded in CP5 to deliver £480m (classified as C-AME not CDEL which is why it is included in non government costs) of enabling works prior to entry into service.
</t>
  </si>
  <si>
    <t>procurement-policy-note-1615-procuring-steel-in-major-projects</t>
  </si>
  <si>
    <t>Does the project have a significant steel requirement with a capital value of £10m or above?</t>
  </si>
  <si>
    <t>matthew.lodge@dft.gsi.gov.uk</t>
  </si>
  <si>
    <t>jim.melling@dft.gsi.gov.uk</t>
  </si>
  <si>
    <t>paul.fishwick@dft.gsi.gov.uk</t>
  </si>
  <si>
    <t xml:space="preserve">Business Case (2012/14) benefits include improved passenger quality, reduced travel times, more capacity and environmental benefits.  Total benefits are £3.494bn split East Coast (1.506bn) and Western (£1.988bn). Benefits are spread across 30 years. We are looking at a number of mitigation measures to ensure that the GW fleet can enter passenger service on time in the light of delays to GW electrification. The GW Integrated Business Case (2015) will be further updated to reflect any fleet changes and the impact of the CP5 enhancements review.
Business cases all 2009 prices.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t>
  </si>
  <si>
    <t>Date currently at risk. To be reviewed May 2016 post update of integrated delivery programme and VN17.</t>
  </si>
  <si>
    <t>complete</t>
  </si>
  <si>
    <t>Milestone completed early. Train T13 arrived in the UK from Japan 01 March 2016.</t>
  </si>
  <si>
    <t xml:space="preserve">Original baselibe slipped by 12 months due to delayed Great Western Route Modernisation. Hendy review re-plan forecasts completion of GW test site for 30 September 16. Revised date baselined, mitigations being undertaken to minimise impacts to the wider IEP delivery programme. </t>
  </si>
  <si>
    <t xml:space="preserve">Further work now being scoped to accommodate additional diesel trains as a result of GW electrification delays. Completion date to be re evaluated upon approval of VN17 (bimode variation) and feedback from local planning authority. </t>
  </si>
  <si>
    <t>DfT Division</t>
  </si>
  <si>
    <t xml:space="preserve">Agency or delivery partner </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</si>
  <si>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</si>
  <si>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</si>
  <si>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</si>
  <si>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</si>
  <si>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</si>
  <si>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</si>
  <si>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</si>
  <si>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</si>
  <si>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</si>
  <si>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</si>
  <si>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</si>
  <si>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</si>
  <si>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</si>
  <si>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</si>
  <si>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</si>
  <si>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</si>
  <si>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</si>
  <si>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</si>
  <si>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</si>
  <si>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</si>
  <si>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</si>
  <si>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</si>
  <si>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</si>
  <si>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</si>
  <si>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</si>
  <si>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</si>
  <si>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</si>
  <si>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</si>
  <si>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</si>
  <si>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</si>
  <si>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Rail Group</t>
  </si>
  <si>
    <t>Roads, Devolution and Motoring</t>
  </si>
  <si>
    <t>International, Security and Environment</t>
  </si>
  <si>
    <t>Major Rail</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</si>
  <si>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</si>
  <si>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</si>
  <si>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</si>
  <si>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</si>
  <si>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</si>
  <si>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</si>
  <si>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Increase Connectivity and tackle congestion - IEP will deliver more trains with more seats and faster journeys improving connectivity to and from London and between cities.
Support regional economic developments - IEP creates 730 new skilled jobs at Newton Aycliffe in the North East and secures thousands more in the UK supply chain.
Make the most of our current infrastructure - IEP uses the electrified railway fully by minimising diesel operation under the wires. The bi-mode capability enables locations off the wires to enjoy the benefits of an electric railway as passengers won't need to change trains and journey times are reduced.</t>
  </si>
  <si>
    <t>The programme will deliver a fleet of 122 new trains between 2017 and 2020 via 27.5 year PFI contract with Agility Trains. Network Rail is delivering associated infrastructure works which include:  
- Construction of new train maintenance depots
- Modification of existing train maintenance depots
- Construction of a new factory in County Durham
- Power Supply Upgrade and gauge clearance works
- Platform lengthening
- Project communications</t>
  </si>
  <si>
    <t xml:space="preserve">Project Methodology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</si>
  <si>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</si>
  <si>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</si>
  <si>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</si>
  <si>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</si>
  <si>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</si>
  <si>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</si>
  <si>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</si>
  <si>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</si>
  <si>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</si>
  <si>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</si>
  <si>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</si>
  <si>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</si>
  <si>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</si>
  <si>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2016/17 Spend on profile?</t>
  </si>
  <si>
    <t>2020/2021</t>
  </si>
  <si>
    <t>2021/2022</t>
  </si>
  <si>
    <t>2016/2017 Spend on profile</t>
  </si>
  <si>
    <t>2016/17</t>
  </si>
  <si>
    <t>Economic (Inc. private partner)</t>
  </si>
  <si>
    <t>Disbenefits UK Economic</t>
  </si>
  <si>
    <t>Pre-2016/2017</t>
  </si>
  <si>
    <t>Income (£m) both revenue and capital</t>
  </si>
  <si>
    <t>Asset Realisation</t>
  </si>
  <si>
    <t>Public Service Delivery Reform (Transformation)</t>
  </si>
  <si>
    <t>Government Operations Reform (Transformation)</t>
  </si>
  <si>
    <t>Decommisioning</t>
  </si>
  <si>
    <t>Business Case End Date</t>
  </si>
  <si>
    <t>Pre 2015/16 RDEL Budget and Forecast figures calculated using figures from Q4 2014/15 GMPP report. 
RDEL for 2015-16 has been increased by 0.75m to account for work to appraise GW electrification mitigations (comprising SDG Business Case re-work and additional technical consultancy work). Spend profile for 2016 to 2019 smoothed to better reflect introduction of new fleet (previous budget assumed no costs after 2017). £130m bi-mode variation not yet included as funding package to be decided Autumn 2016.</t>
  </si>
  <si>
    <t>Recommend move to early 2017 to check SRO ready to sign off train design and that vehicles are ready for service.</t>
  </si>
  <si>
    <t xml:space="preserve">Overall: Train build on schedule. High risk of delayed entry into service due to late delivery of GW test site but mitigations eg early access to the GW test site can help reduce the delay risk. Series of meetings between DfT, NR and Agility to resolve.
Progress
Train Build: As planned. 37 of the 57 GWR sets under construction
Depots: North Pole complete, Stoke Gifford (largely complete subject to modificiations to accept an all bi-mode fleet), Swansea (complete subject to commissioning in September 16), Doncaster (Topping Out planned July 2016)
Testing: Certificate for electric testing on ECML received. Diesel tests continue.
Network Rail: Programme of gauge enhancements, platform works and power upgrades continue
Communications: Launch event for GWR fleet on 30th June 2016
Finance: On budget. Finance options for bi-mode variation will be put to Ministers this Autumn
Top Project Risks
1. GWR and then VTEC trains 100 days late as a result of NR's delayed completion of test track between Reading and Didcot with potential for Liquidated Damages of £200m. Mitigations to reduce delay under assessment during July 2016. GW Change Team kept informed as existing fleet needs to be kept longer.
2.  Industrial relations problems associated with changing work practices. Response lead by TOCs and dormant at present. Kept under review in context of GTR.
3. Train design does not meet specification. Managed through monthly Delivery Review with Agility Trains and Hitachi. DfT's speciliast technical advisors used for assurance that the train meets our requirements. 
4. Dependency on GWRM, particularly completion of NR test track by end September. Bi-mode variation helps reduce dependency on electrification although operating costs increase.
5. North Pole and Doncaster depot capacity - Hitachi may have committed additional trains as a result of other AT300 orders. Depot capacity being assessed by SDG.
</t>
  </si>
  <si>
    <t>Other includes 0.3 PA support, 0.5 communications capability/external stakeholder management and 0.25 to cover for legal advisors. Change in Commercial and Finance assumes recruitment of 1 x G7 post. Project is also dependent on delivery of approvals by the ORR.</t>
  </si>
  <si>
    <t>M Lodge</t>
  </si>
  <si>
    <t>DfT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</si>
</sst>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sz val="8.5"/>
      <name val="Arial"/>
      <family val="2"/>
    </font>
    <font>
      <sz val="7"/>
      <name val="Arial"/>
      <family val="2"/>
    </font>
    <font>
      <sz val="10"/>
      <color rgb="FFFF0000"/>
      <name val="Arial"/>
      <family val="2"/>
    </font>
    <font>
      <b/>
      <sz val="10"/>
      <color theme="3"/>
      <name val="Arial"/>
      <family val="2"/>
    </font>
    <font>
      <b/>
      <sz val="11"/>
      <color theme="0"/>
      <name val="Arial"/>
      <family val="2"/>
    </font>
    <font>
      <sz val="10"/>
      <color theme="1"/>
      <name val="Arial"/>
      <family val="2"/>
    </font>
    <font>
      <b/>
      <sz val="10"/>
      <color theme="1"/>
      <name val="Arial"/>
      <family val="2"/>
    </font>
    <font>
      <sz val="9"/>
      <color theme="1"/>
      <name val="Arial"/>
      <family val="2"/>
    </font>
    <font>
      <i/>
      <sz val="8"/>
      <color theme="1"/>
      <name val="Arial"/>
      <family val="2"/>
    </font>
    <font>
      <b/>
      <sz val="8"/>
      <color theme="1"/>
      <name val="Arial"/>
      <family val="2"/>
    </font>
    <font>
      <b/>
      <sz val="8"/>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CCE4E0"/>
        <bgColor rgb="FF000000"/>
      </patternFill>
    </fill>
    <fill>
      <patternFill patternType="solid">
        <fgColor theme="4" tint="0.39997558519241921"/>
        <bgColor indexed="64"/>
      </patternFill>
    </fill>
  </fills>
  <borders count="107">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rgb="FFFFFFFF"/>
      </left>
      <right/>
      <top style="medium">
        <color rgb="FFFFFFFF"/>
      </top>
      <bottom style="medium">
        <color rgb="FFFFFFFF"/>
      </bottom>
      <diagonal/>
    </border>
    <border>
      <left style="thin">
        <color theme="0"/>
      </left>
      <right style="thin">
        <color theme="0"/>
      </right>
      <top style="thin">
        <color theme="0"/>
      </top>
      <bottom style="thin">
        <color theme="0"/>
      </bottom>
      <diagonal/>
    </border>
    <border>
      <left style="thin">
        <color theme="0"/>
      </left>
      <right/>
      <top/>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0"/>
      </left>
      <right/>
      <top style="medium">
        <color indexed="9"/>
      </top>
      <bottom style="medium">
        <color indexed="9"/>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medium">
        <color indexed="9"/>
      </right>
      <top style="medium">
        <color indexed="9"/>
      </top>
      <bottom style="medium">
        <color indexed="9"/>
      </bottom>
      <diagonal/>
    </border>
    <border>
      <left/>
      <right/>
      <top style="thin">
        <color theme="0"/>
      </top>
      <bottom/>
      <diagonal/>
    </border>
    <border>
      <left style="thin">
        <color theme="0"/>
      </left>
      <right style="medium">
        <color indexed="9"/>
      </right>
      <top style="medium">
        <color indexed="9"/>
      </top>
      <bottom/>
      <diagonal/>
    </border>
    <border>
      <left style="thin">
        <color theme="0"/>
      </left>
      <right/>
      <top style="thin">
        <color theme="0"/>
      </top>
      <bottom/>
      <diagonal/>
    </border>
    <border>
      <left style="medium">
        <color indexed="9"/>
      </left>
      <right/>
      <top style="medium">
        <color theme="0"/>
      </top>
      <bottom style="medium">
        <color theme="0"/>
      </bottom>
      <diagonal/>
    </border>
    <border>
      <left/>
      <right style="thin">
        <color theme="0"/>
      </right>
      <top/>
      <bottom style="thick">
        <color theme="0"/>
      </bottom>
      <diagonal/>
    </border>
    <border>
      <left/>
      <right style="thin">
        <color theme="0"/>
      </right>
      <top style="thick">
        <color theme="0"/>
      </top>
      <bottom style="thick">
        <color theme="0"/>
      </bottom>
      <diagonal/>
    </border>
    <border>
      <left/>
      <right style="thin">
        <color theme="0"/>
      </right>
      <top style="thick">
        <color theme="0"/>
      </top>
      <bottom/>
      <diagonal/>
    </border>
    <border>
      <left/>
      <right style="thick">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55">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alignment horizontal="center"/>
    </xf>
    <xf numFmtId="0" fontId="0" fillId="0" borderId="10"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8" fillId="0" borderId="0" xfId="0" applyFont="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7"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1"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0" fillId="11" borderId="50" xfId="2" applyNumberFormat="1" applyFont="1" applyFill="1" applyBorder="1" applyAlignment="1" applyProtection="1">
      <alignment horizontal="center"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6" fillId="7" borderId="2" xfId="3" applyFont="1" applyFill="1" applyBorder="1" applyAlignment="1" applyProtection="1">
      <alignment vertical="center" wrapText="1"/>
      <protection locked="0"/>
    </xf>
    <xf numFmtId="0" fontId="27" fillId="2" borderId="1" xfId="3" applyFont="1" applyFill="1" applyBorder="1" applyAlignment="1">
      <alignment horizontal="center" vertical="center" wrapText="1"/>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0"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24" fillId="18" borderId="1"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8" fillId="2" borderId="65" xfId="2" applyNumberFormat="1" applyFont="1" applyFill="1" applyBorder="1" applyAlignment="1" applyProtection="1">
      <alignment horizontal="left" vertical="center" wrapText="1"/>
    </xf>
    <xf numFmtId="0" fontId="28"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7" fillId="0" borderId="1" xfId="3" applyFont="1" applyFill="1" applyBorder="1" applyAlignment="1">
      <alignment horizontal="center" vertical="center"/>
    </xf>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1" xfId="3" applyFont="1" applyFill="1" applyBorder="1" applyAlignment="1">
      <alignment vertical="center"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1"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8" fillId="0" borderId="63" xfId="0" applyFont="1" applyBorder="1"/>
    <xf numFmtId="2" fontId="2" fillId="20" borderId="1" xfId="4" applyNumberFormat="1" applyFont="1" applyFill="1" applyBorder="1" applyAlignment="1" applyProtection="1">
      <alignment horizontal="center" vertical="center" wrapText="1"/>
    </xf>
    <xf numFmtId="0" fontId="27" fillId="7" borderId="0" xfId="3" applyFont="1" applyFill="1" applyBorder="1" applyAlignment="1">
      <alignment horizontal="center" vertical="center" wrapText="1"/>
    </xf>
    <xf numFmtId="0" fontId="37" fillId="7" borderId="1" xfId="3" applyFont="1" applyFill="1" applyBorder="1" applyAlignment="1">
      <alignment vertical="center" wrapText="1"/>
    </xf>
    <xf numFmtId="0" fontId="37" fillId="7" borderId="0" xfId="3" applyFont="1" applyFill="1" applyAlignment="1">
      <alignment wrapText="1"/>
    </xf>
    <xf numFmtId="0" fontId="2" fillId="7" borderId="0" xfId="3" applyFill="1" applyAlignment="1">
      <alignment wrapText="1"/>
    </xf>
    <xf numFmtId="0" fontId="4" fillId="0" borderId="0" xfId="0" applyFont="1"/>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78"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8" xfId="0" applyFill="1" applyBorder="1"/>
    <xf numFmtId="0" fontId="0" fillId="0" borderId="85"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7"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37" fillId="3" borderId="1" xfId="2" applyFont="1" applyFill="1" applyBorder="1" applyAlignment="1" applyProtection="1">
      <alignment vertical="top"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2" fillId="3" borderId="1" xfId="3" applyFont="1" applyFill="1" applyBorder="1" applyAlignment="1" applyProtection="1">
      <alignment vertical="center" wrapText="1"/>
      <protection locked="0"/>
    </xf>
    <xf numFmtId="0" fontId="2" fillId="0" borderId="0" xfId="3" applyAlignment="1">
      <alignment vertical="center"/>
    </xf>
    <xf numFmtId="0" fontId="18" fillId="0" borderId="0" xfId="3" applyFont="1" applyAlignment="1">
      <alignment vertical="center"/>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10"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2" fillId="7" borderId="0" xfId="0" applyFont="1" applyFill="1" applyBorder="1"/>
    <xf numFmtId="0" fontId="2" fillId="7" borderId="0" xfId="0" applyFont="1" applyFill="1" applyBorder="1" applyAlignment="1">
      <alignment vertical="top" wrapText="1"/>
    </xf>
    <xf numFmtId="0" fontId="48" fillId="0" borderId="0" xfId="3" applyFont="1" applyFill="1"/>
    <xf numFmtId="0" fontId="2" fillId="0" borderId="0" xfId="3" applyFill="1" applyAlignment="1">
      <alignment wrapText="1"/>
    </xf>
    <xf numFmtId="0" fontId="2" fillId="3" borderId="1" xfId="2" applyFont="1" applyFill="1" applyBorder="1" applyAlignment="1" applyProtection="1">
      <alignment horizontal="right" vertical="center" wrapText="1"/>
      <protection locked="0"/>
    </xf>
    <xf numFmtId="0" fontId="2" fillId="7" borderId="0" xfId="3" applyFill="1" applyAlignment="1">
      <alignment vertical="center" wrapText="1"/>
    </xf>
    <xf numFmtId="0" fontId="2" fillId="7" borderId="0" xfId="3" applyFill="1" applyAlignment="1">
      <alignment vertical="center"/>
    </xf>
    <xf numFmtId="0" fontId="48" fillId="7" borderId="0" xfId="3" applyFont="1" applyFill="1" applyAlignment="1">
      <alignment wrapText="1"/>
    </xf>
    <xf numFmtId="14" fontId="2" fillId="23" borderId="89" xfId="3" applyNumberFormat="1" applyFont="1" applyFill="1" applyBorder="1" applyAlignment="1" applyProtection="1">
      <alignment horizontal="center" wrapText="1"/>
      <protection locked="0"/>
    </xf>
    <xf numFmtId="14" fontId="6" fillId="6" borderId="9" xfId="3" applyNumberFormat="1" applyFont="1" applyFill="1" applyBorder="1" applyAlignment="1" applyProtection="1">
      <alignment horizontal="center" wrapText="1"/>
      <protection locked="0"/>
    </xf>
    <xf numFmtId="0" fontId="2" fillId="6" borderId="1" xfId="3" applyFont="1" applyFill="1" applyBorder="1" applyAlignment="1" applyProtection="1">
      <alignment horizontal="left" wrapText="1"/>
      <protection locked="0"/>
    </xf>
    <xf numFmtId="0" fontId="2" fillId="6" borderId="9" xfId="3" applyNumberFormat="1" applyFont="1" applyFill="1" applyBorder="1" applyAlignment="1" applyProtection="1">
      <alignment horizontal="left" vertical="top" wrapText="1"/>
      <protection locked="0"/>
    </xf>
    <xf numFmtId="164" fontId="2" fillId="19" borderId="24" xfId="0" applyNumberFormat="1" applyFont="1" applyFill="1" applyBorder="1" applyAlignment="1" applyProtection="1">
      <alignment horizontal="center"/>
    </xf>
    <xf numFmtId="0" fontId="2" fillId="15" borderId="0" xfId="4" applyNumberFormat="1" applyFont="1" applyFill="1" applyBorder="1" applyAlignment="1" applyProtection="1">
      <alignment horizontal="center" vertical="center" wrapText="1"/>
      <protection locked="0"/>
    </xf>
    <xf numFmtId="0" fontId="20" fillId="7" borderId="10" xfId="2" applyNumberFormat="1" applyFont="1" applyFill="1" applyBorder="1" applyAlignment="1" applyProtection="1">
      <alignment horizontal="center" vertical="center" wrapText="1"/>
    </xf>
    <xf numFmtId="0" fontId="9" fillId="0" borderId="91" xfId="0" applyFont="1" applyBorder="1"/>
    <xf numFmtId="0" fontId="0" fillId="0" borderId="88" xfId="0" applyBorder="1" applyAlignment="1"/>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 fillId="0" borderId="6"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10" xfId="0" applyFont="1" applyFill="1" applyBorder="1" applyAlignment="1" applyProtection="1">
      <alignment vertical="top" wrapText="1"/>
      <protection locked="0"/>
    </xf>
    <xf numFmtId="0" fontId="0" fillId="0" borderId="0" xfId="0" applyAlignment="1">
      <alignment horizontal="left"/>
    </xf>
    <xf numFmtId="0" fontId="0" fillId="7" borderId="0" xfId="0" applyFill="1" applyBorder="1" applyAlignme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49" fontId="37" fillId="0" borderId="92"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4" fillId="0" borderId="6" xfId="0" applyFont="1" applyBorder="1" applyAlignment="1">
      <alignment vertical="top" wrapText="1"/>
    </xf>
    <xf numFmtId="0" fontId="6" fillId="6" borderId="0" xfId="0" applyFont="1" applyFill="1" applyAlignment="1">
      <alignment wrapText="1"/>
    </xf>
    <xf numFmtId="0" fontId="2" fillId="6" borderId="37" xfId="3"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center" vertical="center" wrapText="1"/>
    </xf>
    <xf numFmtId="0" fontId="33" fillId="8" borderId="76"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27" fillId="17" borderId="87" xfId="3" applyFont="1" applyFill="1" applyBorder="1" applyAlignment="1">
      <alignment vertical="center" wrapText="1"/>
    </xf>
    <xf numFmtId="0" fontId="38" fillId="0" borderId="8" xfId="2"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1" fontId="37" fillId="0" borderId="0" xfId="3" applyNumberFormat="1" applyFont="1" applyFill="1" applyBorder="1" applyAlignment="1">
      <alignment horizontal="center"/>
    </xf>
    <xf numFmtId="0" fontId="4" fillId="22" borderId="93" xfId="3" applyFont="1" applyFill="1" applyBorder="1" applyAlignment="1">
      <alignment horizontal="center" vertical="center"/>
    </xf>
    <xf numFmtId="0" fontId="4" fillId="12" borderId="93" xfId="3" applyFont="1" applyFill="1" applyBorder="1" applyAlignment="1">
      <alignment horizontal="center" vertical="center"/>
    </xf>
    <xf numFmtId="0" fontId="4" fillId="21" borderId="93" xfId="3" applyFont="1" applyFill="1" applyBorder="1" applyAlignment="1">
      <alignment horizontal="center" vertical="center"/>
    </xf>
    <xf numFmtId="0" fontId="2" fillId="0" borderId="93" xfId="3" applyBorder="1" applyAlignment="1">
      <alignment horizontal="center" vertical="center"/>
    </xf>
    <xf numFmtId="0" fontId="38" fillId="22" borderId="1" xfId="2" applyNumberFormat="1" applyFont="1" applyFill="1" applyBorder="1" applyAlignment="1" applyProtection="1">
      <alignment horizontal="left" vertical="center" wrapText="1" indent="1"/>
    </xf>
    <xf numFmtId="0" fontId="16" fillId="2" borderId="1" xfId="2" applyNumberFormat="1" applyFont="1" applyFill="1" applyBorder="1" applyAlignment="1" applyProtection="1">
      <alignment horizontal="left" vertical="center" wrapText="1"/>
    </xf>
    <xf numFmtId="0" fontId="16" fillId="22" borderId="11" xfId="2" applyFont="1" applyFill="1" applyBorder="1" applyAlignment="1" applyProtection="1">
      <alignment horizontal="center" vertical="center"/>
    </xf>
    <xf numFmtId="0" fontId="28" fillId="22"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37" fillId="0" borderId="14" xfId="0" applyFont="1" applyBorder="1" applyAlignment="1">
      <alignment horizontal="center" vertical="center" wrapText="1"/>
    </xf>
    <xf numFmtId="0" fontId="18" fillId="0" borderId="0" xfId="0" applyFont="1"/>
    <xf numFmtId="0" fontId="16" fillId="7" borderId="15" xfId="2" applyNumberFormat="1" applyFont="1" applyFill="1" applyBorder="1" applyAlignment="1" applyProtection="1">
      <alignment horizontal="left" vertical="center" wrapText="1"/>
      <protection locked="0"/>
    </xf>
    <xf numFmtId="0" fontId="50" fillId="2" borderId="8" xfId="2" applyFont="1" applyFill="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2" fillId="7" borderId="1" xfId="0" applyFont="1" applyFill="1" applyBorder="1" applyAlignment="1" applyProtection="1">
      <protection locked="0"/>
    </xf>
    <xf numFmtId="14" fontId="2" fillId="3" borderId="1" xfId="2" applyNumberFormat="1" applyFont="1" applyFill="1" applyBorder="1" applyAlignment="1" applyProtection="1">
      <alignment horizontal="right" vertical="top" wrapText="1"/>
      <protection locked="0"/>
    </xf>
    <xf numFmtId="0" fontId="0" fillId="0" borderId="95" xfId="0" applyBorder="1"/>
    <xf numFmtId="0" fontId="0" fillId="0" borderId="98" xfId="0" applyBorder="1"/>
    <xf numFmtId="0" fontId="23" fillId="7" borderId="99" xfId="0" applyFont="1" applyFill="1" applyBorder="1" applyAlignment="1">
      <alignment horizontal="justify" vertical="top"/>
    </xf>
    <xf numFmtId="0" fontId="0" fillId="0" borderId="100" xfId="0" applyBorder="1"/>
    <xf numFmtId="0" fontId="24" fillId="22"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9" fillId="7" borderId="0" xfId="0" applyFont="1" applyFill="1" applyBorder="1" applyAlignment="1" applyProtection="1">
      <alignment horizontal="center" vertical="top"/>
    </xf>
    <xf numFmtId="0" fontId="4" fillId="7" borderId="6"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10" fillId="7" borderId="0" xfId="3" applyFont="1" applyFill="1" applyBorder="1" applyAlignment="1" applyProtection="1">
      <alignment horizontal="left" vertical="center" wrapText="1"/>
    </xf>
    <xf numFmtId="2" fontId="2" fillId="7" borderId="0" xfId="4" applyNumberFormat="1" applyFont="1" applyFill="1" applyBorder="1" applyAlignment="1" applyProtection="1">
      <alignment horizontal="left" vertical="center"/>
    </xf>
    <xf numFmtId="2" fontId="38" fillId="22" borderId="1" xfId="4" applyNumberFormat="1" applyFont="1" applyFill="1" applyBorder="1" applyAlignment="1" applyProtection="1">
      <alignment horizontal="center" vertical="center" wrapText="1"/>
    </xf>
    <xf numFmtId="0" fontId="28" fillId="22" borderId="66" xfId="2" applyNumberFormat="1" applyFont="1" applyFill="1" applyBorder="1" applyAlignment="1" applyProtection="1">
      <alignment horizontal="left" vertical="center" wrapText="1"/>
    </xf>
    <xf numFmtId="0" fontId="0" fillId="0" borderId="10" xfId="0" applyBorder="1" applyAlignment="1" applyProtection="1">
      <alignment wrapText="1"/>
    </xf>
    <xf numFmtId="0" fontId="0" fillId="0" borderId="44" xfId="0" applyBorder="1" applyAlignment="1" applyProtection="1">
      <alignment wrapText="1"/>
    </xf>
    <xf numFmtId="14" fontId="6" fillId="3" borderId="9" xfId="3" applyNumberFormat="1" applyFont="1" applyFill="1" applyBorder="1" applyAlignment="1" applyProtection="1">
      <alignment horizontal="center" wrapText="1"/>
    </xf>
    <xf numFmtId="14" fontId="2" fillId="23" borderId="89" xfId="3" applyNumberFormat="1" applyFont="1" applyFill="1" applyBorder="1" applyAlignment="1" applyProtection="1">
      <alignment horizontal="center" wrapText="1"/>
    </xf>
    <xf numFmtId="0" fontId="49" fillId="6" borderId="9" xfId="2" applyFont="1" applyFill="1" applyBorder="1" applyAlignment="1" applyProtection="1">
      <alignment horizontal="left" wrapText="1"/>
    </xf>
    <xf numFmtId="0" fontId="52" fillId="6" borderId="9" xfId="2" applyFont="1" applyFill="1" applyBorder="1" applyAlignment="1" applyProtection="1">
      <alignment horizontal="left" wrapText="1"/>
      <protection locked="0"/>
    </xf>
    <xf numFmtId="0" fontId="54" fillId="6" borderId="9" xfId="2" applyFont="1" applyFill="1" applyBorder="1" applyAlignment="1" applyProtection="1">
      <alignment vertical="top" wrapText="1"/>
      <protection locked="0"/>
    </xf>
    <xf numFmtId="0" fontId="49" fillId="6" borderId="9" xfId="2" applyFont="1" applyFill="1" applyBorder="1" applyAlignment="1" applyProtection="1">
      <alignment vertical="top" wrapText="1"/>
    </xf>
    <xf numFmtId="0" fontId="45"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61" xfId="3" applyFont="1" applyFill="1" applyBorder="1" applyAlignment="1" applyProtection="1">
      <alignment vertical="center" wrapText="1"/>
    </xf>
    <xf numFmtId="0" fontId="2" fillId="6" borderId="71" xfId="3" applyFont="1" applyFill="1" applyBorder="1" applyAlignment="1" applyProtection="1">
      <alignment horizontal="center" vertical="center" wrapText="1"/>
    </xf>
    <xf numFmtId="0" fontId="2" fillId="6" borderId="74" xfId="3" applyFont="1" applyFill="1" applyBorder="1" applyAlignment="1" applyProtection="1">
      <alignment vertical="center" wrapText="1"/>
    </xf>
    <xf numFmtId="0" fontId="2" fillId="6" borderId="73" xfId="3" applyFont="1" applyFill="1" applyBorder="1" applyAlignment="1" applyProtection="1">
      <alignment horizontal="center" vertical="center" wrapText="1"/>
    </xf>
    <xf numFmtId="0" fontId="2" fillId="6" borderId="68" xfId="3" applyFont="1" applyFill="1" applyBorder="1" applyAlignment="1" applyProtection="1">
      <alignment vertical="center" wrapText="1"/>
    </xf>
    <xf numFmtId="0" fontId="2" fillId="6" borderId="70" xfId="3" applyFont="1" applyFill="1" applyBorder="1" applyAlignment="1" applyProtection="1">
      <alignment horizontal="center" vertical="center" wrapText="1"/>
    </xf>
    <xf numFmtId="0" fontId="2" fillId="6" borderId="64" xfId="3" applyFont="1" applyFill="1" applyBorder="1" applyAlignment="1" applyProtection="1">
      <alignment vertical="center" wrapText="1"/>
    </xf>
    <xf numFmtId="0" fontId="6" fillId="10" borderId="1" xfId="2" applyFont="1" applyFill="1" applyBorder="1" applyAlignment="1" applyProtection="1">
      <alignment horizontal="center" vertical="center" wrapText="1"/>
      <protection locked="0"/>
    </xf>
    <xf numFmtId="14" fontId="6" fillId="6" borderId="9" xfId="3" applyNumberFormat="1" applyFont="1" applyFill="1" applyBorder="1" applyAlignment="1" applyProtection="1">
      <alignment horizontal="center" wrapText="1"/>
    </xf>
    <xf numFmtId="0" fontId="52" fillId="6" borderId="9" xfId="2" applyFont="1" applyFill="1" applyBorder="1" applyAlignment="1" applyProtection="1">
      <alignment horizontal="left" wrapText="1"/>
    </xf>
    <xf numFmtId="0" fontId="55" fillId="6" borderId="9" xfId="2" applyFont="1" applyFill="1" applyBorder="1" applyAlignment="1" applyProtection="1">
      <alignment vertical="top" wrapText="1"/>
    </xf>
    <xf numFmtId="0" fontId="51" fillId="23" borderId="89" xfId="3" applyFont="1" applyFill="1" applyBorder="1" applyAlignment="1" applyProtection="1">
      <alignment horizontal="left" wrapText="1"/>
    </xf>
    <xf numFmtId="0" fontId="52" fillId="6" borderId="9" xfId="3" applyNumberFormat="1" applyFont="1" applyFill="1" applyBorder="1" applyAlignment="1" applyProtection="1">
      <alignment horizontal="left" wrapText="1"/>
    </xf>
    <xf numFmtId="0" fontId="4" fillId="0" borderId="0" xfId="0" applyFont="1" applyAlignment="1">
      <alignment vertical="top"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0" fillId="0" borderId="3" xfId="0"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14" xfId="0" applyBorder="1" applyAlignment="1" applyProtection="1">
      <alignment horizontal="left" vertical="center" wrapText="1"/>
    </xf>
    <xf numFmtId="0" fontId="12" fillId="0" borderId="0" xfId="0" applyFont="1" applyAlignment="1"/>
    <xf numFmtId="0" fontId="0" fillId="0" borderId="0" xfId="0" applyAlignment="1"/>
    <xf numFmtId="0" fontId="0" fillId="0" borderId="7" xfId="0" applyBorder="1" applyAlignment="1"/>
    <xf numFmtId="0" fontId="2" fillId="15" borderId="0" xfId="4" applyNumberFormat="1" applyFont="1" applyFill="1" applyBorder="1" applyAlignment="1" applyProtection="1">
      <alignment vertical="top"/>
      <protection locked="0"/>
    </xf>
    <xf numFmtId="14" fontId="19" fillId="7" borderId="0" xfId="0" applyNumberFormat="1" applyFont="1" applyFill="1" applyBorder="1" applyAlignment="1" applyProtection="1">
      <alignment wrapText="1"/>
      <protection locked="0"/>
    </xf>
    <xf numFmtId="0" fontId="0" fillId="7" borderId="0" xfId="0" applyFill="1" applyBorder="1" applyAlignment="1">
      <alignment wrapText="1"/>
    </xf>
    <xf numFmtId="0" fontId="4" fillId="12" borderId="54" xfId="0" applyFont="1" applyFill="1" applyBorder="1" applyAlignment="1">
      <alignment vertical="center" wrapText="1"/>
    </xf>
    <xf numFmtId="0" fontId="4" fillId="12" borderId="55" xfId="0" applyFont="1" applyFill="1" applyBorder="1" applyAlignment="1">
      <alignment vertical="center" wrapText="1"/>
    </xf>
    <xf numFmtId="0" fontId="4" fillId="12" borderId="56" xfId="0" applyFont="1" applyFill="1" applyBorder="1" applyAlignment="1">
      <alignment vertical="center" wrapText="1"/>
    </xf>
    <xf numFmtId="0" fontId="10" fillId="7" borderId="12" xfId="2" applyFont="1" applyFill="1" applyBorder="1" applyAlignment="1" applyProtection="1">
      <alignment vertical="center" wrapText="1"/>
    </xf>
    <xf numFmtId="0" fontId="2" fillId="3" borderId="8" xfId="2" applyFont="1" applyFill="1" applyBorder="1" applyAlignment="1" applyProtection="1">
      <alignment vertical="top" wrapText="1"/>
      <protection locked="0"/>
    </xf>
    <xf numFmtId="0" fontId="16" fillId="2" borderId="8" xfId="2" applyNumberFormat="1" applyFont="1" applyFill="1" applyBorder="1" applyAlignment="1" applyProtection="1">
      <alignment vertical="center" wrapText="1"/>
    </xf>
    <xf numFmtId="0" fontId="18" fillId="0" borderId="15" xfId="0" applyFont="1" applyBorder="1" applyAlignment="1">
      <alignment vertical="center" wrapText="1"/>
    </xf>
    <xf numFmtId="0" fontId="2" fillId="0" borderId="15" xfId="0" applyFont="1" applyBorder="1" applyAlignment="1">
      <alignment vertical="top" wrapText="1"/>
    </xf>
    <xf numFmtId="0" fontId="16" fillId="7" borderId="9" xfId="2" applyNumberFormat="1" applyFont="1" applyFill="1" applyBorder="1" applyAlignment="1" applyProtection="1">
      <alignment vertical="top" wrapText="1"/>
    </xf>
    <xf numFmtId="0" fontId="16" fillId="7" borderId="5" xfId="2" applyNumberFormat="1" applyFont="1" applyFill="1" applyBorder="1" applyAlignment="1" applyProtection="1">
      <alignment vertical="top" wrapText="1"/>
    </xf>
    <xf numFmtId="0" fontId="8" fillId="7" borderId="9" xfId="0" applyFont="1" applyFill="1" applyBorder="1" applyAlignment="1" applyProtection="1">
      <alignment vertical="top"/>
      <protection locked="0"/>
    </xf>
    <xf numFmtId="0" fontId="8" fillId="7" borderId="5" xfId="0" applyFont="1" applyFill="1" applyBorder="1" applyAlignment="1" applyProtection="1">
      <alignment vertical="top"/>
      <protection locked="0"/>
    </xf>
    <xf numFmtId="0" fontId="2" fillId="7" borderId="20" xfId="0" applyFont="1" applyFill="1" applyBorder="1" applyAlignment="1" applyProtection="1">
      <alignment vertical="top" wrapText="1"/>
      <protection locked="0"/>
    </xf>
    <xf numFmtId="0" fontId="2" fillId="7" borderId="0" xfId="0" applyFont="1" applyFill="1" applyBorder="1" applyAlignment="1" applyProtection="1">
      <alignment vertical="top" wrapText="1"/>
      <protection locked="0"/>
    </xf>
    <xf numFmtId="0" fontId="2" fillId="7" borderId="26" xfId="0" applyFont="1" applyFill="1" applyBorder="1" applyAlignment="1" applyProtection="1">
      <alignment vertical="top" wrapText="1"/>
      <protection locked="0"/>
    </xf>
    <xf numFmtId="0" fontId="16" fillId="7" borderId="6" xfId="2" applyFont="1" applyFill="1" applyBorder="1" applyAlignment="1" applyProtection="1">
      <alignment wrapText="1"/>
    </xf>
    <xf numFmtId="0" fontId="16" fillId="7" borderId="26" xfId="2" applyFont="1" applyFill="1" applyBorder="1" applyAlignment="1" applyProtection="1">
      <alignment wrapText="1"/>
    </xf>
    <xf numFmtId="0" fontId="16" fillId="7" borderId="3" xfId="2" applyFont="1" applyFill="1" applyBorder="1" applyAlignment="1" applyProtection="1">
      <alignment wrapText="1"/>
    </xf>
    <xf numFmtId="0" fontId="16" fillId="7" borderId="32" xfId="2" applyFont="1" applyFill="1" applyBorder="1" applyAlignment="1" applyProtection="1">
      <alignment wrapText="1"/>
    </xf>
    <xf numFmtId="0" fontId="2" fillId="7" borderId="23" xfId="0" applyFont="1" applyFill="1" applyBorder="1" applyAlignment="1" applyProtection="1">
      <alignment vertical="top" wrapText="1"/>
      <protection locked="0"/>
    </xf>
    <xf numFmtId="0" fontId="2" fillId="7" borderId="21" xfId="0" applyFont="1" applyFill="1" applyBorder="1" applyAlignment="1" applyProtection="1">
      <alignment vertical="top" wrapText="1"/>
      <protection locked="0"/>
    </xf>
    <xf numFmtId="0" fontId="2" fillId="7" borderId="27" xfId="0" applyFont="1" applyFill="1" applyBorder="1" applyAlignment="1" applyProtection="1">
      <alignment vertical="top" wrapText="1"/>
      <protection locked="0"/>
    </xf>
    <xf numFmtId="0" fontId="10" fillId="7" borderId="9" xfId="0" applyFont="1" applyFill="1" applyBorder="1" applyAlignment="1"/>
    <xf numFmtId="0" fontId="10" fillId="7" borderId="11" xfId="0" applyFont="1" applyFill="1" applyBorder="1" applyAlignment="1"/>
    <xf numFmtId="0" fontId="19" fillId="7" borderId="28" xfId="0" applyFont="1" applyFill="1" applyBorder="1" applyAlignment="1" applyProtection="1">
      <protection locked="0"/>
    </xf>
    <xf numFmtId="0" fontId="19" fillId="7" borderId="29" xfId="0" applyFont="1" applyFill="1" applyBorder="1" applyAlignment="1" applyProtection="1">
      <protection locked="0"/>
    </xf>
    <xf numFmtId="0" fontId="19" fillId="7" borderId="30" xfId="0" applyFont="1" applyFill="1" applyBorder="1" applyAlignment="1" applyProtection="1">
      <protection locked="0"/>
    </xf>
    <xf numFmtId="14" fontId="19" fillId="7" borderId="28" xfId="0" applyNumberFormat="1" applyFont="1" applyFill="1" applyBorder="1" applyAlignment="1" applyProtection="1">
      <protection locked="0"/>
    </xf>
    <xf numFmtId="14" fontId="19" fillId="7" borderId="29" xfId="0" applyNumberFormat="1" applyFont="1" applyFill="1" applyBorder="1" applyAlignment="1" applyProtection="1">
      <protection locked="0"/>
    </xf>
    <xf numFmtId="14" fontId="19" fillId="7" borderId="30" xfId="0" applyNumberFormat="1" applyFont="1" applyFill="1" applyBorder="1" applyAlignment="1" applyProtection="1">
      <protection locked="0"/>
    </xf>
    <xf numFmtId="0" fontId="16" fillId="22" borderId="9" xfId="2" applyNumberFormat="1" applyFont="1" applyFill="1" applyBorder="1" applyAlignment="1" applyProtection="1">
      <alignment vertical="top" wrapText="1"/>
    </xf>
    <xf numFmtId="0" fontId="16" fillId="22" borderId="11" xfId="2" applyNumberFormat="1" applyFont="1" applyFill="1" applyBorder="1" applyAlignment="1" applyProtection="1">
      <alignment vertical="top" wrapText="1"/>
    </xf>
    <xf numFmtId="0" fontId="10" fillId="22" borderId="9" xfId="0" applyFont="1" applyFill="1" applyBorder="1" applyAlignment="1"/>
    <xf numFmtId="0" fontId="10" fillId="22" borderId="11" xfId="0" applyFont="1" applyFill="1" applyBorder="1" applyAlignment="1"/>
    <xf numFmtId="0" fontId="10" fillId="7" borderId="15" xfId="2" applyFont="1" applyFill="1" applyBorder="1" applyAlignment="1" applyProtection="1">
      <alignment vertical="center" wrapText="1"/>
    </xf>
    <xf numFmtId="0" fontId="16" fillId="2" borderId="8" xfId="2" applyFont="1" applyFill="1" applyBorder="1" applyAlignment="1" applyProtection="1">
      <alignment horizontal="center" vertical="center" wrapText="1"/>
    </xf>
    <xf numFmtId="0" fontId="0" fillId="0" borderId="6" xfId="0" applyBorder="1" applyAlignment="1">
      <alignment wrapText="1"/>
    </xf>
    <xf numFmtId="0" fontId="0" fillId="0" borderId="0" xfId="0" applyBorder="1" applyAlignment="1">
      <alignment wrapText="1"/>
    </xf>
    <xf numFmtId="0" fontId="16" fillId="8" borderId="0" xfId="2" applyNumberFormat="1" applyFont="1" applyFill="1" applyBorder="1" applyAlignment="1" applyProtection="1">
      <alignment horizontal="left" vertical="center" wrapText="1"/>
    </xf>
    <xf numFmtId="0" fontId="53" fillId="10" borderId="90" xfId="0" applyFont="1" applyFill="1" applyBorder="1" applyAlignment="1" applyProtection="1">
      <alignment horizontal="left" vertical="top" wrapText="1"/>
      <protection locked="0"/>
    </xf>
    <xf numFmtId="0" fontId="53" fillId="10" borderId="96" xfId="0" applyFont="1" applyFill="1" applyBorder="1" applyAlignment="1" applyProtection="1">
      <alignment horizontal="left" vertical="top" wrapText="1"/>
      <protection locked="0"/>
    </xf>
    <xf numFmtId="0" fontId="53" fillId="10" borderId="97" xfId="0" applyFont="1" applyFill="1" applyBorder="1" applyAlignment="1" applyProtection="1">
      <alignment horizontal="left" vertical="top" wrapText="1"/>
      <protection locked="0"/>
    </xf>
    <xf numFmtId="0" fontId="53" fillId="10" borderId="101" xfId="0" applyFont="1" applyFill="1" applyBorder="1" applyAlignment="1" applyProtection="1">
      <alignment horizontal="left" vertical="top" wrapText="1"/>
      <protection locked="0"/>
    </xf>
    <xf numFmtId="0" fontId="9" fillId="20" borderId="21" xfId="0" applyFont="1" applyFill="1" applyBorder="1"/>
    <xf numFmtId="0" fontId="9" fillId="20" borderId="0" xfId="0" applyFont="1" applyFill="1"/>
    <xf numFmtId="0" fontId="38" fillId="2" borderId="1" xfId="2" applyFont="1" applyFill="1" applyBorder="1" applyAlignment="1" applyProtection="1">
      <alignment vertical="center" wrapText="1"/>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0" fontId="8" fillId="16" borderId="43" xfId="0" applyFont="1" applyFill="1" applyBorder="1" applyAlignment="1" applyProtection="1">
      <alignment horizontal="center" vertical="center"/>
      <protection locked="0"/>
    </xf>
    <xf numFmtId="165" fontId="4" fillId="6" borderId="37" xfId="3" applyNumberFormat="1" applyFont="1" applyFill="1" applyBorder="1" applyAlignment="1" applyProtection="1">
      <alignment horizontal="center" vertical="top" wrapText="1"/>
      <protection locked="0"/>
    </xf>
    <xf numFmtId="0" fontId="38" fillId="8" borderId="16" xfId="2" applyNumberFormat="1" applyFont="1" applyFill="1" applyBorder="1" applyAlignment="1" applyProtection="1">
      <alignment vertical="center" wrapText="1"/>
    </xf>
    <xf numFmtId="0" fontId="16" fillId="2" borderId="8" xfId="3" applyFont="1" applyFill="1" applyBorder="1" applyAlignment="1">
      <alignment horizontal="left" vertical="center" wrapText="1"/>
    </xf>
    <xf numFmtId="0" fontId="0" fillId="6" borderId="90" xfId="0" applyFill="1" applyBorder="1" applyAlignment="1">
      <alignment horizontal="center" vertical="center"/>
    </xf>
    <xf numFmtId="2" fontId="0" fillId="6" borderId="20" xfId="0" applyNumberFormat="1" applyFill="1" applyBorder="1" applyAlignment="1" applyProtection="1">
      <alignment horizontal="center" vertical="center"/>
      <protection locked="0"/>
    </xf>
    <xf numFmtId="0" fontId="56" fillId="16" borderId="11" xfId="2" applyNumberFormat="1" applyFont="1" applyFill="1" applyBorder="1" applyAlignment="1" applyProtection="1">
      <alignment horizontal="center" vertical="center" wrapText="1"/>
    </xf>
    <xf numFmtId="0" fontId="56" fillId="16" borderId="84" xfId="2" applyNumberFormat="1" applyFont="1" applyFill="1" applyBorder="1" applyAlignment="1" applyProtection="1">
      <alignment horizontal="center"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8" fillId="6" borderId="0" xfId="0" applyFont="1" applyFill="1" applyBorder="1" applyProtection="1">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2" fillId="3" borderId="8" xfId="4" applyNumberFormat="1" applyFont="1" applyFill="1" applyBorder="1" applyAlignment="1" applyProtection="1">
      <alignment horizontal="center" vertical="center" wrapText="1"/>
      <protection locked="0"/>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14" fontId="19" fillId="7" borderId="25" xfId="0" applyNumberFormat="1" applyFont="1" applyFill="1" applyBorder="1" applyAlignment="1" applyProtection="1">
      <alignment horizontal="center"/>
      <protection locked="0"/>
    </xf>
    <xf numFmtId="0" fontId="2" fillId="16" borderId="24" xfId="0" applyFont="1" applyFill="1" applyBorder="1" applyAlignment="1" applyProtection="1">
      <alignment horizontal="center" vertical="center"/>
      <protection locked="0"/>
    </xf>
    <xf numFmtId="0" fontId="16" fillId="8" borderId="36" xfId="2" applyNumberFormat="1" applyFont="1" applyFill="1" applyBorder="1" applyAlignment="1" applyProtection="1">
      <alignment horizontal="left"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7"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0" fontId="51" fillId="16" borderId="37" xfId="3" applyFont="1" applyFill="1" applyBorder="1" applyAlignment="1" applyProtection="1">
      <alignment horizontal="center" vertical="center" wrapText="1"/>
      <protection locked="0"/>
    </xf>
    <xf numFmtId="0" fontId="20" fillId="2" borderId="15" xfId="3" applyFont="1" applyFill="1" applyBorder="1" applyAlignment="1" applyProtection="1">
      <alignment horizontal="center" vertical="center" wrapText="1"/>
    </xf>
    <xf numFmtId="164" fontId="2" fillId="12" borderId="24" xfId="0" applyNumberFormat="1" applyFont="1" applyFill="1" applyBorder="1" applyAlignment="1" applyProtection="1">
      <alignment horizontal="center"/>
      <protection locked="0"/>
    </xf>
    <xf numFmtId="0" fontId="0" fillId="6" borderId="0" xfId="0" applyFill="1" applyAlignment="1">
      <alignment horizontal="center" vertical="center"/>
    </xf>
    <xf numFmtId="2" fontId="2" fillId="12" borderId="15"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16" fillId="2" borderId="8" xfId="3" applyFont="1" applyFill="1" applyBorder="1" applyAlignment="1">
      <alignment horizontal="left" vertical="center" wrapText="1"/>
    </xf>
    <xf numFmtId="2" fontId="2" fillId="3" borderId="8" xfId="4" applyNumberFormat="1" applyFont="1" applyFill="1" applyBorder="1" applyAlignment="1" applyProtection="1">
      <alignment horizontal="center" vertical="center" wrapText="1"/>
      <protection locked="0"/>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2" fillId="12" borderId="1" xfId="3" applyFont="1" applyFill="1" applyBorder="1" applyAlignment="1" applyProtection="1">
      <alignment vertical="center" wrapText="1"/>
      <protection locked="0"/>
    </xf>
    <xf numFmtId="164" fontId="2" fillId="12" borderId="1" xfId="4" applyNumberFormat="1" applyFont="1" applyFill="1" applyBorder="1" applyAlignment="1" applyProtection="1">
      <alignment horizontal="center" vertical="center" wrapText="1"/>
      <protection locked="0"/>
    </xf>
    <xf numFmtId="164" fontId="2" fillId="24" borderId="1" xfId="4" applyNumberFormat="1" applyFont="1" applyFill="1" applyBorder="1" applyAlignment="1" applyProtection="1">
      <alignment horizontal="center" vertical="center" wrapText="1"/>
    </xf>
    <xf numFmtId="0" fontId="49" fillId="6" borderId="9" xfId="2" applyFont="1" applyFill="1" applyBorder="1" applyAlignment="1" applyProtection="1">
      <alignment horizontal="left" vertical="top" wrapText="1"/>
    </xf>
    <xf numFmtId="0" fontId="49" fillId="12" borderId="9" xfId="2" applyFont="1" applyFill="1" applyBorder="1" applyAlignment="1" applyProtection="1">
      <alignment horizontal="left" vertical="top" wrapText="1"/>
    </xf>
    <xf numFmtId="0" fontId="52" fillId="6" borderId="9" xfId="2" applyFont="1" applyFill="1" applyBorder="1" applyAlignment="1" applyProtection="1">
      <alignment horizontal="left" vertical="top" wrapText="1"/>
    </xf>
    <xf numFmtId="0" fontId="51" fillId="23" borderId="89" xfId="3" applyFont="1" applyFill="1" applyBorder="1" applyAlignment="1" applyProtection="1">
      <alignment horizontal="left" vertical="top" wrapText="1"/>
    </xf>
    <xf numFmtId="0" fontId="37" fillId="16" borderId="0" xfId="0" applyNumberFormat="1" applyFont="1" applyFill="1" applyAlignment="1" applyProtection="1">
      <alignment horizontal="left" vertical="top" wrapText="1"/>
      <protection locked="0"/>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49" fontId="2" fillId="6" borderId="42"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49" fontId="2" fillId="6" borderId="10" xfId="0" applyNumberFormat="1" applyFont="1"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46" fillId="3" borderId="9" xfId="2" applyFont="1" applyFill="1" applyBorder="1" applyAlignment="1" applyProtection="1">
      <alignment horizontal="center" vertical="top" wrapText="1"/>
      <protection locked="0"/>
    </xf>
    <xf numFmtId="0" fontId="46" fillId="3" borderId="11" xfId="2" applyFont="1" applyFill="1" applyBorder="1" applyAlignment="1" applyProtection="1">
      <alignment horizontal="center" vertical="top" wrapText="1"/>
      <protection locked="0"/>
    </xf>
    <xf numFmtId="0" fontId="46" fillId="3" borderId="5" xfId="2" applyFont="1" applyFill="1" applyBorder="1" applyAlignment="1" applyProtection="1">
      <alignment horizontal="center" vertical="top" wrapText="1"/>
      <protection locked="0"/>
    </xf>
    <xf numFmtId="0" fontId="4" fillId="6" borderId="42" xfId="0" applyFont="1" applyFill="1" applyBorder="1" applyAlignment="1" applyProtection="1">
      <alignment horizontal="left" vertical="top" wrapText="1"/>
      <protection locked="0"/>
    </xf>
    <xf numFmtId="0" fontId="4" fillId="6" borderId="0" xfId="0" applyFont="1" applyFill="1" applyBorder="1" applyAlignment="1" applyProtection="1">
      <alignment horizontal="left" vertical="top" wrapText="1"/>
      <protection locked="0"/>
    </xf>
    <xf numFmtId="0" fontId="4" fillId="6" borderId="26" xfId="0" applyFont="1" applyFill="1" applyBorder="1" applyAlignment="1" applyProtection="1">
      <alignment horizontal="left" vertical="top" wrapText="1"/>
      <protection locked="0"/>
    </xf>
    <xf numFmtId="0" fontId="47" fillId="6" borderId="6" xfId="0" applyFont="1" applyFill="1" applyBorder="1" applyAlignment="1" applyProtection="1">
      <alignment horizontal="left" vertical="top" wrapText="1"/>
      <protection locked="0"/>
    </xf>
    <xf numFmtId="0" fontId="47" fillId="6" borderId="0" xfId="0" applyFont="1" applyFill="1" applyBorder="1" applyAlignment="1" applyProtection="1">
      <alignment horizontal="left" vertical="top" wrapText="1"/>
      <protection locked="0"/>
    </xf>
    <xf numFmtId="0" fontId="37" fillId="0" borderId="14"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43" fontId="2" fillId="6" borderId="9" xfId="2" applyNumberFormat="1" applyFont="1" applyFill="1" applyBorder="1" applyAlignment="1" applyProtection="1">
      <alignment horizontal="center" vertical="center" wrapText="1"/>
      <protection locked="0"/>
    </xf>
    <xf numFmtId="43" fontId="2" fillId="6" borderId="5" xfId="2" applyNumberFormat="1" applyFont="1" applyFill="1" applyBorder="1" applyAlignment="1" applyProtection="1">
      <alignment horizontal="center" vertical="center" wrapText="1"/>
      <protection locked="0"/>
    </xf>
    <xf numFmtId="49" fontId="37" fillId="16" borderId="21" xfId="0" applyNumberFormat="1" applyFont="1" applyFill="1" applyBorder="1" applyAlignment="1" applyProtection="1">
      <alignment horizontal="left" vertical="top" wrapText="1"/>
      <protection locked="0"/>
    </xf>
    <xf numFmtId="0" fontId="16" fillId="2" borderId="8" xfId="2" applyNumberFormat="1" applyFont="1" applyFill="1" applyBorder="1" applyAlignment="1" applyProtection="1">
      <alignment horizontal="center" vertical="center" wrapText="1"/>
    </xf>
    <xf numFmtId="0" fontId="16" fillId="2" borderId="15" xfId="2" applyNumberFormat="1" applyFont="1" applyFill="1" applyBorder="1" applyAlignment="1" applyProtection="1">
      <alignment horizontal="center" vertical="center" wrapText="1"/>
    </xf>
    <xf numFmtId="0" fontId="10" fillId="2" borderId="82" xfId="2" applyFont="1" applyFill="1" applyBorder="1" applyAlignment="1" applyProtection="1">
      <alignment horizontal="center" vertical="center" wrapText="1"/>
    </xf>
    <xf numFmtId="0" fontId="10" fillId="2" borderId="83" xfId="2" applyFont="1" applyFill="1" applyBorder="1" applyAlignment="1" applyProtection="1">
      <alignment horizontal="center" vertical="center" wrapText="1"/>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46" fillId="3" borderId="12" xfId="2" applyFont="1" applyFill="1" applyBorder="1" applyAlignment="1" applyProtection="1">
      <alignment horizontal="center" vertical="top" wrapText="1"/>
      <protection locked="0"/>
    </xf>
    <xf numFmtId="0" fontId="46" fillId="3" borderId="7" xfId="2" applyFont="1" applyFill="1" applyBorder="1" applyAlignment="1" applyProtection="1">
      <alignment horizontal="center" vertical="top" wrapText="1"/>
      <protection locked="0"/>
    </xf>
    <xf numFmtId="0" fontId="46" fillId="3" borderId="13" xfId="2" applyFont="1" applyFill="1" applyBorder="1" applyAlignment="1" applyProtection="1">
      <alignment horizontal="center" vertical="top" wrapText="1"/>
      <protection locked="0"/>
    </xf>
    <xf numFmtId="0" fontId="10" fillId="2" borderId="9" xfId="2" applyFont="1" applyFill="1" applyBorder="1" applyAlignment="1" applyProtection="1">
      <alignment horizontal="center" vertical="center" wrapText="1"/>
    </xf>
    <xf numFmtId="0" fontId="10" fillId="2" borderId="5" xfId="2" applyFont="1" applyFill="1" applyBorder="1" applyAlignment="1" applyProtection="1">
      <alignment horizontal="center" vertical="center" wrapText="1"/>
    </xf>
    <xf numFmtId="0" fontId="10" fillId="2" borderId="12" xfId="2" applyFont="1" applyFill="1" applyBorder="1" applyAlignment="1" applyProtection="1">
      <alignment horizontal="center" vertical="center" wrapText="1"/>
    </xf>
    <xf numFmtId="0" fontId="10" fillId="2" borderId="13" xfId="2" applyFont="1" applyFill="1" applyBorder="1" applyAlignment="1" applyProtection="1">
      <alignment horizontal="center" vertical="center" wrapText="1"/>
    </xf>
    <xf numFmtId="0" fontId="0" fillId="12" borderId="28" xfId="0" applyFill="1" applyBorder="1" applyAlignment="1">
      <alignment horizontal="left"/>
    </xf>
    <xf numFmtId="0" fontId="0" fillId="12" borderId="29" xfId="0" applyFill="1" applyBorder="1" applyAlignment="1">
      <alignment horizontal="left"/>
    </xf>
    <xf numFmtId="0" fontId="0" fillId="12" borderId="30" xfId="0" applyFill="1" applyBorder="1" applyAlignment="1">
      <alignment horizontal="left"/>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38" fillId="22" borderId="13" xfId="2" applyFont="1" applyFill="1" applyBorder="1" applyAlignment="1" applyProtection="1">
      <alignment horizontal="center" vertical="center" wrapText="1"/>
    </xf>
    <xf numFmtId="0" fontId="38" fillId="22" borderId="10" xfId="2" applyFont="1" applyFill="1" applyBorder="1" applyAlignment="1" applyProtection="1">
      <alignment horizontal="center" vertical="center" wrapText="1"/>
    </xf>
    <xf numFmtId="165" fontId="6" fillId="6" borderId="45" xfId="2" applyNumberFormat="1" applyFont="1" applyFill="1" applyBorder="1" applyAlignment="1" applyProtection="1">
      <alignment horizontal="center" vertical="center" wrapText="1"/>
      <protection locked="0"/>
    </xf>
    <xf numFmtId="165" fontId="6" fillId="6" borderId="40" xfId="2" applyNumberFormat="1" applyFont="1" applyFill="1" applyBorder="1" applyAlignment="1" applyProtection="1">
      <alignment horizontal="center" vertical="center" wrapText="1"/>
      <protection locked="0"/>
    </xf>
    <xf numFmtId="0" fontId="0" fillId="12" borderId="11" xfId="0" applyFill="1" applyBorder="1" applyAlignment="1" applyProtection="1">
      <alignment horizontal="center" wrapText="1"/>
      <protection locked="0"/>
    </xf>
    <xf numFmtId="0" fontId="0" fillId="6" borderId="11" xfId="0" applyFill="1" applyBorder="1" applyAlignment="1" applyProtection="1">
      <alignment horizontal="center" wrapText="1"/>
      <protection locked="0"/>
    </xf>
    <xf numFmtId="49" fontId="0" fillId="6" borderId="72" xfId="0" applyNumberFormat="1" applyFill="1" applyBorder="1" applyAlignment="1" applyProtection="1">
      <alignment horizontal="center" vertical="top" wrapText="1"/>
      <protection locked="0"/>
    </xf>
    <xf numFmtId="49" fontId="0" fillId="6" borderId="62" xfId="0" applyNumberFormat="1" applyFill="1" applyBorder="1" applyAlignment="1" applyProtection="1">
      <alignment horizontal="center" vertical="top" wrapText="1"/>
      <protection locked="0"/>
    </xf>
    <xf numFmtId="49" fontId="0" fillId="6" borderId="106" xfId="0" applyNumberFormat="1" applyFill="1" applyBorder="1" applyAlignment="1" applyProtection="1">
      <alignment horizontal="center" vertical="top" wrapText="1"/>
      <protection locked="0"/>
    </xf>
    <xf numFmtId="49" fontId="37" fillId="10" borderId="79" xfId="0" applyNumberFormat="1" applyFont="1" applyFill="1" applyBorder="1" applyAlignment="1" applyProtection="1">
      <alignment horizontal="left" vertical="top" wrapText="1"/>
      <protection locked="0"/>
    </xf>
    <xf numFmtId="49" fontId="37" fillId="10" borderId="63" xfId="0" applyNumberFormat="1" applyFont="1" applyFill="1" applyBorder="1" applyAlignment="1" applyProtection="1">
      <alignment horizontal="left" vertical="top" wrapText="1"/>
      <protection locked="0"/>
    </xf>
    <xf numFmtId="49" fontId="37" fillId="10" borderId="105" xfId="0" applyNumberFormat="1" applyFont="1" applyFill="1" applyBorder="1" applyAlignment="1" applyProtection="1">
      <alignment horizontal="left" vertical="top" wrapText="1"/>
      <protection locked="0"/>
    </xf>
    <xf numFmtId="0" fontId="4" fillId="12" borderId="57" xfId="0" applyFont="1" applyFill="1" applyBorder="1" applyAlignment="1">
      <alignment horizontal="center" vertical="center" wrapText="1"/>
    </xf>
    <xf numFmtId="0" fontId="4" fillId="12" borderId="58" xfId="0" applyFont="1" applyFill="1" applyBorder="1" applyAlignment="1">
      <alignment horizontal="center" vertical="center" wrapText="1"/>
    </xf>
    <xf numFmtId="0" fontId="4" fillId="12" borderId="59" xfId="0" applyFont="1" applyFill="1" applyBorder="1" applyAlignment="1">
      <alignment horizontal="center" vertical="center" wrapText="1"/>
    </xf>
    <xf numFmtId="49" fontId="37" fillId="10" borderId="80" xfId="0" applyNumberFormat="1" applyFont="1" applyFill="1" applyBorder="1" applyAlignment="1" applyProtection="1">
      <alignment horizontal="left" vertical="top" wrapText="1"/>
      <protection locked="0"/>
    </xf>
    <xf numFmtId="49" fontId="37" fillId="10" borderId="81" xfId="0" applyNumberFormat="1" applyFont="1" applyFill="1" applyBorder="1" applyAlignment="1" applyProtection="1">
      <alignment horizontal="left" vertical="top" wrapText="1"/>
      <protection locked="0"/>
    </xf>
    <xf numFmtId="49" fontId="37" fillId="10" borderId="104" xfId="0" applyNumberFormat="1" applyFont="1" applyFill="1" applyBorder="1" applyAlignment="1" applyProtection="1">
      <alignment horizontal="left" vertical="top" wrapText="1"/>
      <protection locked="0"/>
    </xf>
    <xf numFmtId="49" fontId="37" fillId="16" borderId="102" xfId="0" applyNumberFormat="1" applyFont="1" applyFill="1" applyBorder="1" applyAlignment="1" applyProtection="1">
      <alignment horizontal="left" vertical="top" wrapText="1"/>
      <protection locked="0"/>
    </xf>
    <xf numFmtId="49" fontId="37" fillId="16" borderId="29" xfId="0" applyNumberFormat="1" applyFont="1" applyFill="1" applyBorder="1" applyAlignment="1" applyProtection="1">
      <alignment horizontal="left" vertical="top" wrapText="1"/>
      <protection locked="0"/>
    </xf>
    <xf numFmtId="0" fontId="50" fillId="2" borderId="28" xfId="2" applyFont="1" applyFill="1" applyBorder="1" applyAlignment="1" applyProtection="1">
      <alignment horizontal="center" vertical="center" wrapText="1"/>
    </xf>
    <xf numFmtId="0" fontId="50" fillId="2" borderId="29" xfId="2" applyFont="1" applyFill="1" applyBorder="1" applyAlignment="1" applyProtection="1">
      <alignment horizontal="center" vertical="center" wrapText="1"/>
    </xf>
    <xf numFmtId="0" fontId="50" fillId="2" borderId="30" xfId="2" applyFont="1" applyFill="1" applyBorder="1" applyAlignment="1" applyProtection="1">
      <alignment horizontal="center" vertical="center" wrapText="1"/>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49" fontId="2" fillId="3" borderId="9" xfId="2" applyNumberFormat="1" applyFont="1" applyFill="1" applyBorder="1" applyAlignment="1" applyProtection="1">
      <alignment horizontal="center" vertical="top" wrapText="1"/>
      <protection locked="0"/>
    </xf>
    <xf numFmtId="49" fontId="2" fillId="3" borderId="11" xfId="2" applyNumberFormat="1" applyFont="1" applyFill="1" applyBorder="1" applyAlignment="1" applyProtection="1">
      <alignment horizontal="center" vertical="top" wrapText="1"/>
      <protection locked="0"/>
    </xf>
    <xf numFmtId="49" fontId="2" fillId="3" borderId="5" xfId="2" applyNumberFormat="1" applyFont="1" applyFill="1" applyBorder="1" applyAlignment="1" applyProtection="1">
      <alignment horizontal="center" vertical="top" wrapText="1"/>
      <protection locked="0"/>
    </xf>
    <xf numFmtId="0" fontId="33" fillId="22" borderId="54" xfId="0" applyFont="1" applyFill="1" applyBorder="1" applyAlignment="1">
      <alignment horizontal="center" vertical="center" wrapText="1"/>
    </xf>
    <xf numFmtId="0" fontId="33" fillId="22" borderId="55" xfId="0" applyFont="1" applyFill="1" applyBorder="1" applyAlignment="1">
      <alignment horizontal="center" vertical="center" wrapText="1"/>
    </xf>
    <xf numFmtId="0" fontId="33" fillId="22" borderId="56" xfId="0" applyFont="1" applyFill="1" applyBorder="1" applyAlignment="1">
      <alignment horizontal="center" vertical="center" wrapText="1"/>
    </xf>
    <xf numFmtId="0" fontId="33" fillId="22" borderId="85" xfId="0" applyFont="1" applyFill="1" applyBorder="1" applyAlignment="1">
      <alignment horizontal="center" vertical="center" wrapText="1"/>
    </xf>
    <xf numFmtId="0" fontId="33" fillId="22" borderId="0" xfId="0" applyFont="1" applyFill="1" applyBorder="1" applyAlignment="1">
      <alignment horizontal="center" vertical="center" wrapText="1"/>
    </xf>
    <xf numFmtId="0" fontId="33" fillId="22" borderId="86" xfId="0" applyFont="1" applyFill="1" applyBorder="1" applyAlignment="1">
      <alignment horizontal="center" vertical="center" wrapText="1"/>
    </xf>
    <xf numFmtId="0" fontId="33" fillId="22" borderId="57" xfId="0" applyFont="1" applyFill="1" applyBorder="1" applyAlignment="1">
      <alignment horizontal="center" vertical="center" wrapText="1"/>
    </xf>
    <xf numFmtId="0" fontId="33" fillId="22" borderId="58" xfId="0" applyFont="1" applyFill="1" applyBorder="1" applyAlignment="1">
      <alignment horizontal="center" vertical="center" wrapText="1"/>
    </xf>
    <xf numFmtId="0" fontId="33" fillId="22" borderId="59" xfId="0" applyFont="1" applyFill="1" applyBorder="1" applyAlignment="1">
      <alignment horizontal="center" vertical="center" wrapText="1"/>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6" fillId="22" borderId="12" xfId="2" applyNumberFormat="1" applyFont="1" applyFill="1" applyBorder="1" applyAlignment="1" applyProtection="1">
      <alignment horizontal="left" vertical="top" wrapText="1"/>
    </xf>
    <xf numFmtId="0" fontId="16" fillId="22" borderId="7" xfId="2" applyNumberFormat="1" applyFont="1" applyFill="1" applyBorder="1" applyAlignment="1" applyProtection="1">
      <alignment horizontal="left" vertical="top" wrapText="1"/>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0" fontId="16" fillId="2" borderId="2" xfId="2" applyFont="1" applyFill="1" applyBorder="1" applyAlignment="1" applyProtection="1">
      <alignment horizontal="center" vertical="center" wrapText="1"/>
    </xf>
    <xf numFmtId="49" fontId="37" fillId="10" borderId="78" xfId="0" applyNumberFormat="1" applyFont="1" applyFill="1" applyBorder="1" applyAlignment="1" applyProtection="1">
      <alignment horizontal="left" vertical="top" wrapText="1"/>
      <protection locked="0"/>
    </xf>
    <xf numFmtId="49" fontId="37" fillId="10" borderId="60" xfId="0" applyNumberFormat="1" applyFont="1" applyFill="1" applyBorder="1" applyAlignment="1" applyProtection="1">
      <alignment horizontal="left" vertical="top" wrapText="1"/>
      <protection locked="0"/>
    </xf>
    <xf numFmtId="49" fontId="37" fillId="10" borderId="103" xfId="0" applyNumberFormat="1" applyFont="1" applyFill="1" applyBorder="1" applyAlignment="1" applyProtection="1">
      <alignment horizontal="left" vertical="top" wrapText="1"/>
      <protection locked="0"/>
    </xf>
    <xf numFmtId="0" fontId="10" fillId="22" borderId="31" xfId="3" applyFont="1" applyFill="1" applyBorder="1" applyAlignment="1" applyProtection="1">
      <alignment horizontal="left" vertical="center" wrapText="1"/>
    </xf>
    <xf numFmtId="0" fontId="0" fillId="22" borderId="27" xfId="0" applyFill="1" applyBorder="1" applyAlignment="1" applyProtection="1">
      <alignment horizontal="left" vertical="center" wrapText="1"/>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2" fillId="6" borderId="0" xfId="0" applyFont="1" applyFill="1" applyAlignment="1" applyProtection="1">
      <alignment horizontal="left" vertical="top" wrapText="1"/>
      <protection locked="0"/>
    </xf>
    <xf numFmtId="0" fontId="2" fillId="9" borderId="20" xfId="0" applyFont="1" applyFill="1" applyBorder="1" applyAlignment="1" applyProtection="1">
      <alignment horizontal="left" vertical="top" wrapText="1"/>
      <protection locked="0"/>
    </xf>
    <xf numFmtId="0" fontId="2" fillId="9" borderId="0" xfId="0" applyFont="1" applyFill="1" applyBorder="1" applyAlignment="1" applyProtection="1">
      <alignment horizontal="left" vertical="top" wrapText="1"/>
      <protection locked="0"/>
    </xf>
    <xf numFmtId="0" fontId="24" fillId="22" borderId="3" xfId="3" applyFont="1" applyFill="1" applyBorder="1" applyAlignment="1" applyProtection="1">
      <alignment horizontal="center" vertical="center" wrapText="1"/>
    </xf>
    <xf numFmtId="0" fontId="24" fillId="22"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2" borderId="13" xfId="3" applyFont="1" applyFill="1" applyBorder="1" applyAlignment="1" applyProtection="1">
      <alignment horizontal="center" vertical="center" wrapText="1"/>
    </xf>
    <xf numFmtId="0" fontId="0" fillId="22" borderId="10" xfId="0" applyFill="1" applyBorder="1" applyAlignment="1" applyProtection="1">
      <alignment horizontal="center" vertical="center" wrapText="1"/>
    </xf>
    <xf numFmtId="0" fontId="10" fillId="11" borderId="31" xfId="3" applyFont="1" applyFill="1" applyBorder="1" applyAlignment="1" applyProtection="1">
      <alignment horizontal="left" vertical="center" wrapText="1"/>
    </xf>
    <xf numFmtId="0" fontId="0" fillId="0" borderId="27" xfId="0" applyBorder="1" applyAlignment="1" applyProtection="1">
      <alignment horizontal="left" vertical="center" wrapText="1"/>
    </xf>
    <xf numFmtId="0" fontId="10" fillId="22" borderId="0" xfId="3" applyFont="1" applyFill="1" applyBorder="1" applyAlignment="1" applyProtection="1">
      <alignment horizontal="left" vertical="center" wrapText="1"/>
    </xf>
    <xf numFmtId="0" fontId="0" fillId="22" borderId="10" xfId="0" applyFill="1" applyBorder="1" applyAlignment="1" applyProtection="1">
      <alignment horizontal="left" vertical="center" wrapText="1"/>
    </xf>
    <xf numFmtId="0" fontId="10" fillId="22" borderId="12" xfId="3" applyFont="1" applyFill="1" applyBorder="1" applyAlignment="1" applyProtection="1">
      <alignment horizontal="left" vertical="center" wrapText="1"/>
    </xf>
    <xf numFmtId="0" fontId="0" fillId="22" borderId="13" xfId="0" applyFill="1" applyBorder="1" applyAlignment="1" applyProtection="1">
      <alignment horizontal="left" vertical="center" wrapText="1"/>
    </xf>
    <xf numFmtId="0" fontId="26" fillId="18" borderId="38" xfId="3" applyFont="1" applyFill="1" applyBorder="1" applyAlignment="1" applyProtection="1">
      <alignment vertical="center" wrapText="1"/>
      <protection locked="0"/>
    </xf>
    <xf numFmtId="0" fontId="26" fillId="18" borderId="49" xfId="3" applyFont="1" applyFill="1" applyBorder="1" applyAlignment="1" applyProtection="1">
      <alignment vertical="center" wrapText="1"/>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lignment horizontal="left" vertical="center" wrapText="1"/>
    </xf>
    <xf numFmtId="0" fontId="10" fillId="22" borderId="16" xfId="2" applyNumberFormat="1" applyFont="1" applyFill="1" applyBorder="1" applyAlignment="1" applyProtection="1">
      <alignment horizontal="left" vertical="center" wrapText="1"/>
    </xf>
    <xf numFmtId="0" fontId="13" fillId="22" borderId="11" xfId="2" applyNumberFormat="1" applyFont="1"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2" fillId="6" borderId="0" xfId="0" applyFont="1" applyFill="1" applyAlignment="1" applyProtection="1">
      <alignment horizontal="center"/>
      <protection locked="0"/>
    </xf>
    <xf numFmtId="0" fontId="10" fillId="22" borderId="11" xfId="2" applyNumberFormat="1" applyFont="1" applyFill="1" applyBorder="1" applyAlignment="1" applyProtection="1">
      <alignment horizontal="left" vertical="center" wrapText="1"/>
    </xf>
    <xf numFmtId="0" fontId="0" fillId="22"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49" xfId="3" applyFont="1" applyFill="1" applyBorder="1" applyAlignment="1" applyProtection="1">
      <alignment vertical="center" wrapText="1"/>
    </xf>
    <xf numFmtId="49" fontId="4" fillId="6" borderId="20" xfId="0" applyNumberFormat="1" applyFont="1" applyFill="1" applyBorder="1" applyAlignment="1" applyProtection="1">
      <alignment horizontal="left" vertical="top" wrapText="1"/>
      <protection locked="0"/>
    </xf>
    <xf numFmtId="49" fontId="4" fillId="6" borderId="0" xfId="0" applyNumberFormat="1" applyFont="1" applyFill="1" applyAlignment="1" applyProtection="1">
      <alignment horizontal="left" vertical="top" wrapText="1"/>
      <protection locked="0"/>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27" fillId="2" borderId="8" xfId="3" applyFont="1" applyFill="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2" fillId="22" borderId="16" xfId="2" applyNumberFormat="1" applyFont="1" applyFill="1" applyBorder="1" applyAlignment="1" applyProtection="1">
      <alignment horizontal="center" vertical="center" wrapText="1"/>
    </xf>
    <xf numFmtId="0" fontId="4" fillId="22" borderId="11" xfId="0" applyFont="1" applyFill="1" applyBorder="1" applyAlignment="1">
      <alignment horizontal="center" vertical="center" wrapText="1"/>
    </xf>
    <xf numFmtId="0" fontId="16" fillId="22" borderId="0" xfId="0" applyFont="1" applyFill="1" applyBorder="1" applyAlignment="1">
      <alignment horizontal="center" vertical="center"/>
    </xf>
    <xf numFmtId="49" fontId="38" fillId="22" borderId="11" xfId="0" applyNumberFormat="1" applyFont="1" applyFill="1" applyBorder="1" applyAlignment="1">
      <alignment horizontal="center" vertical="center" wrapText="1"/>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94" xfId="3" applyFont="1" applyBorder="1" applyAlignment="1">
      <alignment horizontal="left" vertical="top" wrapText="1"/>
    </xf>
    <xf numFmtId="0" fontId="4" fillId="0" borderId="0" xfId="3" applyFont="1" applyAlignment="1">
      <alignment horizontal="left" vertical="top" wrapText="1"/>
    </xf>
    <xf numFmtId="0" fontId="4" fillId="5" borderId="42" xfId="3" applyFont="1" applyFill="1" applyBorder="1" applyAlignment="1" applyProtection="1">
      <alignment vertical="top" wrapText="1"/>
      <protection locked="0"/>
    </xf>
    <xf numFmtId="0" fontId="0" fillId="0" borderId="0" xfId="0" applyAlignment="1">
      <alignment vertical="top" wrapText="1"/>
    </xf>
    <xf numFmtId="0" fontId="0" fillId="0" borderId="42" xfId="0" applyBorder="1" applyAlignment="1">
      <alignment vertical="top" wrapText="1"/>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25" fillId="7" borderId="0" xfId="3" applyFont="1" applyFill="1" applyBorder="1" applyAlignment="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0" fontId="16"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0" fontId="16" fillId="4" borderId="72" xfId="2" applyNumberFormat="1" applyFont="1" applyFill="1" applyBorder="1" applyAlignment="1" applyProtection="1">
      <alignment horizontal="left" vertical="center" wrapText="1"/>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7" fillId="2" borderId="8" xfId="2" applyFont="1" applyFill="1" applyBorder="1" applyAlignment="1" applyProtection="1">
      <alignment vertical="center" wrapText="1"/>
    </xf>
    <xf numFmtId="49" fontId="4" fillId="6" borderId="6" xfId="0" applyNumberFormat="1" applyFont="1" applyFill="1" applyBorder="1" applyAlignment="1" applyProtection="1">
      <alignment vertical="top" wrapText="1"/>
      <protection locked="0"/>
    </xf>
    <xf numFmtId="49" fontId="4" fillId="6" borderId="0" xfId="0" applyNumberFormat="1" applyFont="1" applyFill="1" applyBorder="1" applyAlignment="1" applyProtection="1">
      <alignment vertical="top" wrapText="1"/>
      <protection locked="0"/>
    </xf>
    <xf numFmtId="0" fontId="17" fillId="2" borderId="14" xfId="2" applyFont="1" applyFill="1" applyBorder="1" applyAlignment="1" applyProtection="1">
      <alignment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1115122</xdr:colOff>
      <xdr:row>3</xdr:row>
      <xdr:rowOff>81311</xdr:rowOff>
    </xdr:from>
    <xdr:to>
      <xdr:col>6</xdr:col>
      <xdr:colOff>4138263</xdr:colOff>
      <xdr:row>3</xdr:row>
      <xdr:rowOff>91067</xdr:rowOff>
    </xdr:to>
    <xdr:sp macro="" textlink="">
      <xdr:nvSpPr>
        <xdr:cNvPr id="2" name="Line 2"/>
        <xdr:cNvSpPr>
          <a:spLocks noChangeShapeType="1"/>
        </xdr:cNvSpPr>
      </xdr:nvSpPr>
      <xdr:spPr bwMode="auto">
        <a:xfrm>
          <a:off x="1115122" y="569177"/>
          <a:ext cx="11270397" cy="9756"/>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3141556</xdr:colOff>
      <xdr:row>1</xdr:row>
      <xdr:rowOff>25964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8812" y="188586"/>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394939</xdr:colOff>
      <xdr:row>84</xdr:row>
      <xdr:rowOff>174237</xdr:rowOff>
    </xdr:from>
    <xdr:to>
      <xdr:col>5</xdr:col>
      <xdr:colOff>124290</xdr:colOff>
      <xdr:row>119</xdr:row>
      <xdr:rowOff>46464</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4939" y="22186280"/>
          <a:ext cx="6524625" cy="5238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G61"/>
  <sheetViews>
    <sheetView showGridLines="0" zoomScaleNormal="100" zoomScaleSheetLayoutView="100" workbookViewId="0">
      <selection activeCell="J14" sqref="J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7" t="s">
        <v>48</v>
      </c>
    </row>
    <row r="5" spans="1:21" ht="21" customHeight="1" thickBot="1" x14ac:dyDescent="0.3">
      <c r="A5" s="23" t="s">
        <v>58</v>
      </c>
      <c r="B5" s="16"/>
      <c r="C5" s="16"/>
      <c r="D5" s="17"/>
      <c r="E5" s="16"/>
      <c r="F5" s="16"/>
      <c r="T5" s="3" t="s">
        <v>10</v>
      </c>
    </row>
    <row r="6" spans="1:21" ht="23.25" customHeight="1" thickBot="1" x14ac:dyDescent="0.3">
      <c r="A6" s="23" t="s">
        <v>265</v>
      </c>
      <c r="B6" s="16"/>
      <c r="C6" s="16"/>
      <c r="D6" s="17"/>
      <c r="E6" s="16"/>
      <c r="F6" s="444"/>
      <c r="H6" s="435" t="s">
        <v>111</v>
      </c>
      <c r="I6" s="436"/>
      <c r="J6" s="84"/>
      <c r="K6" s="422" t="s">
        <v>229</v>
      </c>
      <c r="L6" s="2"/>
      <c r="M6" s="303"/>
      <c r="N6" s="303"/>
      <c r="O6" s="303"/>
      <c r="P6" s="303"/>
      <c r="Q6" s="303"/>
      <c r="R6" s="448"/>
      <c r="S6" s="449"/>
      <c r="T6" s="449"/>
      <c r="U6" s="449"/>
    </row>
    <row r="7" spans="1:21" ht="14.25" customHeight="1" thickBot="1" x14ac:dyDescent="0.25">
      <c r="A7" s="2"/>
      <c r="E7" s="2"/>
      <c r="F7" s="445"/>
      <c r="H7" s="150" t="s">
        <v>135</v>
      </c>
      <c r="I7" s="2"/>
      <c r="J7" s="2"/>
      <c r="K7" s="21"/>
      <c r="L7" s="2"/>
      <c r="M7" s="309"/>
      <c r="N7" s="309"/>
      <c r="O7" s="309"/>
      <c r="P7" s="309"/>
      <c r="Q7" s="309"/>
      <c r="R7" s="156"/>
      <c r="S7" s="156"/>
      <c r="T7" s="302"/>
      <c r="U7" s="156"/>
    </row>
    <row r="8" spans="1:21" s="1" customFormat="1" ht="15" hidden="1" customHeight="1" thickBot="1" x14ac:dyDescent="0.25">
      <c r="A8" s="18" t="s">
        <v>5</v>
      </c>
      <c r="B8" s="7"/>
      <c r="C8" s="8"/>
      <c r="D8" s="9"/>
      <c r="E8" s="7"/>
      <c r="F8" s="445"/>
      <c r="G8" s="7"/>
      <c r="J8" s="10"/>
      <c r="M8" s="44"/>
      <c r="N8" s="44"/>
      <c r="O8" s="44"/>
      <c r="P8"/>
      <c r="Q8"/>
      <c r="R8" s="303"/>
      <c r="S8" s="303"/>
      <c r="T8" s="156"/>
      <c r="U8" s="303"/>
    </row>
    <row r="9" spans="1:21" ht="6.75" hidden="1" customHeight="1" thickBot="1" x14ac:dyDescent="0.25">
      <c r="A9" s="19"/>
      <c r="B9" s="11"/>
      <c r="C9" s="11"/>
      <c r="D9" s="12"/>
      <c r="E9" s="13"/>
      <c r="F9" s="445"/>
      <c r="G9" s="11"/>
      <c r="H9" s="19"/>
      <c r="I9" s="10"/>
      <c r="J9" s="10"/>
      <c r="K9" s="19"/>
      <c r="L9" s="300"/>
      <c r="M9" s="450" t="s">
        <v>178</v>
      </c>
      <c r="N9" s="451"/>
      <c r="O9" s="451"/>
      <c r="P9" s="451"/>
      <c r="Q9" s="452"/>
      <c r="R9" s="156"/>
      <c r="S9" s="156"/>
      <c r="T9" s="304"/>
      <c r="U9" s="156"/>
    </row>
    <row r="10" spans="1:21" ht="26.25" thickBot="1" x14ac:dyDescent="0.25">
      <c r="A10" s="430" t="s">
        <v>235</v>
      </c>
      <c r="B10" s="11"/>
      <c r="C10" s="623" t="s">
        <v>279</v>
      </c>
      <c r="D10" s="624"/>
      <c r="E10" s="625"/>
      <c r="F10" s="445"/>
      <c r="G10" s="11"/>
      <c r="H10" s="22" t="s">
        <v>1</v>
      </c>
      <c r="I10" s="77"/>
      <c r="J10" s="10"/>
      <c r="K10" s="51" t="s">
        <v>49</v>
      </c>
      <c r="L10" s="301"/>
      <c r="M10" s="612" t="s">
        <v>178</v>
      </c>
      <c r="N10" s="613"/>
      <c r="O10" s="613"/>
      <c r="P10" s="613"/>
      <c r="Q10" s="614"/>
      <c r="R10" s="156"/>
      <c r="S10" s="156"/>
      <c r="T10" s="305"/>
      <c r="U10" s="156"/>
    </row>
    <row r="11" spans="1:21" ht="6.75" customHeight="1" thickBot="1" x14ac:dyDescent="0.25">
      <c r="A11" s="19"/>
      <c r="B11" s="11"/>
      <c r="C11" s="11"/>
      <c r="D11" s="12"/>
      <c r="E11" s="13"/>
      <c r="F11" s="445"/>
      <c r="G11" s="11"/>
      <c r="H11" s="10"/>
      <c r="I11" s="10"/>
      <c r="J11" s="10"/>
      <c r="K11" s="10"/>
      <c r="L11" s="306"/>
      <c r="M11" s="629" t="s">
        <v>179</v>
      </c>
      <c r="N11" s="630"/>
      <c r="O11" s="630"/>
      <c r="P11" s="630"/>
      <c r="Q11" s="631"/>
      <c r="R11" s="310"/>
      <c r="T11" s="4" t="s">
        <v>13</v>
      </c>
    </row>
    <row r="12" spans="1:21" ht="13.5" customHeight="1" thickBot="1" x14ac:dyDescent="0.25">
      <c r="A12" s="495" t="s">
        <v>344</v>
      </c>
      <c r="B12" s="11"/>
      <c r="C12" s="8"/>
      <c r="D12" s="384"/>
      <c r="E12" s="8">
        <v>1245</v>
      </c>
      <c r="F12" s="445"/>
      <c r="G12" s="11"/>
      <c r="H12" s="22" t="s">
        <v>2</v>
      </c>
      <c r="I12" s="77"/>
      <c r="J12" s="10"/>
      <c r="K12" s="22" t="s">
        <v>3</v>
      </c>
      <c r="L12" s="191"/>
      <c r="M12" s="632"/>
      <c r="N12" s="633"/>
      <c r="O12" s="633"/>
      <c r="P12" s="633"/>
      <c r="Q12" s="634"/>
      <c r="R12" s="310"/>
      <c r="T12" s="4" t="s">
        <v>12</v>
      </c>
    </row>
    <row r="13" spans="1:21" ht="8.25" customHeight="1" thickBot="1" x14ac:dyDescent="0.25">
      <c r="A13" s="19"/>
      <c r="B13" s="11"/>
      <c r="C13" s="11"/>
      <c r="D13" s="12"/>
      <c r="E13" s="13"/>
      <c r="F13" s="445"/>
      <c r="G13" s="11"/>
      <c r="H13" s="453"/>
      <c r="I13" s="446"/>
      <c r="J13" s="446"/>
      <c r="K13" s="446"/>
      <c r="L13" s="446"/>
      <c r="M13" s="635"/>
      <c r="N13" s="636"/>
      <c r="O13" s="636"/>
      <c r="P13" s="636"/>
      <c r="Q13" s="637"/>
      <c r="R13" s="310"/>
      <c r="T13" s="4"/>
    </row>
    <row r="14" spans="1:21" ht="24" customHeight="1" thickBot="1" x14ac:dyDescent="0.25">
      <c r="A14" s="430" t="s">
        <v>226</v>
      </c>
      <c r="B14" s="11"/>
      <c r="C14" s="623" t="s">
        <v>392</v>
      </c>
      <c r="D14" s="624"/>
      <c r="E14" s="625"/>
      <c r="F14" s="445"/>
      <c r="G14" s="11"/>
      <c r="H14" s="552" t="s">
        <v>59</v>
      </c>
      <c r="I14" s="429" t="s">
        <v>20</v>
      </c>
      <c r="J14" s="558" t="s">
        <v>274</v>
      </c>
      <c r="K14" s="559"/>
      <c r="L14" s="560"/>
      <c r="M14" s="307"/>
      <c r="N14" s="156"/>
      <c r="O14" s="308"/>
      <c r="T14" s="4"/>
    </row>
    <row r="15" spans="1:21" ht="13.5" customHeight="1" thickBot="1" x14ac:dyDescent="0.25">
      <c r="A15" s="19"/>
      <c r="B15" s="11"/>
      <c r="C15" s="11"/>
      <c r="D15" s="12"/>
      <c r="E15" s="13"/>
      <c r="F15" s="445"/>
      <c r="G15" s="11"/>
      <c r="H15" s="553"/>
      <c r="I15" s="429" t="s">
        <v>21</v>
      </c>
      <c r="J15" s="558" t="s">
        <v>275</v>
      </c>
      <c r="K15" s="559"/>
      <c r="L15" s="560"/>
      <c r="M15" s="153"/>
      <c r="N15" s="155"/>
      <c r="O15" s="154"/>
      <c r="P15" s="156"/>
      <c r="Q15" s="39"/>
      <c r="R15" s="39"/>
      <c r="T15" s="4"/>
    </row>
    <row r="16" spans="1:21" ht="21.75" customHeight="1" thickBot="1" x14ac:dyDescent="0.25">
      <c r="A16" s="506" t="s">
        <v>360</v>
      </c>
      <c r="B16" s="507"/>
      <c r="C16" s="640" t="s">
        <v>395</v>
      </c>
      <c r="D16" s="641"/>
      <c r="E16" s="642"/>
      <c r="F16" s="445"/>
      <c r="G16" s="11"/>
      <c r="H16" s="554"/>
      <c r="I16" s="429" t="s">
        <v>22</v>
      </c>
      <c r="J16" s="561" t="s">
        <v>353</v>
      </c>
      <c r="K16" s="562"/>
      <c r="L16" s="563"/>
      <c r="M16" s="11"/>
      <c r="N16" s="11"/>
      <c r="O16" s="11"/>
      <c r="T16" s="4" t="s">
        <v>13</v>
      </c>
      <c r="U16" s="46"/>
    </row>
    <row r="17" spans="1:33" ht="27" customHeight="1" thickBot="1" x14ac:dyDescent="0.25">
      <c r="A17" s="506" t="s">
        <v>361</v>
      </c>
      <c r="B17" s="508"/>
      <c r="C17" s="640" t="s">
        <v>437</v>
      </c>
      <c r="D17" s="641"/>
      <c r="E17" s="642"/>
      <c r="F17" s="445"/>
      <c r="G17" s="11"/>
      <c r="H17" s="64" t="s">
        <v>311</v>
      </c>
      <c r="I17" s="496">
        <v>41730</v>
      </c>
      <c r="J17" s="546" t="s">
        <v>312</v>
      </c>
      <c r="K17" s="547"/>
      <c r="L17" s="550">
        <v>1</v>
      </c>
      <c r="M17" s="11"/>
      <c r="N17" s="11"/>
      <c r="O17" s="11"/>
      <c r="T17" s="4" t="s">
        <v>19</v>
      </c>
      <c r="U17" s="48"/>
      <c r="V17" s="47"/>
    </row>
    <row r="18" spans="1:33" ht="13.5" customHeight="1" thickBot="1" x14ac:dyDescent="0.25">
      <c r="D18"/>
      <c r="E18"/>
      <c r="F18" s="445"/>
      <c r="H18" s="64" t="s">
        <v>313</v>
      </c>
      <c r="I18" s="496"/>
      <c r="J18" s="548"/>
      <c r="K18" s="549"/>
      <c r="L18" s="551"/>
      <c r="M18" s="11"/>
      <c r="N18" s="11"/>
      <c r="O18" s="11"/>
      <c r="T18" s="4"/>
      <c r="U18" s="48"/>
      <c r="V18" s="49"/>
    </row>
    <row r="19" spans="1:33" ht="18.75" customHeight="1" thickBot="1" x14ac:dyDescent="0.25">
      <c r="B19" s="12"/>
      <c r="C19" s="429" t="s">
        <v>20</v>
      </c>
      <c r="D19" s="14"/>
      <c r="E19" s="15" t="s">
        <v>345</v>
      </c>
      <c r="F19" s="445"/>
      <c r="G19" s="11"/>
      <c r="H19" s="638" t="s">
        <v>110</v>
      </c>
      <c r="I19" s="639"/>
      <c r="J19" s="626"/>
      <c r="K19" s="627"/>
      <c r="L19" s="628"/>
      <c r="M19" s="11"/>
      <c r="N19" s="11"/>
      <c r="O19" s="11"/>
      <c r="T19" s="2" t="s">
        <v>19</v>
      </c>
      <c r="U19" s="48"/>
      <c r="V19" s="47"/>
    </row>
    <row r="20" spans="1:33" ht="13.5" customHeight="1" thickBot="1" x14ac:dyDescent="0.25">
      <c r="A20" s="351"/>
      <c r="C20" s="429" t="s">
        <v>21</v>
      </c>
      <c r="D20" s="14"/>
      <c r="E20" s="15" t="s">
        <v>346</v>
      </c>
      <c r="F20" s="445"/>
      <c r="M20" s="11"/>
      <c r="N20" s="11"/>
      <c r="O20" s="11"/>
      <c r="T20" s="2"/>
      <c r="U20" s="48"/>
      <c r="V20" s="49"/>
    </row>
    <row r="21" spans="1:33" ht="18.75" customHeight="1" thickBot="1" x14ac:dyDescent="0.25">
      <c r="A21" s="574" t="s">
        <v>23</v>
      </c>
      <c r="B21" s="11"/>
      <c r="C21" s="429" t="s">
        <v>22</v>
      </c>
      <c r="D21" s="14"/>
      <c r="E21" s="318" t="s">
        <v>351</v>
      </c>
      <c r="F21" s="445"/>
      <c r="G21" s="11"/>
      <c r="M21" s="11"/>
      <c r="N21" s="11"/>
      <c r="O21" s="11"/>
      <c r="T21" s="4"/>
      <c r="U21" s="48"/>
      <c r="V21" s="49"/>
    </row>
    <row r="22" spans="1:33" ht="13.5" customHeight="1" thickBot="1" x14ac:dyDescent="0.25">
      <c r="A22" s="575"/>
      <c r="B22" s="11"/>
      <c r="C22" s="64" t="s">
        <v>308</v>
      </c>
      <c r="D22" s="14"/>
      <c r="E22" s="385">
        <v>42345</v>
      </c>
      <c r="F22" s="445"/>
      <c r="G22" s="11"/>
      <c r="H22" s="19"/>
      <c r="I22" s="20"/>
      <c r="J22" s="13"/>
      <c r="K22" s="12"/>
      <c r="L22" s="14"/>
      <c r="M22" s="11"/>
      <c r="N22" s="11"/>
      <c r="O22" s="11"/>
      <c r="T22" s="4"/>
      <c r="U22" s="48"/>
      <c r="V22" s="49"/>
    </row>
    <row r="23" spans="1:33" ht="15" customHeight="1" thickBot="1" x14ac:dyDescent="0.25">
      <c r="A23" s="575"/>
      <c r="B23" s="11"/>
      <c r="C23" s="64" t="s">
        <v>60</v>
      </c>
      <c r="D23" s="14"/>
      <c r="E23" s="385">
        <v>42545</v>
      </c>
      <c r="F23" s="445"/>
      <c r="G23" s="11"/>
      <c r="H23" s="430" t="s">
        <v>24</v>
      </c>
      <c r="I23" s="429" t="s">
        <v>20</v>
      </c>
      <c r="J23" s="584" t="s">
        <v>276</v>
      </c>
      <c r="K23" s="585"/>
      <c r="L23" s="586"/>
      <c r="M23" s="11"/>
      <c r="N23" s="11"/>
      <c r="O23" s="11"/>
      <c r="T23" s="4"/>
      <c r="U23" s="48"/>
      <c r="V23" s="49"/>
    </row>
    <row r="24" spans="1:33" ht="27.75" customHeight="1" thickBot="1" x14ac:dyDescent="0.25">
      <c r="A24" s="575"/>
      <c r="B24" s="11"/>
      <c r="C24" s="64" t="s">
        <v>309</v>
      </c>
      <c r="D24" s="14"/>
      <c r="E24" s="496">
        <v>43830</v>
      </c>
      <c r="F24" s="445"/>
      <c r="G24" s="11"/>
      <c r="H24" s="590" t="s">
        <v>21</v>
      </c>
      <c r="I24" s="591"/>
      <c r="J24" s="584" t="s">
        <v>270</v>
      </c>
      <c r="K24" s="585"/>
      <c r="L24" s="586"/>
      <c r="M24" s="11"/>
      <c r="N24" s="11"/>
      <c r="O24" s="11"/>
      <c r="T24" s="4"/>
      <c r="U24" s="48"/>
      <c r="V24" s="49"/>
    </row>
    <row r="25" spans="1:33" ht="27" customHeight="1" thickBot="1" x14ac:dyDescent="0.25">
      <c r="A25" s="575"/>
      <c r="B25" s="11"/>
      <c r="C25" s="64" t="s">
        <v>310</v>
      </c>
      <c r="D25" s="14"/>
      <c r="E25" s="497">
        <v>0.3</v>
      </c>
      <c r="F25" s="445"/>
      <c r="G25" s="11"/>
      <c r="H25" s="592" t="s">
        <v>22</v>
      </c>
      <c r="I25" s="593"/>
      <c r="J25" s="587" t="s">
        <v>352</v>
      </c>
      <c r="K25" s="588"/>
      <c r="L25" s="589"/>
      <c r="M25" s="445"/>
      <c r="N25" s="445"/>
      <c r="O25" s="445"/>
      <c r="P25" s="445"/>
      <c r="Q25" s="445"/>
      <c r="T25" s="4"/>
      <c r="U25" s="48"/>
      <c r="V25" s="49"/>
    </row>
    <row r="26" spans="1:33" ht="27.75" customHeight="1" thickBot="1" x14ac:dyDescent="0.25">
      <c r="A26" s="575"/>
      <c r="B26" s="11"/>
      <c r="C26" s="64" t="s">
        <v>84</v>
      </c>
      <c r="D26" s="14"/>
      <c r="E26" s="333" t="s">
        <v>11</v>
      </c>
      <c r="F26" s="445"/>
      <c r="G26" s="11"/>
      <c r="H26" s="84"/>
      <c r="I26" s="484"/>
      <c r="J26" s="432"/>
      <c r="K26" s="433"/>
      <c r="L26" s="434"/>
      <c r="M26" s="88"/>
      <c r="N26" s="88"/>
      <c r="O26" s="88"/>
      <c r="P26" s="88"/>
      <c r="Q26" s="88"/>
      <c r="S26" s="39"/>
      <c r="T26" s="71"/>
      <c r="U26" s="97"/>
      <c r="V26" s="98"/>
      <c r="W26" s="39"/>
      <c r="X26" s="39"/>
      <c r="Y26" s="39"/>
      <c r="Z26" s="39"/>
      <c r="AA26" s="39"/>
      <c r="AB26" s="39"/>
      <c r="AC26" s="39"/>
      <c r="AD26" s="39"/>
      <c r="AE26" s="39"/>
      <c r="AF26" s="39"/>
      <c r="AG26" s="39"/>
    </row>
    <row r="27" spans="1:33" ht="27" customHeight="1" thickBot="1" x14ac:dyDescent="0.25">
      <c r="A27" s="575"/>
      <c r="B27" s="11"/>
      <c r="C27" s="485" t="s">
        <v>86</v>
      </c>
      <c r="D27" s="14"/>
      <c r="E27" s="454"/>
      <c r="F27" s="445"/>
      <c r="G27" s="11"/>
      <c r="H27" s="455" t="s">
        <v>18</v>
      </c>
      <c r="I27" s="40" t="s">
        <v>26</v>
      </c>
      <c r="J27" s="577" t="s">
        <v>139</v>
      </c>
      <c r="K27" s="578"/>
      <c r="L27" s="350"/>
      <c r="M27" s="445"/>
      <c r="N27" s="445"/>
      <c r="O27" s="445"/>
      <c r="P27" s="445"/>
      <c r="Q27" s="445"/>
      <c r="T27" s="2"/>
      <c r="U27" s="48"/>
      <c r="V27" s="49"/>
    </row>
    <row r="28" spans="1:33" ht="27" customHeight="1" thickBot="1" x14ac:dyDescent="0.25">
      <c r="A28" s="575"/>
      <c r="B28" s="11"/>
      <c r="F28" s="445"/>
      <c r="G28" s="11"/>
      <c r="H28" s="456"/>
      <c r="I28" s="40" t="s">
        <v>17</v>
      </c>
      <c r="J28" s="602">
        <v>42552</v>
      </c>
      <c r="K28" s="603"/>
      <c r="L28" s="10"/>
      <c r="M28" s="89"/>
      <c r="N28" s="89"/>
      <c r="O28" s="89"/>
      <c r="P28" s="89"/>
      <c r="Q28" s="89"/>
      <c r="S28" s="39"/>
      <c r="T28" s="71"/>
      <c r="U28" s="97"/>
      <c r="V28" s="98"/>
      <c r="W28" s="39"/>
      <c r="X28" s="39"/>
      <c r="Y28" s="39"/>
      <c r="Z28" s="39"/>
      <c r="AA28" s="39"/>
      <c r="AB28" s="39"/>
      <c r="AC28" s="39"/>
      <c r="AD28" s="39"/>
      <c r="AE28" s="39"/>
      <c r="AF28" s="39"/>
      <c r="AG28" s="39"/>
    </row>
    <row r="29" spans="1:33" ht="15" customHeight="1" thickBot="1" x14ac:dyDescent="0.25">
      <c r="A29" s="576"/>
      <c r="B29" s="11"/>
      <c r="F29" s="445"/>
      <c r="G29" s="11"/>
      <c r="H29" s="346"/>
      <c r="I29" s="347"/>
      <c r="J29" s="348"/>
      <c r="K29" s="349"/>
      <c r="L29" s="87"/>
      <c r="M29" s="91"/>
      <c r="N29" s="91"/>
      <c r="O29" s="91"/>
      <c r="P29" s="91"/>
      <c r="Q29" s="91"/>
      <c r="R29" s="445"/>
      <c r="S29" s="39"/>
      <c r="T29" s="71"/>
      <c r="U29" s="97"/>
      <c r="V29" s="98"/>
      <c r="W29" s="39"/>
      <c r="X29" s="39"/>
      <c r="Y29" s="39"/>
      <c r="Z29" s="39"/>
      <c r="AA29" s="39"/>
      <c r="AB29" s="39"/>
      <c r="AC29" s="39"/>
      <c r="AD29" s="39"/>
      <c r="AE29" s="39"/>
      <c r="AF29" s="39"/>
      <c r="AG29" s="39"/>
    </row>
    <row r="30" spans="1:33" ht="13.5" customHeight="1" thickBot="1" x14ac:dyDescent="0.25">
      <c r="A30" s="84"/>
      <c r="B30" s="11"/>
      <c r="C30" s="456"/>
      <c r="D30" s="14"/>
      <c r="E30" s="457"/>
      <c r="F30" s="445"/>
      <c r="G30" s="11"/>
      <c r="H30" s="580" t="s">
        <v>272</v>
      </c>
      <c r="I30" s="567" t="s">
        <v>291</v>
      </c>
      <c r="J30" s="568"/>
      <c r="K30" s="568"/>
      <c r="L30" s="568"/>
      <c r="M30" s="568"/>
      <c r="N30" s="568"/>
      <c r="O30" s="568"/>
      <c r="P30" s="568"/>
      <c r="Q30" s="568"/>
      <c r="R30" s="568"/>
      <c r="S30" s="39"/>
      <c r="T30" s="99"/>
      <c r="U30" s="97"/>
      <c r="V30" s="458"/>
      <c r="W30" s="459"/>
      <c r="X30" s="460"/>
      <c r="Y30" s="461"/>
      <c r="Z30" s="78"/>
      <c r="AA30" s="39"/>
      <c r="AB30" s="39"/>
      <c r="AC30" s="39"/>
      <c r="AD30" s="39"/>
      <c r="AE30" s="39"/>
      <c r="AF30" s="39"/>
      <c r="AG30" s="39"/>
    </row>
    <row r="31" spans="1:33" s="39" customFormat="1" ht="13.5" customHeight="1" thickBot="1" x14ac:dyDescent="0.25">
      <c r="A31" s="327"/>
      <c r="B31" s="156"/>
      <c r="C31" s="328"/>
      <c r="D31" s="329"/>
      <c r="E31" s="330"/>
      <c r="F31" s="445"/>
      <c r="G31" s="153"/>
      <c r="H31" s="581"/>
      <c r="I31" s="567"/>
      <c r="J31" s="568"/>
      <c r="K31" s="568"/>
      <c r="L31" s="568"/>
      <c r="M31" s="568"/>
      <c r="N31" s="568"/>
      <c r="O31" s="568"/>
      <c r="P31" s="568"/>
      <c r="Q31" s="568"/>
      <c r="R31" s="568"/>
      <c r="T31" s="99"/>
      <c r="U31" s="97"/>
      <c r="V31" s="324"/>
      <c r="W31" s="325"/>
      <c r="X31" s="326"/>
      <c r="Y31" s="326"/>
      <c r="Z31" s="78"/>
    </row>
    <row r="32" spans="1:33" s="39" customFormat="1" ht="13.5" customHeight="1" thickBot="1" x14ac:dyDescent="0.25">
      <c r="A32" s="327"/>
      <c r="B32" s="156"/>
      <c r="C32" s="328"/>
      <c r="D32" s="329"/>
      <c r="E32" s="330"/>
      <c r="F32" s="445"/>
      <c r="G32" s="153"/>
      <c r="T32" s="99"/>
      <c r="U32" s="97"/>
      <c r="V32" s="324"/>
      <c r="W32" s="325"/>
      <c r="X32" s="326"/>
      <c r="Y32" s="326"/>
      <c r="Z32" s="78"/>
    </row>
    <row r="33" spans="1:33" ht="21.75" customHeight="1" thickBot="1" x14ac:dyDescent="0.25">
      <c r="A33" s="751" t="s">
        <v>98</v>
      </c>
      <c r="B33" s="12"/>
      <c r="C33" s="752" t="s">
        <v>402</v>
      </c>
      <c r="D33" s="753"/>
      <c r="E33" s="753"/>
      <c r="F33" s="753"/>
      <c r="H33" s="85"/>
      <c r="I33" s="86"/>
      <c r="J33" s="90"/>
      <c r="K33" s="91"/>
      <c r="L33" s="91"/>
      <c r="M33" s="91"/>
      <c r="N33" s="91"/>
      <c r="O33" s="91"/>
      <c r="P33" s="91"/>
      <c r="Q33" s="91"/>
      <c r="R33" s="92"/>
      <c r="S33" s="39"/>
      <c r="T33" s="39"/>
      <c r="U33" s="100"/>
      <c r="V33" s="465"/>
      <c r="W33" s="466"/>
      <c r="X33" s="462"/>
      <c r="Y33" s="463"/>
      <c r="Z33" s="463"/>
      <c r="AA33" s="463"/>
      <c r="AB33" s="463"/>
      <c r="AC33" s="463"/>
      <c r="AD33" s="463"/>
      <c r="AE33" s="463"/>
      <c r="AF33" s="464"/>
      <c r="AG33" s="39"/>
    </row>
    <row r="34" spans="1:33" ht="13.5" customHeight="1" thickBot="1" x14ac:dyDescent="0.25">
      <c r="A34" s="754"/>
      <c r="B34" s="12"/>
      <c r="C34" s="752"/>
      <c r="D34" s="753"/>
      <c r="E34" s="753"/>
      <c r="F34" s="753"/>
      <c r="H34" s="582" t="s">
        <v>273</v>
      </c>
      <c r="I34" s="564" t="s">
        <v>403</v>
      </c>
      <c r="J34" s="565"/>
      <c r="K34" s="565"/>
      <c r="L34" s="565"/>
      <c r="M34" s="565"/>
      <c r="N34" s="565"/>
      <c r="O34" s="565"/>
      <c r="P34" s="565"/>
      <c r="Q34" s="565"/>
      <c r="R34" s="566"/>
      <c r="S34" s="39"/>
      <c r="T34" s="39"/>
      <c r="U34" s="39"/>
      <c r="V34" s="465"/>
      <c r="W34" s="466"/>
      <c r="X34" s="462"/>
      <c r="Y34" s="463"/>
      <c r="Z34" s="463"/>
      <c r="AA34" s="463"/>
      <c r="AB34" s="463"/>
      <c r="AC34" s="463"/>
      <c r="AD34" s="463"/>
      <c r="AE34" s="463"/>
      <c r="AF34" s="464"/>
      <c r="AG34" s="39"/>
    </row>
    <row r="35" spans="1:33" ht="13.5" customHeight="1" thickBot="1" x14ac:dyDescent="0.25">
      <c r="A35" s="754"/>
      <c r="B35" s="12"/>
      <c r="C35" s="752"/>
      <c r="D35" s="753"/>
      <c r="E35" s="753"/>
      <c r="F35" s="753"/>
      <c r="G35" s="45"/>
      <c r="H35" s="583"/>
      <c r="I35" s="564"/>
      <c r="J35" s="565"/>
      <c r="K35" s="565"/>
      <c r="L35" s="565"/>
      <c r="M35" s="565"/>
      <c r="N35" s="565"/>
      <c r="O35" s="565"/>
      <c r="P35" s="565"/>
      <c r="Q35" s="565"/>
      <c r="R35" s="566"/>
      <c r="S35" s="39"/>
      <c r="T35" s="71"/>
      <c r="U35" s="39"/>
      <c r="V35" s="465"/>
      <c r="W35" s="466"/>
      <c r="X35" s="462"/>
      <c r="Y35" s="463"/>
      <c r="Z35" s="463"/>
      <c r="AA35" s="463"/>
      <c r="AB35" s="463"/>
      <c r="AC35" s="463"/>
      <c r="AD35" s="463"/>
      <c r="AE35" s="463"/>
      <c r="AF35" s="464"/>
      <c r="AG35" s="39"/>
    </row>
    <row r="36" spans="1:33" ht="87.75" customHeight="1" thickBot="1" x14ac:dyDescent="0.25">
      <c r="A36" s="754"/>
      <c r="B36" s="12"/>
      <c r="C36" s="752"/>
      <c r="D36" s="753"/>
      <c r="E36" s="753"/>
      <c r="F36" s="753"/>
      <c r="G36" s="45"/>
      <c r="H36" s="583"/>
      <c r="I36" s="564"/>
      <c r="J36" s="565"/>
      <c r="K36" s="565"/>
      <c r="L36" s="565"/>
      <c r="M36" s="565"/>
      <c r="N36" s="565"/>
      <c r="O36" s="565"/>
      <c r="P36" s="565"/>
      <c r="Q36" s="565"/>
      <c r="R36" s="566"/>
      <c r="S36" s="39"/>
      <c r="T36" s="39"/>
      <c r="U36" s="39"/>
      <c r="V36" s="465"/>
      <c r="W36" s="466"/>
      <c r="X36" s="462"/>
      <c r="Y36" s="463"/>
      <c r="Z36" s="463"/>
      <c r="AA36" s="463"/>
      <c r="AB36" s="463"/>
      <c r="AC36" s="463"/>
      <c r="AD36" s="463"/>
      <c r="AE36" s="463"/>
      <c r="AF36" s="464"/>
      <c r="AG36" s="39"/>
    </row>
    <row r="37" spans="1:33" ht="10.5" customHeight="1" thickBot="1" x14ac:dyDescent="0.25">
      <c r="A37" s="443"/>
      <c r="B37" s="11"/>
      <c r="C37" s="358"/>
      <c r="D37" s="428"/>
      <c r="E37" s="428"/>
      <c r="F37" s="428"/>
      <c r="G37" s="45"/>
      <c r="H37" s="283"/>
      <c r="I37" s="284"/>
      <c r="J37" s="285"/>
      <c r="K37" s="75"/>
      <c r="L37" s="76"/>
      <c r="M37" s="94"/>
      <c r="N37" s="94"/>
      <c r="O37" s="94"/>
      <c r="P37" s="95"/>
      <c r="Q37" s="88"/>
      <c r="R37" s="92"/>
      <c r="S37" s="39"/>
      <c r="T37" s="39"/>
      <c r="U37" s="39"/>
      <c r="V37" s="465"/>
      <c r="W37" s="466"/>
      <c r="X37" s="462"/>
      <c r="Y37" s="463"/>
      <c r="Z37" s="463"/>
      <c r="AA37" s="463"/>
      <c r="AB37" s="463"/>
      <c r="AC37" s="463"/>
      <c r="AD37" s="463"/>
      <c r="AE37" s="463"/>
      <c r="AF37" s="464"/>
      <c r="AG37" s="39"/>
    </row>
    <row r="38" spans="1:33" ht="15" customHeight="1" thickBot="1" x14ac:dyDescent="0.25">
      <c r="A38" s="600" t="s">
        <v>314</v>
      </c>
      <c r="B38" s="45"/>
      <c r="C38" s="579" t="s">
        <v>315</v>
      </c>
      <c r="D38" s="579"/>
      <c r="E38" s="579"/>
      <c r="F38" s="353"/>
      <c r="G38" s="45"/>
      <c r="H38" s="311"/>
      <c r="I38" s="284"/>
      <c r="J38" s="285"/>
      <c r="K38" s="75"/>
      <c r="L38" s="76"/>
      <c r="M38" s="352"/>
      <c r="N38" s="352"/>
      <c r="O38" s="352"/>
      <c r="P38" s="91"/>
      <c r="Q38" s="91"/>
      <c r="R38" s="92"/>
      <c r="S38" s="39"/>
      <c r="T38" s="39"/>
      <c r="U38" s="39"/>
      <c r="V38" s="465"/>
      <c r="W38" s="466"/>
      <c r="X38" s="462"/>
      <c r="Y38" s="463"/>
      <c r="Z38" s="463"/>
      <c r="AA38" s="463"/>
      <c r="AB38" s="463"/>
      <c r="AC38" s="463"/>
      <c r="AD38" s="463"/>
      <c r="AE38" s="463"/>
      <c r="AF38" s="464"/>
      <c r="AG38" s="39"/>
    </row>
    <row r="39" spans="1:33" ht="15" customHeight="1" thickBot="1" x14ac:dyDescent="0.25">
      <c r="A39" s="601"/>
      <c r="B39" s="11"/>
      <c r="C39" s="618" t="s">
        <v>319</v>
      </c>
      <c r="D39" s="619"/>
      <c r="E39" s="619"/>
      <c r="F39" s="354"/>
      <c r="G39" s="355"/>
      <c r="H39" s="311"/>
      <c r="I39" s="284"/>
      <c r="J39" s="285"/>
      <c r="K39" s="75"/>
      <c r="L39" s="76"/>
      <c r="M39" s="352"/>
      <c r="N39" s="352"/>
      <c r="O39" s="352"/>
      <c r="P39" s="91"/>
      <c r="Q39" s="91"/>
      <c r="R39" s="92"/>
      <c r="S39" s="39"/>
      <c r="T39" s="39"/>
      <c r="U39" s="39"/>
      <c r="V39" s="465"/>
      <c r="W39" s="466"/>
      <c r="X39" s="462"/>
      <c r="Y39" s="463"/>
      <c r="Z39" s="463"/>
      <c r="AA39" s="463"/>
      <c r="AB39" s="463"/>
      <c r="AC39" s="463"/>
      <c r="AD39" s="463"/>
      <c r="AE39" s="463"/>
      <c r="AF39" s="464"/>
      <c r="AG39" s="39"/>
    </row>
    <row r="40" spans="1:33" ht="15" customHeight="1" thickBot="1" x14ac:dyDescent="0.25">
      <c r="A40" s="601"/>
      <c r="B40" s="11"/>
      <c r="C40" s="618" t="s">
        <v>316</v>
      </c>
      <c r="D40" s="619"/>
      <c r="E40" s="619"/>
      <c r="F40" s="356"/>
      <c r="G40" s="45"/>
      <c r="H40" s="311"/>
      <c r="I40" s="284"/>
      <c r="J40" s="285"/>
      <c r="K40" s="75"/>
      <c r="L40" s="76"/>
      <c r="M40" s="352"/>
      <c r="N40" s="352"/>
      <c r="O40" s="352"/>
      <c r="P40" s="91"/>
      <c r="Q40" s="91"/>
      <c r="R40" s="92"/>
      <c r="S40" s="39"/>
      <c r="T40" s="39"/>
      <c r="U40" s="39"/>
      <c r="V40" s="465"/>
      <c r="W40" s="466"/>
      <c r="X40" s="462"/>
      <c r="Y40" s="463"/>
      <c r="Z40" s="463"/>
      <c r="AA40" s="463"/>
      <c r="AB40" s="463"/>
      <c r="AC40" s="463"/>
      <c r="AD40" s="463"/>
      <c r="AE40" s="463"/>
      <c r="AF40" s="464"/>
      <c r="AG40" s="39"/>
    </row>
    <row r="41" spans="1:33" ht="15" customHeight="1" thickBot="1" x14ac:dyDescent="0.25">
      <c r="A41" s="601"/>
      <c r="B41" s="11"/>
      <c r="C41" s="618" t="s">
        <v>317</v>
      </c>
      <c r="D41" s="619"/>
      <c r="E41" s="619"/>
      <c r="F41" s="357"/>
      <c r="G41" s="45"/>
      <c r="H41" s="311"/>
      <c r="I41" s="284"/>
      <c r="J41" s="285"/>
      <c r="K41" s="75"/>
      <c r="L41" s="76"/>
      <c r="M41" s="352"/>
      <c r="N41" s="352"/>
      <c r="O41" s="352"/>
      <c r="P41" s="91"/>
      <c r="Q41" s="91"/>
      <c r="R41" s="92"/>
      <c r="S41" s="39"/>
      <c r="T41" s="39"/>
      <c r="U41" s="39"/>
      <c r="V41" s="465"/>
      <c r="W41" s="466"/>
      <c r="X41" s="462"/>
      <c r="Y41" s="463"/>
      <c r="Z41" s="463"/>
      <c r="AA41" s="463"/>
      <c r="AB41" s="463"/>
      <c r="AC41" s="463"/>
      <c r="AD41" s="463"/>
      <c r="AE41" s="463"/>
      <c r="AF41" s="464"/>
      <c r="AG41" s="39"/>
    </row>
    <row r="42" spans="1:33" ht="15" customHeight="1" thickBot="1" x14ac:dyDescent="0.25">
      <c r="A42" s="601"/>
      <c r="B42" s="11"/>
      <c r="C42" s="618" t="s">
        <v>317</v>
      </c>
      <c r="D42" s="619"/>
      <c r="E42" s="619"/>
      <c r="F42" s="357"/>
      <c r="G42" s="45"/>
      <c r="H42" s="311"/>
      <c r="I42" s="284"/>
      <c r="J42" s="285"/>
      <c r="K42" s="75"/>
      <c r="L42" s="76"/>
      <c r="M42" s="352"/>
      <c r="N42" s="352"/>
      <c r="O42" s="352"/>
      <c r="P42" s="91"/>
      <c r="Q42" s="91"/>
      <c r="R42" s="92"/>
      <c r="S42" s="39"/>
      <c r="T42" s="39"/>
      <c r="U42" s="39"/>
      <c r="V42" s="465"/>
      <c r="W42" s="466"/>
      <c r="X42" s="462"/>
      <c r="Y42" s="463"/>
      <c r="Z42" s="463"/>
      <c r="AA42" s="463"/>
      <c r="AB42" s="463"/>
      <c r="AC42" s="463"/>
      <c r="AD42" s="463"/>
      <c r="AE42" s="463"/>
      <c r="AF42" s="464"/>
      <c r="AG42" s="39"/>
    </row>
    <row r="43" spans="1:33" ht="15" customHeight="1" thickBot="1" x14ac:dyDescent="0.25">
      <c r="A43" s="601"/>
      <c r="B43" s="11"/>
      <c r="C43" s="618" t="s">
        <v>317</v>
      </c>
      <c r="D43" s="619"/>
      <c r="E43" s="619"/>
      <c r="F43" s="357"/>
      <c r="G43" s="45"/>
      <c r="H43" s="283"/>
      <c r="I43" s="284"/>
      <c r="J43" s="285"/>
      <c r="K43" s="75"/>
      <c r="L43" s="76"/>
      <c r="M43" s="94"/>
      <c r="N43" s="94"/>
      <c r="O43" s="94"/>
      <c r="P43" s="95"/>
      <c r="Q43" s="88"/>
      <c r="R43" s="92"/>
      <c r="S43" s="39"/>
      <c r="T43" s="39"/>
      <c r="U43" s="39"/>
      <c r="V43" s="465"/>
      <c r="W43" s="466"/>
      <c r="X43" s="462"/>
      <c r="Y43" s="463"/>
      <c r="Z43" s="463"/>
      <c r="AA43" s="463"/>
      <c r="AB43" s="463"/>
      <c r="AC43" s="463"/>
      <c r="AD43" s="463"/>
      <c r="AE43" s="463"/>
      <c r="AF43" s="464"/>
      <c r="AG43" s="39"/>
    </row>
    <row r="44" spans="1:33" ht="13.5" customHeight="1" thickBot="1" x14ac:dyDescent="0.25">
      <c r="A44" s="69"/>
      <c r="B44" s="11"/>
      <c r="C44" s="74"/>
      <c r="D44" s="75"/>
      <c r="E44" s="76"/>
      <c r="F44" s="285"/>
      <c r="G44" s="45"/>
      <c r="H44" s="645" t="s">
        <v>107</v>
      </c>
      <c r="I44" s="606" t="s">
        <v>11</v>
      </c>
      <c r="J44" s="555" t="s">
        <v>72</v>
      </c>
      <c r="K44" s="556"/>
      <c r="L44" s="557"/>
      <c r="M44" s="440"/>
      <c r="N44" s="440"/>
      <c r="O44" s="440"/>
      <c r="P44" s="440"/>
      <c r="Q44" s="440"/>
      <c r="R44" s="92"/>
      <c r="S44" s="39"/>
      <c r="T44" s="39"/>
      <c r="U44" s="39"/>
      <c r="V44" s="465"/>
      <c r="W44" s="466"/>
      <c r="X44" s="462"/>
      <c r="Y44" s="463"/>
      <c r="Z44" s="463"/>
      <c r="AA44" s="463"/>
      <c r="AB44" s="463"/>
      <c r="AC44" s="463"/>
      <c r="AD44" s="463"/>
      <c r="AE44" s="463"/>
      <c r="AF44" s="464"/>
      <c r="AG44" s="39"/>
    </row>
    <row r="45" spans="1:33" ht="15.75" customHeight="1" thickTop="1" thickBot="1" x14ac:dyDescent="0.25">
      <c r="A45" s="645" t="s">
        <v>339</v>
      </c>
      <c r="B45" s="11"/>
      <c r="C45" s="648" t="s">
        <v>299</v>
      </c>
      <c r="D45" s="649"/>
      <c r="E45" s="650"/>
      <c r="F45" s="489" t="s">
        <v>257</v>
      </c>
      <c r="G45" s="36"/>
      <c r="H45" s="646"/>
      <c r="I45" s="607"/>
      <c r="J45" s="555"/>
      <c r="K45" s="556"/>
      <c r="L45" s="557"/>
      <c r="M45" s="440"/>
      <c r="N45" s="440"/>
      <c r="O45" s="440"/>
      <c r="P45" s="440"/>
      <c r="Q45" s="440"/>
      <c r="R45" s="93"/>
      <c r="S45" s="39"/>
      <c r="T45" s="39"/>
      <c r="U45" s="102"/>
      <c r="V45" s="467"/>
      <c r="W45" s="468"/>
      <c r="X45" s="469"/>
      <c r="Y45" s="470"/>
      <c r="Z45" s="470"/>
      <c r="AA45" s="470"/>
      <c r="AB45" s="470"/>
      <c r="AC45" s="470"/>
      <c r="AD45" s="470"/>
      <c r="AE45" s="470"/>
      <c r="AF45" s="471"/>
      <c r="AG45" s="39"/>
    </row>
    <row r="46" spans="1:33" ht="15" customHeight="1" thickTop="1" thickBot="1" x14ac:dyDescent="0.25">
      <c r="A46" s="646"/>
      <c r="B46" s="11"/>
      <c r="C46" s="615" t="s">
        <v>300</v>
      </c>
      <c r="D46" s="616"/>
      <c r="E46" s="617"/>
      <c r="F46" s="490" t="s">
        <v>257</v>
      </c>
      <c r="G46" s="386"/>
      <c r="H46" s="646"/>
      <c r="I46" s="608"/>
      <c r="J46" s="555"/>
      <c r="K46" s="556"/>
      <c r="L46" s="557"/>
      <c r="M46" s="442"/>
      <c r="N46" s="442"/>
      <c r="O46" s="442"/>
      <c r="P46" s="442"/>
      <c r="Q46" s="442"/>
      <c r="R46" s="88"/>
      <c r="S46" s="39"/>
      <c r="T46" s="39"/>
      <c r="U46" s="39"/>
      <c r="V46" s="79"/>
      <c r="W46" s="79"/>
      <c r="X46" s="80"/>
      <c r="Y46" s="80"/>
      <c r="Z46" s="80"/>
      <c r="AA46" s="81"/>
      <c r="AB46" s="81"/>
      <c r="AC46" s="81"/>
      <c r="AD46" s="82"/>
      <c r="AE46" s="39"/>
      <c r="AF46" s="39"/>
      <c r="AG46" s="39"/>
    </row>
    <row r="47" spans="1:33" ht="15" customHeight="1" thickTop="1" thickBot="1" x14ac:dyDescent="0.25">
      <c r="A47" s="646"/>
      <c r="B47" s="11"/>
      <c r="C47" s="615" t="s">
        <v>301</v>
      </c>
      <c r="D47" s="616"/>
      <c r="E47" s="617"/>
      <c r="F47" s="491" t="s">
        <v>257</v>
      </c>
      <c r="G47" s="386"/>
      <c r="H47" s="380"/>
      <c r="I47" s="96"/>
      <c r="K47" s="72"/>
      <c r="L47" s="73"/>
      <c r="M47" s="445"/>
      <c r="N47" s="445"/>
      <c r="O47" s="445"/>
      <c r="P47" s="445"/>
      <c r="Q47" s="445"/>
      <c r="R47" s="441"/>
      <c r="S47" s="39"/>
      <c r="T47" s="39"/>
      <c r="U47" s="39"/>
      <c r="V47" s="472"/>
      <c r="W47" s="473"/>
      <c r="X47" s="474"/>
      <c r="Y47" s="475"/>
      <c r="Z47" s="475"/>
      <c r="AA47" s="475"/>
      <c r="AB47" s="475"/>
      <c r="AC47" s="475"/>
      <c r="AD47" s="475"/>
      <c r="AE47" s="475"/>
      <c r="AF47" s="476"/>
      <c r="AG47" s="39"/>
    </row>
    <row r="48" spans="1:33" ht="15" customHeight="1" thickTop="1" thickBot="1" x14ac:dyDescent="0.25">
      <c r="A48" s="646"/>
      <c r="B48" s="11"/>
      <c r="C48" s="615" t="s">
        <v>302</v>
      </c>
      <c r="D48" s="616"/>
      <c r="E48" s="617"/>
      <c r="F48" s="490" t="s">
        <v>257</v>
      </c>
      <c r="G48" s="387"/>
      <c r="H48" s="431" t="s">
        <v>404</v>
      </c>
      <c r="I48" s="510" t="s">
        <v>180</v>
      </c>
      <c r="K48" s="72"/>
      <c r="L48" s="73"/>
      <c r="M48" s="445"/>
      <c r="N48" s="445"/>
      <c r="O48" s="445"/>
      <c r="P48" s="445"/>
      <c r="Q48" s="445"/>
      <c r="R48" s="441"/>
      <c r="S48" s="39"/>
      <c r="T48" s="39"/>
      <c r="U48" s="39"/>
      <c r="V48" s="437"/>
      <c r="W48" s="438"/>
      <c r="X48" s="439"/>
      <c r="Y48" s="440"/>
      <c r="Z48" s="440"/>
      <c r="AA48" s="440"/>
      <c r="AB48" s="440"/>
      <c r="AC48" s="440"/>
      <c r="AD48" s="440"/>
      <c r="AE48" s="440"/>
      <c r="AF48" s="441"/>
      <c r="AG48" s="39"/>
    </row>
    <row r="49" spans="1:33" ht="15" customHeight="1" thickTop="1" thickBot="1" x14ac:dyDescent="0.25">
      <c r="A49" s="646"/>
      <c r="B49" s="11"/>
      <c r="C49" s="615" t="s">
        <v>303</v>
      </c>
      <c r="D49" s="616"/>
      <c r="E49" s="617"/>
      <c r="F49" s="489" t="s">
        <v>257</v>
      </c>
      <c r="G49" s="387"/>
      <c r="H49" s="381"/>
      <c r="K49" s="287"/>
      <c r="L49" s="73"/>
      <c r="M49" s="445"/>
      <c r="N49" s="445"/>
      <c r="O49" s="445"/>
      <c r="P49" s="445"/>
      <c r="Q49" s="445"/>
      <c r="R49" s="518"/>
      <c r="S49" s="39"/>
      <c r="T49" s="39"/>
      <c r="U49" s="39"/>
      <c r="V49" s="472"/>
      <c r="W49" s="473"/>
      <c r="X49" s="477"/>
      <c r="Y49" s="478"/>
      <c r="Z49" s="478"/>
      <c r="AA49" s="478"/>
      <c r="AB49" s="478"/>
      <c r="AC49" s="478"/>
      <c r="AD49" s="478"/>
      <c r="AE49" s="478"/>
      <c r="AF49" s="479"/>
      <c r="AG49" s="39"/>
    </row>
    <row r="50" spans="1:33" ht="14.25" customHeight="1" thickTop="1" thickBot="1" x14ac:dyDescent="0.25">
      <c r="A50" s="646"/>
      <c r="B50" s="11"/>
      <c r="C50" s="615" t="s">
        <v>304</v>
      </c>
      <c r="D50" s="616"/>
      <c r="E50" s="617"/>
      <c r="F50" s="490" t="s">
        <v>257</v>
      </c>
      <c r="G50" s="387"/>
      <c r="H50" s="382" t="s">
        <v>106</v>
      </c>
      <c r="I50" s="486"/>
      <c r="J50" s="487"/>
      <c r="K50" s="72"/>
      <c r="L50" s="620" t="s">
        <v>401</v>
      </c>
      <c r="M50" s="621"/>
      <c r="N50" s="621"/>
      <c r="O50" s="621"/>
      <c r="P50" s="621"/>
      <c r="Q50" s="621"/>
      <c r="R50" s="621"/>
      <c r="S50" s="622"/>
      <c r="T50" s="39"/>
      <c r="U50" s="39"/>
      <c r="V50" s="39"/>
      <c r="W50" s="39"/>
      <c r="X50" s="39"/>
      <c r="Y50" s="39"/>
      <c r="Z50" s="39"/>
      <c r="AA50" s="39"/>
      <c r="AB50" s="39"/>
      <c r="AC50" s="39"/>
      <c r="AD50" s="39"/>
      <c r="AE50" s="39"/>
      <c r="AF50" s="39"/>
      <c r="AG50" s="39"/>
    </row>
    <row r="51" spans="1:33" ht="15" customHeight="1" thickTop="1" thickBot="1" x14ac:dyDescent="0.25">
      <c r="A51" s="646"/>
      <c r="B51" s="11"/>
      <c r="C51" s="615" t="s">
        <v>306</v>
      </c>
      <c r="D51" s="616"/>
      <c r="E51" s="617"/>
      <c r="F51" s="491" t="s">
        <v>257</v>
      </c>
      <c r="G51" s="387"/>
      <c r="H51" s="383" t="s">
        <v>99</v>
      </c>
      <c r="I51" s="604" t="s">
        <v>105</v>
      </c>
      <c r="J51" s="604"/>
      <c r="K51" s="604"/>
      <c r="L51" s="594"/>
      <c r="M51" s="595"/>
      <c r="N51" s="595"/>
      <c r="O51" s="595"/>
      <c r="P51" s="595"/>
      <c r="Q51" s="595"/>
      <c r="R51" s="595"/>
      <c r="S51" s="596"/>
      <c r="T51" s="39"/>
      <c r="U51" s="39"/>
      <c r="V51" s="39"/>
      <c r="W51" s="39"/>
      <c r="X51" s="39"/>
      <c r="Y51" s="39"/>
      <c r="Z51" s="39"/>
      <c r="AA51" s="39"/>
      <c r="AB51" s="39"/>
      <c r="AC51" s="39"/>
      <c r="AD51" s="39"/>
      <c r="AE51" s="39"/>
      <c r="AF51" s="39"/>
      <c r="AG51" s="39"/>
    </row>
    <row r="52" spans="1:33" ht="15" customHeight="1" thickTop="1" thickBot="1" x14ac:dyDescent="0.25">
      <c r="A52" s="647"/>
      <c r="B52" s="88"/>
      <c r="C52" s="609" t="s">
        <v>305</v>
      </c>
      <c r="D52" s="610"/>
      <c r="E52" s="611"/>
      <c r="F52" s="492" t="s">
        <v>257</v>
      </c>
      <c r="G52" s="389"/>
      <c r="H52" s="383" t="s">
        <v>100</v>
      </c>
      <c r="I52" s="605" t="s">
        <v>104</v>
      </c>
      <c r="J52" s="605"/>
      <c r="K52" s="605"/>
      <c r="L52" s="597"/>
      <c r="M52" s="598"/>
      <c r="N52" s="598"/>
      <c r="O52" s="598"/>
      <c r="P52" s="598"/>
      <c r="Q52" s="598"/>
      <c r="R52" s="598"/>
      <c r="S52" s="599"/>
      <c r="T52" s="39"/>
      <c r="U52" s="39"/>
      <c r="V52" s="39"/>
      <c r="W52" s="39"/>
      <c r="X52" s="39"/>
      <c r="Y52" s="39"/>
      <c r="Z52" s="39"/>
      <c r="AA52" s="39"/>
      <c r="AB52" s="39"/>
      <c r="AC52" s="39"/>
      <c r="AD52" s="39"/>
      <c r="AE52" s="39"/>
      <c r="AF52" s="39"/>
      <c r="AG52" s="39"/>
    </row>
    <row r="53" spans="1:33" ht="15.75" thickBot="1" x14ac:dyDescent="0.25">
      <c r="A53" s="101"/>
      <c r="B53" s="88"/>
      <c r="C53" s="286"/>
      <c r="D53" s="192"/>
      <c r="E53" s="192"/>
      <c r="F53" s="388"/>
      <c r="H53" s="383" t="s">
        <v>101</v>
      </c>
      <c r="I53" s="605" t="s">
        <v>102</v>
      </c>
      <c r="J53" s="605"/>
      <c r="K53" s="605"/>
      <c r="L53" s="597"/>
      <c r="M53" s="598"/>
      <c r="N53" s="598"/>
      <c r="O53" s="598"/>
      <c r="P53" s="598"/>
      <c r="Q53" s="598"/>
      <c r="R53" s="598"/>
      <c r="S53" s="599"/>
      <c r="T53" s="39"/>
      <c r="U53" s="39"/>
      <c r="V53" s="39"/>
      <c r="W53" s="39"/>
      <c r="X53" s="39"/>
      <c r="Y53" s="39"/>
      <c r="Z53" s="39"/>
      <c r="AA53" s="39"/>
      <c r="AB53" s="39"/>
      <c r="AC53" s="39"/>
      <c r="AD53" s="39"/>
      <c r="AE53" s="39"/>
      <c r="AF53" s="39"/>
      <c r="AG53" s="39"/>
    </row>
    <row r="54" spans="1:33" ht="28.5" customHeight="1" thickBot="1" x14ac:dyDescent="0.25">
      <c r="A54" s="480" t="s">
        <v>25</v>
      </c>
      <c r="B54" s="481"/>
      <c r="C54" s="498" t="s">
        <v>112</v>
      </c>
      <c r="H54"/>
      <c r="I54"/>
      <c r="J54"/>
      <c r="K54"/>
      <c r="L54"/>
      <c r="M54" s="445"/>
      <c r="N54" s="445"/>
      <c r="O54" s="445"/>
      <c r="P54" s="445"/>
      <c r="Q54" s="445"/>
      <c r="R54" s="445"/>
      <c r="T54" s="2" t="s">
        <v>57</v>
      </c>
      <c r="U54" s="39"/>
      <c r="V54" s="39"/>
      <c r="W54" s="39"/>
      <c r="X54" s="39"/>
      <c r="Y54" s="39"/>
    </row>
    <row r="55" spans="1:33" ht="303" customHeight="1" x14ac:dyDescent="0.2">
      <c r="A55" s="643" t="s">
        <v>236</v>
      </c>
      <c r="B55" s="644"/>
      <c r="C55" s="644"/>
      <c r="D55" s="91"/>
      <c r="E55" s="545" t="s">
        <v>434</v>
      </c>
      <c r="F55" s="545"/>
      <c r="G55" s="545"/>
      <c r="H55" s="545"/>
      <c r="I55" s="545"/>
      <c r="J55" s="545"/>
      <c r="K55" s="545"/>
      <c r="L55" s="545"/>
      <c r="M55" s="545"/>
      <c r="N55" s="545"/>
      <c r="O55" s="545"/>
      <c r="P55" s="545"/>
      <c r="Q55" s="545"/>
      <c r="R55" s="545"/>
      <c r="S55" s="545"/>
      <c r="T55" s="3" t="s">
        <v>8</v>
      </c>
    </row>
    <row r="56" spans="1:33" ht="13.5" thickBot="1" x14ac:dyDescent="0.25">
      <c r="A56" s="41"/>
      <c r="B56" s="41"/>
      <c r="C56" s="43"/>
      <c r="D56" s="43"/>
      <c r="E56" s="43"/>
      <c r="F56" s="43"/>
      <c r="G56" s="44"/>
      <c r="H56" s="44"/>
      <c r="I56" s="44"/>
      <c r="J56" s="42"/>
      <c r="K56"/>
      <c r="L56"/>
      <c r="R56" s="445"/>
    </row>
    <row r="57" spans="1:33" ht="13.5" thickBot="1" x14ac:dyDescent="0.25">
      <c r="A57" s="482" t="s">
        <v>14</v>
      </c>
      <c r="B57" s="483"/>
      <c r="C57" s="511" t="s">
        <v>436</v>
      </c>
      <c r="D57" s="103"/>
      <c r="E57" s="440"/>
      <c r="F57" s="440"/>
      <c r="G57" s="440"/>
      <c r="H57" s="440"/>
      <c r="I57" s="440"/>
      <c r="J57" s="440"/>
      <c r="K57" s="440"/>
      <c r="L57" s="441"/>
      <c r="R57" s="445"/>
    </row>
    <row r="58" spans="1:33" ht="16.5" customHeight="1" thickBot="1" x14ac:dyDescent="0.25">
      <c r="A58" s="482" t="s">
        <v>15</v>
      </c>
      <c r="B58" s="483"/>
      <c r="C58" s="512">
        <v>42563</v>
      </c>
      <c r="D58" s="104"/>
      <c r="E58" s="442"/>
      <c r="F58" s="442"/>
      <c r="G58" s="442"/>
      <c r="H58" s="442"/>
      <c r="I58" s="151"/>
      <c r="J58" s="151"/>
      <c r="L58" s="152"/>
    </row>
    <row r="61" spans="1:33" x14ac:dyDescent="0.2">
      <c r="A61" s="2"/>
    </row>
  </sheetData>
  <sheetProtection formatCells="0"/>
  <customSheetViews>
    <customSheetView guid="{71A72899-3402-4B23-8CA1-47DB4F5CFE62}" showGridLines="0" fitToPage="1" hiddenRows="1" hiddenColumns="1">
      <selection activeCell="H82" sqref="H82"/>
      <pageMargins left="0.75" right="0.75" top="1" bottom="1" header="0.5" footer="0.5"/>
      <pageSetup paperSize="8" scale="60" orientation="landscape" r:id="rId1"/>
      <headerFooter alignWithMargins="0"/>
    </customSheetView>
    <customSheetView guid="{2C57EAE5-8CCA-498B-B073-45E263BE65DF}" showPageBreaks="1" showGridLines="0" fitToPage="1" printArea="1" hiddenRows="1" hiddenColumns="1" topLeftCell="A43">
      <selection activeCell="E63" sqref="E63:K70"/>
      <pageMargins left="0.75" right="0.75" top="1" bottom="1" header="0.5" footer="0.5"/>
      <pageSetup paperSize="8" scale="60" orientation="landscape" r:id="rId2"/>
      <headerFooter alignWithMargins="0"/>
    </customSheetView>
    <customSheetView guid="{37DC66E3-CD1C-410E-9598-8D6E42C82E43}" showPageBreaks="1" showGridLines="0" fitToPage="1" printArea="1" hiddenRows="1" hiddenColumns="1" topLeftCell="A46">
      <selection activeCell="L62" sqref="L62"/>
      <pageMargins left="0.75" right="0.75" top="1" bottom="1" header="0.5" footer="0.5"/>
      <pageSetup paperSize="8" scale="60"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47B7F098-45D5-4737-A4FC-58AD9DD4BD09}" showPageBreaks="1" showGridLines="0" fitToPage="1" printArea="1" hiddenRows="1" hiddenColumns="1" topLeftCell="A40">
      <selection activeCell="F60" sqref="C53:F60"/>
      <pageMargins left="0.75" right="0.75" top="1" bottom="1" header="0.5" footer="0.5"/>
      <pageSetup paperSize="8" scale="60" orientation="landscape" r:id="rId5"/>
      <headerFooter alignWithMargins="0"/>
    </customSheetView>
    <customSheetView guid="{5BD3B673-CAE7-4FAC-BAE1-9E4488733697}" showGridLines="0" fitToPage="1" hiddenRows="1" hiddenColumns="1" topLeftCell="A58">
      <selection activeCell="E78" sqref="E78"/>
      <pageMargins left="0.75" right="0.75" top="1" bottom="1" header="0.5" footer="0.5"/>
      <pageSetup paperSize="8" scale="60" orientation="landscape" r:id="rId6"/>
      <headerFooter alignWithMargins="0"/>
    </customSheetView>
  </customSheetViews>
  <mergeCells count="44">
    <mergeCell ref="M11:Q13"/>
    <mergeCell ref="H19:I19"/>
    <mergeCell ref="C16:E16"/>
    <mergeCell ref="C17:E17"/>
    <mergeCell ref="A55:C55"/>
    <mergeCell ref="A45:A52"/>
    <mergeCell ref="H44:H46"/>
    <mergeCell ref="C45:E45"/>
    <mergeCell ref="C46:E46"/>
    <mergeCell ref="C47:E47"/>
    <mergeCell ref="C48:E48"/>
    <mergeCell ref="M10:Q10"/>
    <mergeCell ref="C49:E49"/>
    <mergeCell ref="C50:E50"/>
    <mergeCell ref="C51:E51"/>
    <mergeCell ref="C39:E39"/>
    <mergeCell ref="C41:E41"/>
    <mergeCell ref="C42:E42"/>
    <mergeCell ref="C43:E43"/>
    <mergeCell ref="C40:E40"/>
    <mergeCell ref="L50:S50"/>
    <mergeCell ref="C10:E10"/>
    <mergeCell ref="J19:L19"/>
    <mergeCell ref="C14:E14"/>
    <mergeCell ref="L51:S51"/>
    <mergeCell ref="L52:S52"/>
    <mergeCell ref="L53:S53"/>
    <mergeCell ref="A38:A43"/>
    <mergeCell ref="J28:K28"/>
    <mergeCell ref="I51:K51"/>
    <mergeCell ref="I52:K52"/>
    <mergeCell ref="I44:I46"/>
    <mergeCell ref="C52:E52"/>
    <mergeCell ref="I53:K53"/>
    <mergeCell ref="A21:A29"/>
    <mergeCell ref="J27:K27"/>
    <mergeCell ref="C38:E38"/>
    <mergeCell ref="H30:H31"/>
    <mergeCell ref="H34:H36"/>
    <mergeCell ref="J23:L23"/>
    <mergeCell ref="J24:L24"/>
    <mergeCell ref="J25:L25"/>
    <mergeCell ref="H24:I24"/>
    <mergeCell ref="H25:I25"/>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P38:Q42 J33:R33 M28:Q29 X33:AF45 R37:R45">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43:K43 L43 J37:K37 L37">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4 I38:K42 L38:L42"/>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4"/>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allowBlank="1" showInputMessage="1" showErrorMessage="1" prompt="If project supports the delivery of government policy/strategic objectives, please state couple of lines stating which policy or objectives it supports." sqref="A33"/>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9:F40 C33 C37:F37">
      <formula1>1000</formula1>
    </dataValidation>
    <dataValidation type="list" allowBlank="1" showInputMessage="1" showErrorMessage="1" sqref="C54">
      <formula1>ragrating</formula1>
    </dataValidation>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allowBlank="1" showInputMessage="1" showErrorMessage="1" promptTitle="SDP" prompt="Please indicate which SDP objective this project/programme contributes to" sqref="A38"/>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30:X32">
      <formula1>$T$54:$T$55</formula1>
    </dataValidation>
    <dataValidation type="list" allowBlank="1" showInputMessage="1" showErrorMessage="1" sqref="E18">
      <formula1>$T$16:$T$35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4803149606299213" right="0.74803149606299213" top="0.98425196850393704" bottom="0.98425196850393704" header="0.51181102362204722" footer="0.51181102362204722"/>
  <pageSetup paperSize="8" scale="55"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lists'!$P$2:$P$9</xm:f>
          </x14:formula1>
          <xm:sqref>C38:C43</xm:sqref>
        </x14:dataValidation>
        <x14:dataValidation type="list" allowBlank="1" showInputMessage="1" showErrorMessage="1">
          <x14:formula1>
            <xm:f>'Dropdown lists'!$Q$2:$Q$25</xm:f>
          </x14:formula1>
          <xm:sqref>E27 J19:L19</xm:sqref>
        </x14:dataValidation>
        <x14:dataValidation type="list" allowBlank="1" showInputMessage="1" showErrorMessage="1">
          <x14:formula1>
            <xm:f>'Dropdown lists'!$H$2:$H$10</xm:f>
          </x14:formula1>
          <xm:sqref>I51:K51 I52:K52 I53:K53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16"/>
  <sheetViews>
    <sheetView showGridLines="0" tabSelected="1" view="pageBreakPreview" topLeftCell="A70" zoomScaleNormal="87" zoomScaleSheetLayoutView="100" workbookViewId="0">
      <selection activeCell="B110" sqref="B110:G110"/>
    </sheetView>
  </sheetViews>
  <sheetFormatPr defaultColWidth="9.140625" defaultRowHeight="12.75" x14ac:dyDescent="0.2"/>
  <cols>
    <col min="1" max="1" width="23.42578125" style="4" customWidth="1"/>
    <col min="2" max="2" width="26.285156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7" t="s">
        <v>47</v>
      </c>
    </row>
    <row r="4" spans="1:15" x14ac:dyDescent="0.2">
      <c r="O4" s="3" t="s">
        <v>6</v>
      </c>
    </row>
    <row r="5" spans="1:15" x14ac:dyDescent="0.2">
      <c r="O5" s="3" t="s">
        <v>8</v>
      </c>
    </row>
    <row r="6" spans="1:15" ht="15" x14ac:dyDescent="0.25">
      <c r="A6" s="23" t="s">
        <v>261</v>
      </c>
      <c r="O6" s="2" t="s">
        <v>9</v>
      </c>
    </row>
    <row r="7" spans="1:15" ht="10.5" customHeight="1" thickBot="1" x14ac:dyDescent="0.3">
      <c r="A7" s="23"/>
      <c r="O7" s="2"/>
    </row>
    <row r="8" spans="1:15" s="27" customFormat="1" ht="27" customHeight="1" thickBot="1" x14ac:dyDescent="0.25">
      <c r="A8" s="670" t="s">
        <v>133</v>
      </c>
      <c r="B8" s="671"/>
    </row>
    <row r="9" spans="1:15" s="120" customFormat="1" ht="2.25" customHeight="1" thickBot="1" x14ac:dyDescent="0.25">
      <c r="A9" s="147"/>
      <c r="B9" s="147"/>
    </row>
    <row r="10" spans="1:15" ht="19.5" customHeight="1" thickBot="1" x14ac:dyDescent="0.25">
      <c r="A10" s="676" t="s">
        <v>248</v>
      </c>
      <c r="B10" s="677"/>
      <c r="C10" s="519" t="s">
        <v>112</v>
      </c>
    </row>
    <row r="11" spans="1:15" ht="8.25" customHeight="1" x14ac:dyDescent="0.2">
      <c r="A11" s="60"/>
      <c r="B11" s="61"/>
      <c r="C11" s="61"/>
      <c r="D11" s="61"/>
      <c r="E11" s="61"/>
      <c r="F11" s="61"/>
      <c r="G11" s="61"/>
    </row>
    <row r="12" spans="1:15" s="27" customFormat="1" ht="11.25" customHeight="1" x14ac:dyDescent="0.2">
      <c r="A12" s="26" t="s">
        <v>61</v>
      </c>
    </row>
    <row r="13" spans="1:15" s="27" customFormat="1" ht="3" customHeight="1" thickBot="1" x14ac:dyDescent="0.25">
      <c r="A13" s="26"/>
    </row>
    <row r="14" spans="1:15" s="27" customFormat="1" ht="29.25" customHeight="1" thickBot="1" x14ac:dyDescent="0.25">
      <c r="A14" s="520" t="s">
        <v>141</v>
      </c>
      <c r="B14" s="360" t="s">
        <v>89</v>
      </c>
      <c r="D14" s="672" t="s">
        <v>87</v>
      </c>
      <c r="E14" s="673"/>
      <c r="F14" s="361" t="s">
        <v>89</v>
      </c>
      <c r="G14" s="500" t="s">
        <v>323</v>
      </c>
      <c r="H14" s="499" t="s">
        <v>340</v>
      </c>
    </row>
    <row r="15" spans="1:15" s="27" customFormat="1" ht="32.25" customHeight="1" thickBot="1" x14ac:dyDescent="0.25">
      <c r="A15" s="520" t="s">
        <v>142</v>
      </c>
      <c r="B15" s="360" t="s">
        <v>89</v>
      </c>
      <c r="D15" s="672" t="s">
        <v>88</v>
      </c>
      <c r="E15" s="673"/>
      <c r="F15" s="361"/>
    </row>
    <row r="16" spans="1:15" s="27" customFormat="1" ht="18" customHeight="1" thickBot="1" x14ac:dyDescent="0.25">
      <c r="A16" s="157"/>
      <c r="B16" s="158"/>
      <c r="D16" s="672" t="s">
        <v>143</v>
      </c>
      <c r="E16" s="673"/>
      <c r="F16" s="361" t="s">
        <v>277</v>
      </c>
    </row>
    <row r="17" spans="1:16" s="27" customFormat="1" ht="28.5" customHeight="1" thickBot="1" x14ac:dyDescent="0.25">
      <c r="D17" s="674" t="s">
        <v>144</v>
      </c>
      <c r="E17" s="675"/>
      <c r="F17" s="294">
        <v>42198</v>
      </c>
    </row>
    <row r="18" spans="1:16" s="120" customFormat="1" ht="28.5" customHeight="1" thickBot="1" x14ac:dyDescent="0.25">
      <c r="A18" s="163" t="s">
        <v>148</v>
      </c>
      <c r="D18" s="157"/>
      <c r="E18" s="160"/>
      <c r="F18" s="161"/>
    </row>
    <row r="19" spans="1:16" s="120" customFormat="1" ht="27.75" customHeight="1" thickBot="1" x14ac:dyDescent="0.25">
      <c r="A19" s="501" t="s">
        <v>155</v>
      </c>
      <c r="B19" s="501" t="s">
        <v>156</v>
      </c>
      <c r="C19" s="63" t="s">
        <v>158</v>
      </c>
      <c r="D19" s="501" t="s">
        <v>189</v>
      </c>
      <c r="E19" s="63" t="s">
        <v>158</v>
      </c>
      <c r="F19" s="161"/>
    </row>
    <row r="20" spans="1:16" s="27" customFormat="1" ht="15" customHeight="1" thickBot="1" x14ac:dyDescent="0.25">
      <c r="A20" s="501" t="s">
        <v>149</v>
      </c>
      <c r="B20" s="63"/>
      <c r="D20" s="157"/>
      <c r="E20" s="160"/>
      <c r="F20" s="161"/>
    </row>
    <row r="21" spans="1:16" s="27" customFormat="1" ht="18" customHeight="1" thickBot="1" x14ac:dyDescent="0.25">
      <c r="A21" s="501" t="s">
        <v>150</v>
      </c>
      <c r="B21" s="63" t="s">
        <v>72</v>
      </c>
      <c r="D21" s="646" t="s">
        <v>350</v>
      </c>
      <c r="E21" s="646"/>
      <c r="F21" s="646"/>
      <c r="G21" s="682" t="s">
        <v>11</v>
      </c>
    </row>
    <row r="22" spans="1:16" s="27" customFormat="1" ht="33" customHeight="1" thickBot="1" x14ac:dyDescent="0.25">
      <c r="A22" s="501" t="s">
        <v>151</v>
      </c>
      <c r="B22" s="63" t="s">
        <v>153</v>
      </c>
      <c r="D22" s="646"/>
      <c r="E22" s="646"/>
      <c r="F22" s="646"/>
      <c r="G22" s="682"/>
    </row>
    <row r="23" spans="1:16" ht="25.5" customHeight="1" thickBot="1" x14ac:dyDescent="0.25">
      <c r="A23" s="533" t="s">
        <v>228</v>
      </c>
      <c r="B23" s="534">
        <v>1.9850000000000001</v>
      </c>
      <c r="D23" s="646"/>
      <c r="E23" s="646"/>
      <c r="F23" s="646"/>
      <c r="G23" s="682"/>
    </row>
    <row r="24" spans="1:16" ht="17.25" customHeight="1" thickBot="1" x14ac:dyDescent="0.25">
      <c r="A24" s="521" t="s">
        <v>414</v>
      </c>
      <c r="B24" s="522"/>
      <c r="D24" s="681" t="s">
        <v>349</v>
      </c>
      <c r="E24" s="681"/>
      <c r="F24" s="681"/>
    </row>
    <row r="25" spans="1:16" s="27" customFormat="1" ht="21" customHeight="1" thickBot="1" x14ac:dyDescent="0.25">
      <c r="A25" s="678" t="s">
        <v>230</v>
      </c>
      <c r="B25" s="679"/>
      <c r="C25" s="680"/>
      <c r="D25" s="681"/>
      <c r="E25" s="681"/>
      <c r="F25" s="681"/>
      <c r="G25" s="57"/>
    </row>
    <row r="26" spans="1:16" s="113" customFormat="1" ht="112.5" customHeight="1" thickBot="1" x14ac:dyDescent="0.25">
      <c r="A26" s="390" t="s">
        <v>27</v>
      </c>
      <c r="B26" s="523" t="s">
        <v>415</v>
      </c>
      <c r="C26" s="391" t="s">
        <v>116</v>
      </c>
      <c r="D26" s="391" t="s">
        <v>117</v>
      </c>
      <c r="E26" s="391" t="s">
        <v>118</v>
      </c>
      <c r="F26" s="392" t="s">
        <v>266</v>
      </c>
      <c r="G26" s="524" t="s">
        <v>416</v>
      </c>
      <c r="H26" s="114"/>
      <c r="I26" s="115"/>
      <c r="J26" s="115"/>
      <c r="K26" s="115"/>
      <c r="L26" s="116"/>
      <c r="M26" s="117"/>
      <c r="N26" s="117"/>
      <c r="O26" s="117"/>
      <c r="P26" s="117"/>
    </row>
    <row r="27" spans="1:16" s="27" customFormat="1" ht="15" customHeight="1" thickBot="1" x14ac:dyDescent="0.25">
      <c r="A27" s="653" t="s">
        <v>417</v>
      </c>
      <c r="B27" s="393" t="s">
        <v>77</v>
      </c>
      <c r="C27" s="539">
        <v>62.35</v>
      </c>
      <c r="D27" s="63">
        <v>0</v>
      </c>
      <c r="E27" s="63">
        <v>0</v>
      </c>
      <c r="F27" s="341">
        <f>SUM(C27:E27)</f>
        <v>62.35</v>
      </c>
      <c r="G27" s="525">
        <v>192</v>
      </c>
      <c r="H27" s="67"/>
      <c r="I27" s="59"/>
      <c r="J27" s="59"/>
      <c r="K27" s="59"/>
      <c r="L27" s="57"/>
      <c r="M27" s="58"/>
      <c r="N27" s="58"/>
      <c r="O27" s="58"/>
      <c r="P27" s="58"/>
    </row>
    <row r="28" spans="1:16" s="27" customFormat="1" ht="15" customHeight="1" thickBot="1" x14ac:dyDescent="0.25">
      <c r="A28" s="654"/>
      <c r="B28" s="393" t="s">
        <v>78</v>
      </c>
      <c r="C28" s="525">
        <v>45.98</v>
      </c>
      <c r="D28" s="63">
        <v>0</v>
      </c>
      <c r="E28" s="63">
        <v>0</v>
      </c>
      <c r="F28" s="341">
        <f>SUM(C28:E28)</f>
        <v>45.98</v>
      </c>
      <c r="G28" s="525">
        <v>192</v>
      </c>
      <c r="H28" s="67"/>
      <c r="I28" s="59"/>
      <c r="J28" s="59"/>
      <c r="K28" s="59"/>
      <c r="L28" s="57"/>
      <c r="M28" s="58"/>
      <c r="N28" s="58"/>
      <c r="O28" s="58"/>
      <c r="P28" s="58"/>
    </row>
    <row r="29" spans="1:16" s="27" customFormat="1" ht="24" customHeight="1" thickBot="1" x14ac:dyDescent="0.25">
      <c r="A29" s="514" t="s">
        <v>418</v>
      </c>
      <c r="B29" s="516"/>
      <c r="C29" s="526" t="s">
        <v>11</v>
      </c>
      <c r="D29" s="513"/>
      <c r="E29" s="513"/>
      <c r="F29" s="517"/>
      <c r="G29" s="526"/>
      <c r="H29" s="67"/>
      <c r="I29" s="59"/>
      <c r="J29" s="59"/>
      <c r="K29" s="59"/>
      <c r="L29" s="57"/>
      <c r="M29" s="58"/>
      <c r="N29" s="58"/>
      <c r="O29" s="58"/>
      <c r="P29" s="58"/>
    </row>
    <row r="30" spans="1:16" ht="15" customHeight="1" thickBot="1" x14ac:dyDescent="0.25">
      <c r="A30" s="653" t="s">
        <v>79</v>
      </c>
      <c r="B30" s="393" t="s">
        <v>77</v>
      </c>
      <c r="C30" s="525">
        <v>2</v>
      </c>
      <c r="D30" s="63">
        <v>0</v>
      </c>
      <c r="E30" s="63">
        <v>0</v>
      </c>
      <c r="F30" s="341">
        <f>SUM(C30:E30)</f>
        <v>2</v>
      </c>
      <c r="G30" s="525">
        <v>96</v>
      </c>
      <c r="H30" s="66"/>
    </row>
    <row r="31" spans="1:16" ht="15" customHeight="1" thickBot="1" x14ac:dyDescent="0.25">
      <c r="A31" s="654"/>
      <c r="B31" s="393" t="s">
        <v>146</v>
      </c>
      <c r="C31" s="525">
        <v>4</v>
      </c>
      <c r="D31" s="63">
        <v>0</v>
      </c>
      <c r="E31" s="63">
        <v>0</v>
      </c>
      <c r="F31" s="341">
        <f t="shared" ref="F31:F43" si="0">SUM(C31:E31)</f>
        <v>4</v>
      </c>
      <c r="G31" s="525">
        <v>96</v>
      </c>
      <c r="H31" s="66"/>
    </row>
    <row r="32" spans="1:16" ht="15" customHeight="1" thickBot="1" x14ac:dyDescent="0.25">
      <c r="A32" s="653" t="s">
        <v>90</v>
      </c>
      <c r="B32" s="393" t="s">
        <v>77</v>
      </c>
      <c r="C32" s="525">
        <v>1.5</v>
      </c>
      <c r="D32" s="63">
        <v>0</v>
      </c>
      <c r="E32" s="63">
        <v>0</v>
      </c>
      <c r="F32" s="341">
        <f t="shared" si="0"/>
        <v>1.5</v>
      </c>
      <c r="G32" s="525">
        <v>96</v>
      </c>
      <c r="H32" s="66"/>
    </row>
    <row r="33" spans="1:8" ht="15" customHeight="1" thickBot="1" x14ac:dyDescent="0.25">
      <c r="A33" s="654"/>
      <c r="B33" s="393" t="s">
        <v>146</v>
      </c>
      <c r="C33" s="525">
        <v>0</v>
      </c>
      <c r="D33" s="63">
        <v>0</v>
      </c>
      <c r="E33" s="63">
        <v>0</v>
      </c>
      <c r="F33" s="341">
        <f t="shared" si="0"/>
        <v>0</v>
      </c>
      <c r="G33" s="525">
        <v>96</v>
      </c>
      <c r="H33" s="66"/>
    </row>
    <row r="34" spans="1:8" ht="15" customHeight="1" thickBot="1" x14ac:dyDescent="0.25">
      <c r="A34" s="653" t="s">
        <v>91</v>
      </c>
      <c r="B34" s="393" t="s">
        <v>77</v>
      </c>
      <c r="C34" s="525">
        <v>1</v>
      </c>
      <c r="D34" s="63">
        <v>0</v>
      </c>
      <c r="E34" s="63">
        <v>0</v>
      </c>
      <c r="F34" s="341">
        <f t="shared" si="0"/>
        <v>1</v>
      </c>
      <c r="G34" s="525">
        <v>96</v>
      </c>
      <c r="H34" s="66"/>
    </row>
    <row r="35" spans="1:8" ht="15" customHeight="1" thickBot="1" x14ac:dyDescent="0.25">
      <c r="A35" s="654"/>
      <c r="B35" s="393" t="s">
        <v>146</v>
      </c>
      <c r="C35" s="63">
        <v>0</v>
      </c>
      <c r="D35" s="63">
        <v>0</v>
      </c>
      <c r="E35" s="63">
        <v>0</v>
      </c>
      <c r="F35" s="341">
        <f t="shared" si="0"/>
        <v>0</v>
      </c>
      <c r="G35" s="525">
        <v>96</v>
      </c>
      <c r="H35" s="66"/>
    </row>
    <row r="36" spans="1:8" ht="15" customHeight="1" thickBot="1" x14ac:dyDescent="0.25">
      <c r="A36" s="653" t="s">
        <v>93</v>
      </c>
      <c r="B36" s="393" t="s">
        <v>77</v>
      </c>
      <c r="C36" s="63">
        <v>0</v>
      </c>
      <c r="D36" s="63">
        <v>0</v>
      </c>
      <c r="E36" s="63">
        <v>0</v>
      </c>
      <c r="F36" s="341">
        <f t="shared" si="0"/>
        <v>0</v>
      </c>
      <c r="G36" s="525">
        <v>96</v>
      </c>
      <c r="H36" s="66"/>
    </row>
    <row r="37" spans="1:8" ht="15" customHeight="1" thickBot="1" x14ac:dyDescent="0.25">
      <c r="A37" s="654"/>
      <c r="B37" s="393" t="s">
        <v>146</v>
      </c>
      <c r="C37" s="63">
        <v>0</v>
      </c>
      <c r="D37" s="63">
        <v>0</v>
      </c>
      <c r="E37" s="63">
        <v>0</v>
      </c>
      <c r="F37" s="341">
        <f t="shared" si="0"/>
        <v>0</v>
      </c>
      <c r="G37" s="525">
        <v>96</v>
      </c>
      <c r="H37" s="66"/>
    </row>
    <row r="38" spans="1:8" ht="15" customHeight="1" thickBot="1" x14ac:dyDescent="0.25">
      <c r="A38" s="653" t="s">
        <v>419</v>
      </c>
      <c r="B38" s="393" t="s">
        <v>77</v>
      </c>
      <c r="C38" s="63">
        <v>0</v>
      </c>
      <c r="D38" s="63">
        <v>0</v>
      </c>
      <c r="E38" s="63">
        <v>0</v>
      </c>
      <c r="F38" s="341">
        <f t="shared" si="0"/>
        <v>0</v>
      </c>
      <c r="G38" s="525">
        <v>0</v>
      </c>
      <c r="H38" s="66"/>
    </row>
    <row r="39" spans="1:8" ht="15" customHeight="1" thickBot="1" x14ac:dyDescent="0.25">
      <c r="A39" s="654"/>
      <c r="B39" s="393" t="s">
        <v>146</v>
      </c>
      <c r="C39" s="63">
        <v>0</v>
      </c>
      <c r="D39" s="63">
        <v>0</v>
      </c>
      <c r="E39" s="63">
        <v>0</v>
      </c>
      <c r="F39" s="341">
        <f t="shared" si="0"/>
        <v>0</v>
      </c>
      <c r="G39" s="525">
        <v>0</v>
      </c>
      <c r="H39" s="66"/>
    </row>
    <row r="40" spans="1:8" ht="15" customHeight="1" thickBot="1" x14ac:dyDescent="0.25">
      <c r="A40" s="653" t="s">
        <v>420</v>
      </c>
      <c r="B40" s="393" t="s">
        <v>77</v>
      </c>
      <c r="C40" s="525"/>
      <c r="D40" s="525"/>
      <c r="E40" s="525"/>
      <c r="F40" s="341"/>
      <c r="G40" s="525"/>
      <c r="H40" s="106"/>
    </row>
    <row r="41" spans="1:8" ht="15" customHeight="1" thickBot="1" x14ac:dyDescent="0.25">
      <c r="A41" s="654"/>
      <c r="B41" s="393" t="s">
        <v>146</v>
      </c>
      <c r="C41" s="525"/>
      <c r="D41" s="525"/>
      <c r="E41" s="525"/>
      <c r="F41" s="341"/>
      <c r="G41" s="525"/>
      <c r="H41" s="106"/>
    </row>
    <row r="42" spans="1:8" ht="15" customHeight="1" thickBot="1" x14ac:dyDescent="0.25">
      <c r="A42" s="653" t="s">
        <v>80</v>
      </c>
      <c r="B42" s="393" t="s">
        <v>77</v>
      </c>
      <c r="C42" s="63">
        <v>0</v>
      </c>
      <c r="D42" s="63">
        <v>0</v>
      </c>
      <c r="E42" s="63">
        <v>0</v>
      </c>
      <c r="F42" s="341">
        <f t="shared" si="0"/>
        <v>0</v>
      </c>
      <c r="G42" s="525">
        <v>5700</v>
      </c>
      <c r="H42" s="106"/>
    </row>
    <row r="43" spans="1:8" ht="15" customHeight="1" thickBot="1" x14ac:dyDescent="0.25">
      <c r="A43" s="654"/>
      <c r="B43" s="393" t="s">
        <v>146</v>
      </c>
      <c r="C43" s="63">
        <v>0</v>
      </c>
      <c r="D43" s="63">
        <v>0</v>
      </c>
      <c r="E43" s="63">
        <v>0</v>
      </c>
      <c r="F43" s="341">
        <f t="shared" si="0"/>
        <v>0</v>
      </c>
      <c r="G43" s="525">
        <v>5700</v>
      </c>
      <c r="H43" s="66"/>
    </row>
    <row r="44" spans="1:8" ht="25.5" customHeight="1" thickBot="1" x14ac:dyDescent="0.25">
      <c r="A44" s="651" t="s">
        <v>113</v>
      </c>
      <c r="B44" s="394" t="s">
        <v>77</v>
      </c>
      <c r="C44" s="107">
        <f>SUM(C27+C30+C32+C34+C36+C38+C40+C42)</f>
        <v>66.849999999999994</v>
      </c>
      <c r="D44" s="107">
        <f t="shared" ref="D44:E44" si="1">SUM(D27+D30+D32+D34+D36+D38+D40+D42)</f>
        <v>0</v>
      </c>
      <c r="E44" s="107">
        <f t="shared" si="1"/>
        <v>0</v>
      </c>
      <c r="F44" s="194">
        <f>SUM(C44:E44)</f>
        <v>66.849999999999994</v>
      </c>
      <c r="G44" s="109">
        <f>SUM(G27+G30+G32+G34+G36+G38+G40+G42)</f>
        <v>6276</v>
      </c>
      <c r="H44" s="105"/>
    </row>
    <row r="45" spans="1:8" ht="27" customHeight="1" thickBot="1" x14ac:dyDescent="0.25">
      <c r="A45" s="652"/>
      <c r="B45" s="395" t="s">
        <v>159</v>
      </c>
      <c r="C45" s="108">
        <f>SUM(C28+C31+C33+C35+C37+C39+C41+C43)</f>
        <v>49.98</v>
      </c>
      <c r="D45" s="108">
        <f t="shared" ref="D45:E45" si="2">SUM(D28+D31+D33+D35+D37+D39+D41+D43)</f>
        <v>0</v>
      </c>
      <c r="E45" s="108">
        <f t="shared" si="2"/>
        <v>0</v>
      </c>
      <c r="F45" s="123">
        <f>SUM(C45:E45)</f>
        <v>49.98</v>
      </c>
      <c r="G45" s="109">
        <f>SUM(G28+G31+G33+G35+G37+G39+G41+G43)</f>
        <v>6276</v>
      </c>
      <c r="H45" s="105"/>
    </row>
    <row r="46" spans="1:8" ht="33" customHeight="1" thickBot="1" x14ac:dyDescent="0.25">
      <c r="A46" s="666" t="s">
        <v>147</v>
      </c>
      <c r="B46" s="667"/>
      <c r="C46" s="288"/>
      <c r="D46" s="63"/>
      <c r="E46" s="288"/>
      <c r="F46" s="159"/>
      <c r="G46" s="288"/>
      <c r="H46" s="105"/>
    </row>
    <row r="47" spans="1:8" ht="25.5" customHeight="1" x14ac:dyDescent="0.2">
      <c r="A47" s="668" t="s">
        <v>195</v>
      </c>
      <c r="B47" s="669"/>
      <c r="C47" s="447" t="s">
        <v>341</v>
      </c>
      <c r="H47" s="111"/>
    </row>
    <row r="48" spans="1:8" s="5" customFormat="1" ht="1.5" customHeight="1" x14ac:dyDescent="0.2">
      <c r="D48" s="127"/>
      <c r="E48" s="127"/>
      <c r="F48" s="127"/>
      <c r="G48" s="128"/>
    </row>
    <row r="49" spans="1:16" ht="78.75" customHeight="1" thickBot="1" x14ac:dyDescent="0.25">
      <c r="A49" s="112" t="s">
        <v>115</v>
      </c>
      <c r="B49" s="655" t="s">
        <v>432</v>
      </c>
      <c r="C49" s="655"/>
      <c r="D49" s="655"/>
      <c r="E49" s="655"/>
      <c r="F49" s="655"/>
      <c r="G49" s="655"/>
    </row>
    <row r="50" spans="1:16" ht="78.75" customHeight="1" thickBot="1" x14ac:dyDescent="0.25">
      <c r="A50" s="111"/>
      <c r="B50" s="111"/>
      <c r="C50" s="111"/>
      <c r="D50" s="111"/>
      <c r="E50" s="111"/>
      <c r="F50" s="111"/>
      <c r="G50" s="111"/>
      <c r="H50" s="111"/>
    </row>
    <row r="51" spans="1:16" s="120" customFormat="1" ht="77.25" customHeight="1" thickBot="1" x14ac:dyDescent="0.25">
      <c r="A51" s="390" t="s">
        <v>28</v>
      </c>
      <c r="B51" s="523" t="s">
        <v>415</v>
      </c>
      <c r="C51" s="391" t="s">
        <v>119</v>
      </c>
      <c r="D51" s="396" t="s">
        <v>120</v>
      </c>
      <c r="E51" s="391" t="s">
        <v>121</v>
      </c>
      <c r="F51" s="392" t="s">
        <v>267</v>
      </c>
      <c r="G51" s="524" t="s">
        <v>426</v>
      </c>
      <c r="H51" s="119"/>
      <c r="I51" s="119"/>
      <c r="J51" s="119"/>
    </row>
    <row r="52" spans="1:16" s="120" customFormat="1" ht="15" customHeight="1" thickBot="1" x14ac:dyDescent="0.25">
      <c r="A52" s="653" t="s">
        <v>417</v>
      </c>
      <c r="B52" s="393" t="s">
        <v>77</v>
      </c>
      <c r="C52" s="63">
        <v>0</v>
      </c>
      <c r="D52" s="63">
        <v>0</v>
      </c>
      <c r="E52" s="63">
        <v>0</v>
      </c>
      <c r="F52" s="341">
        <f>SUM(C52:E52)</f>
        <v>0</v>
      </c>
      <c r="G52" s="525"/>
      <c r="H52" s="119"/>
      <c r="I52" s="119"/>
      <c r="J52" s="119"/>
    </row>
    <row r="53" spans="1:16" s="71" customFormat="1" ht="15" customHeight="1" thickBot="1" x14ac:dyDescent="0.25">
      <c r="A53" s="654"/>
      <c r="B53" s="393" t="s">
        <v>78</v>
      </c>
      <c r="C53" s="63">
        <v>0</v>
      </c>
      <c r="D53" s="63">
        <v>0</v>
      </c>
      <c r="E53" s="63">
        <v>0</v>
      </c>
      <c r="F53" s="341">
        <f>SUM(C53:E53)</f>
        <v>0</v>
      </c>
      <c r="G53" s="525"/>
    </row>
    <row r="54" spans="1:16" s="27" customFormat="1" ht="24.75" customHeight="1" thickBot="1" x14ac:dyDescent="0.25">
      <c r="A54" s="514" t="s">
        <v>421</v>
      </c>
      <c r="B54" s="516"/>
      <c r="C54" s="513" t="s">
        <v>85</v>
      </c>
      <c r="D54" s="513"/>
      <c r="E54" s="513"/>
      <c r="F54" s="517"/>
      <c r="G54" s="526"/>
      <c r="H54" s="67"/>
      <c r="I54" s="59"/>
      <c r="J54" s="59"/>
      <c r="K54" s="59"/>
      <c r="L54" s="57"/>
      <c r="M54" s="58"/>
      <c r="N54" s="58"/>
      <c r="O54" s="58"/>
      <c r="P54" s="58"/>
    </row>
    <row r="55" spans="1:16" s="71" customFormat="1" ht="15" customHeight="1" thickBot="1" x14ac:dyDescent="0.25">
      <c r="A55" s="653" t="s">
        <v>422</v>
      </c>
      <c r="B55" s="393" t="s">
        <v>77</v>
      </c>
      <c r="C55" s="63">
        <v>0</v>
      </c>
      <c r="D55" s="63">
        <v>0</v>
      </c>
      <c r="E55" s="63">
        <v>0</v>
      </c>
      <c r="F55" s="341">
        <f t="shared" ref="F55:F68" si="3">SUM(C55:E55)</f>
        <v>0</v>
      </c>
      <c r="G55" s="525"/>
    </row>
    <row r="56" spans="1:16" s="71" customFormat="1" ht="15" customHeight="1" thickBot="1" x14ac:dyDescent="0.25">
      <c r="A56" s="654"/>
      <c r="B56" s="393" t="s">
        <v>146</v>
      </c>
      <c r="C56" s="63">
        <v>0</v>
      </c>
      <c r="D56" s="63">
        <v>0</v>
      </c>
      <c r="E56" s="63">
        <v>0</v>
      </c>
      <c r="F56" s="341">
        <f t="shared" si="3"/>
        <v>0</v>
      </c>
      <c r="G56" s="525"/>
    </row>
    <row r="57" spans="1:16" s="71" customFormat="1" ht="15" customHeight="1" thickBot="1" x14ac:dyDescent="0.25">
      <c r="A57" s="653" t="s">
        <v>90</v>
      </c>
      <c r="B57" s="393" t="s">
        <v>77</v>
      </c>
      <c r="C57" s="63">
        <v>0</v>
      </c>
      <c r="D57" s="63">
        <v>0</v>
      </c>
      <c r="E57" s="63">
        <v>0</v>
      </c>
      <c r="F57" s="341">
        <f t="shared" si="3"/>
        <v>0</v>
      </c>
      <c r="G57" s="525"/>
    </row>
    <row r="58" spans="1:16" s="71" customFormat="1" ht="15" customHeight="1" thickBot="1" x14ac:dyDescent="0.25">
      <c r="A58" s="654"/>
      <c r="B58" s="393" t="s">
        <v>146</v>
      </c>
      <c r="C58" s="63">
        <v>0</v>
      </c>
      <c r="D58" s="63">
        <v>0</v>
      </c>
      <c r="E58" s="63">
        <v>0</v>
      </c>
      <c r="F58" s="341">
        <f t="shared" si="3"/>
        <v>0</v>
      </c>
      <c r="G58" s="525"/>
    </row>
    <row r="59" spans="1:16" s="71" customFormat="1" ht="15" customHeight="1" thickBot="1" x14ac:dyDescent="0.25">
      <c r="A59" s="514" t="s">
        <v>91</v>
      </c>
      <c r="B59" s="393" t="s">
        <v>77</v>
      </c>
      <c r="C59" s="63">
        <v>0</v>
      </c>
      <c r="D59" s="63">
        <v>0</v>
      </c>
      <c r="E59" s="63">
        <v>0</v>
      </c>
      <c r="F59" s="341">
        <f t="shared" si="3"/>
        <v>0</v>
      </c>
      <c r="G59" s="525"/>
    </row>
    <row r="60" spans="1:16" s="71" customFormat="1" ht="15" customHeight="1" thickBot="1" x14ac:dyDescent="0.25">
      <c r="A60" s="515"/>
      <c r="B60" s="393" t="s">
        <v>146</v>
      </c>
      <c r="C60" s="63">
        <v>0</v>
      </c>
      <c r="D60" s="63">
        <v>0</v>
      </c>
      <c r="E60" s="63">
        <v>0</v>
      </c>
      <c r="F60" s="341">
        <f t="shared" si="3"/>
        <v>0</v>
      </c>
      <c r="G60" s="525"/>
    </row>
    <row r="61" spans="1:16" s="71" customFormat="1" ht="15" customHeight="1" thickBot="1" x14ac:dyDescent="0.25">
      <c r="A61" s="514" t="s">
        <v>93</v>
      </c>
      <c r="B61" s="393" t="s">
        <v>77</v>
      </c>
      <c r="C61" s="63">
        <v>0</v>
      </c>
      <c r="D61" s="63">
        <v>0</v>
      </c>
      <c r="E61" s="63">
        <v>0</v>
      </c>
      <c r="F61" s="341">
        <f t="shared" si="3"/>
        <v>0</v>
      </c>
      <c r="G61" s="525"/>
    </row>
    <row r="62" spans="1:16" s="71" customFormat="1" ht="15" customHeight="1" thickBot="1" x14ac:dyDescent="0.25">
      <c r="A62" s="515"/>
      <c r="B62" s="393" t="s">
        <v>146</v>
      </c>
      <c r="C62" s="63">
        <v>0</v>
      </c>
      <c r="D62" s="63">
        <v>0</v>
      </c>
      <c r="E62" s="63">
        <v>0</v>
      </c>
      <c r="F62" s="341">
        <f t="shared" si="3"/>
        <v>0</v>
      </c>
      <c r="G62" s="525"/>
    </row>
    <row r="63" spans="1:16" s="71" customFormat="1" ht="15" customHeight="1" thickBot="1" x14ac:dyDescent="0.25">
      <c r="A63" s="514" t="s">
        <v>419</v>
      </c>
      <c r="B63" s="393" t="s">
        <v>77</v>
      </c>
      <c r="C63" s="63">
        <v>0</v>
      </c>
      <c r="D63" s="63">
        <v>0</v>
      </c>
      <c r="E63" s="63">
        <v>0</v>
      </c>
      <c r="F63" s="341">
        <f t="shared" si="3"/>
        <v>0</v>
      </c>
      <c r="G63" s="525"/>
    </row>
    <row r="64" spans="1:16" s="71" customFormat="1" ht="15" customHeight="1" thickBot="1" x14ac:dyDescent="0.25">
      <c r="A64" s="515"/>
      <c r="B64" s="393" t="s">
        <v>146</v>
      </c>
      <c r="C64" s="63">
        <v>0</v>
      </c>
      <c r="D64" s="63">
        <v>0</v>
      </c>
      <c r="E64" s="63">
        <v>0</v>
      </c>
      <c r="F64" s="341">
        <f t="shared" si="3"/>
        <v>0</v>
      </c>
      <c r="G64" s="525"/>
    </row>
    <row r="65" spans="1:10" s="71" customFormat="1" ht="15" customHeight="1" thickBot="1" x14ac:dyDescent="0.25">
      <c r="A65" s="514" t="s">
        <v>420</v>
      </c>
      <c r="B65" s="393" t="s">
        <v>77</v>
      </c>
      <c r="C65" s="525"/>
      <c r="D65" s="525"/>
      <c r="E65" s="525"/>
      <c r="F65" s="341"/>
      <c r="G65" s="525"/>
    </row>
    <row r="66" spans="1:10" s="71" customFormat="1" ht="15" customHeight="1" thickBot="1" x14ac:dyDescent="0.25">
      <c r="A66" s="515"/>
      <c r="B66" s="393" t="s">
        <v>146</v>
      </c>
      <c r="C66" s="525"/>
      <c r="D66" s="525"/>
      <c r="E66" s="525"/>
      <c r="F66" s="341"/>
      <c r="G66" s="525"/>
    </row>
    <row r="67" spans="1:10" s="71" customFormat="1" ht="15" customHeight="1" thickBot="1" x14ac:dyDescent="0.25">
      <c r="A67" s="653" t="s">
        <v>80</v>
      </c>
      <c r="B67" s="393" t="s">
        <v>77</v>
      </c>
      <c r="C67" s="63">
        <v>0</v>
      </c>
      <c r="D67" s="63">
        <v>0</v>
      </c>
      <c r="E67" s="63">
        <v>0</v>
      </c>
      <c r="F67" s="341">
        <f t="shared" si="3"/>
        <v>0</v>
      </c>
      <c r="G67" s="525"/>
    </row>
    <row r="68" spans="1:10" s="120" customFormat="1" ht="15" customHeight="1" thickBot="1" x14ac:dyDescent="0.25">
      <c r="A68" s="654"/>
      <c r="B68" s="393" t="s">
        <v>146</v>
      </c>
      <c r="C68" s="63">
        <v>0</v>
      </c>
      <c r="D68" s="63">
        <v>0</v>
      </c>
      <c r="E68" s="63">
        <v>0</v>
      </c>
      <c r="F68" s="341">
        <f t="shared" si="3"/>
        <v>0</v>
      </c>
      <c r="G68" s="525"/>
      <c r="H68" s="119"/>
      <c r="I68" s="119"/>
      <c r="J68" s="119"/>
    </row>
    <row r="69" spans="1:10" s="120" customFormat="1" ht="19.5" customHeight="1" thickBot="1" x14ac:dyDescent="0.25">
      <c r="A69" s="664" t="s">
        <v>113</v>
      </c>
      <c r="B69" s="394" t="s">
        <v>77</v>
      </c>
      <c r="C69" s="107">
        <f>SUM(C52+C55+C57+C59+C61+C63+C65+C67)</f>
        <v>0</v>
      </c>
      <c r="D69" s="107">
        <f t="shared" ref="D69:E69" si="4">SUM(D52+D55+D57+D59+D61+D63+D65+D67)</f>
        <v>0</v>
      </c>
      <c r="E69" s="107">
        <f t="shared" si="4"/>
        <v>0</v>
      </c>
      <c r="F69" s="122">
        <f>SUM(C69:E69)</f>
        <v>0</v>
      </c>
      <c r="G69" s="109">
        <f>SUM(G52+G55+G57+G59+G61+G63+G65+G67)</f>
        <v>0</v>
      </c>
      <c r="H69" s="119"/>
      <c r="I69" s="119"/>
      <c r="J69" s="119"/>
    </row>
    <row r="70" spans="1:10" s="120" customFormat="1" ht="24.75" customHeight="1" thickBot="1" x14ac:dyDescent="0.25">
      <c r="A70" s="665"/>
      <c r="B70" s="395" t="s">
        <v>114</v>
      </c>
      <c r="C70" s="108">
        <f>SUM(C53+C56+C58+C60+C62+C64+C66+C68)</f>
        <v>0</v>
      </c>
      <c r="D70" s="108">
        <f t="shared" ref="D70:E70" si="5">SUM(D53+D56+D58+D60+D62+D64+D66+D68)</f>
        <v>0</v>
      </c>
      <c r="E70" s="108">
        <f t="shared" si="5"/>
        <v>0</v>
      </c>
      <c r="F70" s="123">
        <f>SUM(C70:E70)</f>
        <v>0</v>
      </c>
      <c r="G70" s="110">
        <f>SUM(G53+G56+G58+G60+G62+G64+G66+G68)</f>
        <v>0</v>
      </c>
      <c r="H70" s="119"/>
      <c r="I70" s="119"/>
      <c r="J70" s="119"/>
    </row>
    <row r="71" spans="1:10" ht="33" customHeight="1" thickBot="1" x14ac:dyDescent="0.25">
      <c r="A71" s="685" t="s">
        <v>147</v>
      </c>
      <c r="B71" s="686"/>
      <c r="C71" s="288"/>
      <c r="D71" s="63"/>
      <c r="E71" s="288"/>
      <c r="F71" s="159"/>
      <c r="G71" s="288"/>
      <c r="H71" s="105"/>
    </row>
    <row r="72" spans="1:10" s="71" customFormat="1" ht="4.5" customHeight="1" thickBot="1" x14ac:dyDescent="0.25"/>
    <row r="73" spans="1:10" s="5" customFormat="1" ht="24.75" customHeight="1" x14ac:dyDescent="0.2">
      <c r="A73" s="695" t="s">
        <v>196</v>
      </c>
      <c r="B73" s="696"/>
      <c r="C73" s="342">
        <v>2047</v>
      </c>
    </row>
    <row r="74" spans="1:10" s="5" customFormat="1" ht="5.25" customHeight="1" x14ac:dyDescent="0.2">
      <c r="A74" s="121"/>
      <c r="B74" s="126"/>
      <c r="C74" s="127"/>
      <c r="D74" s="127"/>
      <c r="E74" s="127"/>
      <c r="F74" s="127"/>
      <c r="G74" s="128"/>
    </row>
    <row r="75" spans="1:10" ht="83.25" customHeight="1" x14ac:dyDescent="0.2">
      <c r="A75" s="112" t="s">
        <v>115</v>
      </c>
      <c r="B75" s="689" t="s">
        <v>348</v>
      </c>
      <c r="C75" s="690"/>
      <c r="D75" s="690"/>
      <c r="E75" s="690"/>
      <c r="F75" s="690"/>
      <c r="G75" s="690"/>
      <c r="H75" s="2"/>
    </row>
    <row r="76" spans="1:10" ht="7.5" customHeight="1" thickBot="1" x14ac:dyDescent="0.25">
      <c r="A76" s="124"/>
      <c r="B76" s="125"/>
      <c r="C76" s="118"/>
      <c r="D76" s="118"/>
      <c r="E76" s="118"/>
      <c r="F76" s="118"/>
      <c r="G76" s="118"/>
    </row>
    <row r="77" spans="1:10" ht="21.75" customHeight="1" thickBot="1" x14ac:dyDescent="0.25">
      <c r="A77" s="162"/>
      <c r="B77" s="164"/>
      <c r="C77" s="362" t="s">
        <v>194</v>
      </c>
      <c r="D77" s="362" t="s">
        <v>145</v>
      </c>
      <c r="E77" s="362" t="s">
        <v>307</v>
      </c>
      <c r="F77" s="118"/>
      <c r="G77" s="118"/>
    </row>
    <row r="78" spans="1:10" ht="21.75" customHeight="1" thickBot="1" x14ac:dyDescent="0.25">
      <c r="A78" s="691" t="s">
        <v>191</v>
      </c>
      <c r="B78" s="692"/>
      <c r="C78" s="193">
        <f>SUM(F44)</f>
        <v>66.849999999999994</v>
      </c>
      <c r="D78" s="193">
        <f>SUM(F45)</f>
        <v>49.98</v>
      </c>
      <c r="E78" s="193">
        <f>C78-D78</f>
        <v>16.869999999999997</v>
      </c>
      <c r="F78" s="118"/>
      <c r="G78" s="118"/>
    </row>
    <row r="79" spans="1:10" ht="21.75" customHeight="1" thickBot="1" x14ac:dyDescent="0.25">
      <c r="A79" s="691" t="s">
        <v>190</v>
      </c>
      <c r="B79" s="692"/>
      <c r="C79" s="193">
        <f>SUM(F69)</f>
        <v>0</v>
      </c>
      <c r="D79" s="193">
        <f>SUM(F70)</f>
        <v>0</v>
      </c>
      <c r="E79" s="193">
        <f>C79-D79</f>
        <v>0</v>
      </c>
      <c r="F79" s="118"/>
      <c r="G79" s="118"/>
    </row>
    <row r="80" spans="1:10" ht="21.75" customHeight="1" thickBot="1" x14ac:dyDescent="0.25">
      <c r="A80" s="691" t="s">
        <v>192</v>
      </c>
      <c r="B80" s="692"/>
      <c r="C80" s="193">
        <f>SUM(G44+G69)</f>
        <v>6276</v>
      </c>
      <c r="D80" s="193">
        <f>SUM(G45+G70)</f>
        <v>6276</v>
      </c>
      <c r="E80" s="193">
        <f>C80-D80</f>
        <v>0</v>
      </c>
      <c r="F80" s="118"/>
      <c r="G80" s="118"/>
    </row>
    <row r="81" spans="1:10" ht="21.75" customHeight="1" thickBot="1" x14ac:dyDescent="0.25">
      <c r="A81" s="693" t="s">
        <v>193</v>
      </c>
      <c r="B81" s="694"/>
      <c r="C81" s="540">
        <f>SUM(C78:C80)</f>
        <v>6342.85</v>
      </c>
      <c r="D81" s="540">
        <f>SUM(D78:D80)</f>
        <v>6325.98</v>
      </c>
      <c r="E81" s="540">
        <f>C81-D81</f>
        <v>16.8700000000008</v>
      </c>
      <c r="F81" s="118"/>
      <c r="G81" s="118"/>
    </row>
    <row r="82" spans="1:10" s="71" customFormat="1" ht="21.75" customHeight="1" x14ac:dyDescent="0.2">
      <c r="A82" s="270"/>
      <c r="B82" s="271"/>
      <c r="C82" s="272"/>
      <c r="D82" s="272"/>
      <c r="E82" s="273"/>
      <c r="F82" s="273"/>
      <c r="G82" s="273"/>
    </row>
    <row r="83" spans="1:10" ht="18.75" customHeight="1" thickBot="1" x14ac:dyDescent="0.3">
      <c r="A83" s="23" t="s">
        <v>262</v>
      </c>
      <c r="B83" s="125"/>
      <c r="C83" s="118"/>
      <c r="D83" s="118"/>
      <c r="E83" s="195"/>
      <c r="F83" s="118"/>
      <c r="G83" s="118"/>
    </row>
    <row r="84" spans="1:10" ht="24.75" customHeight="1" thickTop="1" thickBot="1" x14ac:dyDescent="0.25">
      <c r="A84" s="687" t="s">
        <v>122</v>
      </c>
      <c r="B84" s="688"/>
      <c r="C84" s="118"/>
      <c r="D84" s="118"/>
      <c r="E84" s="363" t="s">
        <v>160</v>
      </c>
      <c r="F84" s="502" t="s">
        <v>85</v>
      </c>
      <c r="G84" s="118"/>
      <c r="H84" s="344"/>
    </row>
    <row r="85" spans="1:10" ht="24" customHeight="1" thickBot="1" x14ac:dyDescent="0.25">
      <c r="A85" s="124"/>
      <c r="B85" s="397"/>
      <c r="C85" s="118"/>
      <c r="D85" s="196"/>
      <c r="E85" s="364" t="s">
        <v>161</v>
      </c>
      <c r="F85" s="502" t="s">
        <v>85</v>
      </c>
      <c r="G85" s="118"/>
    </row>
    <row r="86" spans="1:10" ht="27" customHeight="1" thickTop="1" thickBot="1" x14ac:dyDescent="0.25">
      <c r="A86" s="683" t="s">
        <v>126</v>
      </c>
      <c r="B86" s="684"/>
      <c r="C86" s="527" t="s">
        <v>112</v>
      </c>
      <c r="E86" s="363" t="s">
        <v>162</v>
      </c>
      <c r="F86" s="502" t="s">
        <v>85</v>
      </c>
      <c r="G86" s="71"/>
    </row>
    <row r="87" spans="1:10" ht="9" customHeight="1" thickTop="1" x14ac:dyDescent="0.2">
      <c r="A87" s="70"/>
      <c r="B87" s="398"/>
      <c r="C87" s="130"/>
      <c r="D87" s="130"/>
      <c r="E87" s="197"/>
      <c r="F87" s="343"/>
      <c r="G87" s="129"/>
    </row>
    <row r="88" spans="1:10" s="27" customFormat="1" ht="39" thickBot="1" x14ac:dyDescent="0.25">
      <c r="A88" s="658" t="s">
        <v>123</v>
      </c>
      <c r="B88" s="659"/>
      <c r="C88" s="399" t="s">
        <v>75</v>
      </c>
      <c r="D88" s="399" t="s">
        <v>76</v>
      </c>
      <c r="E88" s="528" t="s">
        <v>423</v>
      </c>
      <c r="F88" s="528" t="s">
        <v>424</v>
      </c>
      <c r="G88" s="131" t="s">
        <v>125</v>
      </c>
      <c r="I88" s="58"/>
      <c r="J88" s="58"/>
    </row>
    <row r="89" spans="1:10" s="27" customFormat="1" ht="15" customHeight="1" thickBot="1" x14ac:dyDescent="0.25">
      <c r="A89" s="653" t="s">
        <v>425</v>
      </c>
      <c r="B89" s="393" t="s">
        <v>333</v>
      </c>
      <c r="C89" s="63">
        <v>0</v>
      </c>
      <c r="D89" s="63">
        <v>0</v>
      </c>
      <c r="E89" s="525">
        <v>0</v>
      </c>
      <c r="F89" s="529">
        <v>0</v>
      </c>
      <c r="G89" s="313">
        <f>SUM(C89:F89)</f>
        <v>0</v>
      </c>
      <c r="I89" s="58"/>
      <c r="J89" s="58"/>
    </row>
    <row r="90" spans="1:10" s="27" customFormat="1" ht="15" customHeight="1" thickBot="1" x14ac:dyDescent="0.25">
      <c r="A90" s="654"/>
      <c r="B90" s="393" t="s">
        <v>78</v>
      </c>
      <c r="C90" s="63">
        <v>0</v>
      </c>
      <c r="D90" s="63">
        <v>0</v>
      </c>
      <c r="E90" s="525">
        <v>0</v>
      </c>
      <c r="F90" s="529">
        <v>0</v>
      </c>
      <c r="G90" s="313">
        <f t="shared" ref="G90:G104" si="6">SUM(C90:F90)</f>
        <v>0</v>
      </c>
      <c r="I90" s="58"/>
      <c r="J90" s="58"/>
    </row>
    <row r="91" spans="1:10" ht="15" customHeight="1" thickBot="1" x14ac:dyDescent="0.25">
      <c r="A91" s="653" t="s">
        <v>79</v>
      </c>
      <c r="B91" s="393" t="s">
        <v>333</v>
      </c>
      <c r="C91" s="63">
        <v>0</v>
      </c>
      <c r="D91" s="63">
        <v>0</v>
      </c>
      <c r="E91" s="525">
        <v>0</v>
      </c>
      <c r="F91" s="529">
        <v>0</v>
      </c>
      <c r="G91" s="313">
        <f t="shared" si="6"/>
        <v>0</v>
      </c>
    </row>
    <row r="92" spans="1:10" ht="15" customHeight="1" thickBot="1" x14ac:dyDescent="0.25">
      <c r="A92" s="654"/>
      <c r="B92" s="393" t="s">
        <v>146</v>
      </c>
      <c r="C92" s="63">
        <v>0</v>
      </c>
      <c r="D92" s="63">
        <v>0</v>
      </c>
      <c r="E92" s="525">
        <v>0</v>
      </c>
      <c r="F92" s="529">
        <v>0</v>
      </c>
      <c r="G92" s="313">
        <f t="shared" si="6"/>
        <v>0</v>
      </c>
    </row>
    <row r="93" spans="1:10" ht="15" customHeight="1" thickBot="1" x14ac:dyDescent="0.25">
      <c r="A93" s="653" t="s">
        <v>90</v>
      </c>
      <c r="B93" s="393" t="s">
        <v>333</v>
      </c>
      <c r="C93" s="63">
        <v>0</v>
      </c>
      <c r="D93" s="63">
        <v>0</v>
      </c>
      <c r="E93" s="525">
        <v>0</v>
      </c>
      <c r="F93" s="529">
        <v>0</v>
      </c>
      <c r="G93" s="313">
        <f t="shared" si="6"/>
        <v>0</v>
      </c>
    </row>
    <row r="94" spans="1:10" ht="15" customHeight="1" thickBot="1" x14ac:dyDescent="0.25">
      <c r="A94" s="654"/>
      <c r="B94" s="393" t="s">
        <v>146</v>
      </c>
      <c r="C94" s="63">
        <v>0</v>
      </c>
      <c r="D94" s="63">
        <v>0</v>
      </c>
      <c r="E94" s="525">
        <v>0</v>
      </c>
      <c r="F94" s="529">
        <v>0</v>
      </c>
      <c r="G94" s="313">
        <f t="shared" si="6"/>
        <v>0</v>
      </c>
    </row>
    <row r="95" spans="1:10" ht="15" customHeight="1" thickBot="1" x14ac:dyDescent="0.25">
      <c r="A95" s="514" t="s">
        <v>91</v>
      </c>
      <c r="B95" s="393" t="s">
        <v>333</v>
      </c>
      <c r="C95" s="63">
        <v>0</v>
      </c>
      <c r="D95" s="63">
        <v>0</v>
      </c>
      <c r="E95" s="525">
        <v>0</v>
      </c>
      <c r="F95" s="529">
        <v>0</v>
      </c>
      <c r="G95" s="313">
        <f t="shared" si="6"/>
        <v>0</v>
      </c>
    </row>
    <row r="96" spans="1:10" ht="15" customHeight="1" thickBot="1" x14ac:dyDescent="0.25">
      <c r="A96" s="515"/>
      <c r="B96" s="393" t="s">
        <v>146</v>
      </c>
      <c r="C96" s="63">
        <v>0</v>
      </c>
      <c r="D96" s="63">
        <v>0</v>
      </c>
      <c r="E96" s="525">
        <v>0</v>
      </c>
      <c r="F96" s="529">
        <v>0</v>
      </c>
      <c r="G96" s="313">
        <f t="shared" si="6"/>
        <v>0</v>
      </c>
    </row>
    <row r="97" spans="1:7" ht="15" customHeight="1" thickBot="1" x14ac:dyDescent="0.25">
      <c r="A97" s="514" t="s">
        <v>93</v>
      </c>
      <c r="B97" s="393" t="s">
        <v>333</v>
      </c>
      <c r="C97" s="63">
        <v>0</v>
      </c>
      <c r="D97" s="63">
        <v>0</v>
      </c>
      <c r="E97" s="525">
        <v>0</v>
      </c>
      <c r="F97" s="529">
        <v>0</v>
      </c>
      <c r="G97" s="313">
        <f t="shared" si="6"/>
        <v>0</v>
      </c>
    </row>
    <row r="98" spans="1:7" ht="15" customHeight="1" thickBot="1" x14ac:dyDescent="0.25">
      <c r="A98" s="515"/>
      <c r="B98" s="393" t="s">
        <v>146</v>
      </c>
      <c r="C98" s="63">
        <v>0</v>
      </c>
      <c r="D98" s="63">
        <v>0</v>
      </c>
      <c r="E98" s="525">
        <v>0</v>
      </c>
      <c r="F98" s="529">
        <v>0</v>
      </c>
      <c r="G98" s="313">
        <f t="shared" si="6"/>
        <v>0</v>
      </c>
    </row>
    <row r="99" spans="1:7" ht="15" customHeight="1" thickBot="1" x14ac:dyDescent="0.25">
      <c r="A99" s="514" t="s">
        <v>419</v>
      </c>
      <c r="B99" s="393" t="s">
        <v>333</v>
      </c>
      <c r="C99" s="63">
        <v>0</v>
      </c>
      <c r="D99" s="63">
        <v>0</v>
      </c>
      <c r="E99" s="525">
        <v>0</v>
      </c>
      <c r="F99" s="529">
        <v>0</v>
      </c>
      <c r="G99" s="313">
        <f t="shared" si="6"/>
        <v>0</v>
      </c>
    </row>
    <row r="100" spans="1:7" ht="15" customHeight="1" thickBot="1" x14ac:dyDescent="0.25">
      <c r="A100" s="515"/>
      <c r="B100" s="393" t="s">
        <v>146</v>
      </c>
      <c r="C100" s="63">
        <v>0</v>
      </c>
      <c r="D100" s="63">
        <v>0</v>
      </c>
      <c r="E100" s="525">
        <v>0</v>
      </c>
      <c r="F100" s="529">
        <v>0</v>
      </c>
      <c r="G100" s="313">
        <f t="shared" si="6"/>
        <v>0</v>
      </c>
    </row>
    <row r="101" spans="1:7" ht="15" customHeight="1" thickBot="1" x14ac:dyDescent="0.25">
      <c r="A101" s="514" t="s">
        <v>420</v>
      </c>
      <c r="B101" s="393" t="s">
        <v>333</v>
      </c>
      <c r="C101" s="525"/>
      <c r="D101" s="525"/>
      <c r="E101" s="525"/>
      <c r="F101" s="529"/>
      <c r="G101" s="313">
        <f t="shared" si="6"/>
        <v>0</v>
      </c>
    </row>
    <row r="102" spans="1:7" ht="15" customHeight="1" thickBot="1" x14ac:dyDescent="0.25">
      <c r="A102" s="515"/>
      <c r="B102" s="393" t="s">
        <v>146</v>
      </c>
      <c r="C102" s="525"/>
      <c r="D102" s="525"/>
      <c r="E102" s="525"/>
      <c r="F102" s="529"/>
      <c r="G102" s="313">
        <f t="shared" si="6"/>
        <v>0</v>
      </c>
    </row>
    <row r="103" spans="1:7" ht="15" customHeight="1" thickBot="1" x14ac:dyDescent="0.25">
      <c r="A103" s="653" t="s">
        <v>198</v>
      </c>
      <c r="B103" s="393" t="s">
        <v>333</v>
      </c>
      <c r="C103" s="525">
        <v>-425</v>
      </c>
      <c r="D103" s="63">
        <v>0</v>
      </c>
      <c r="E103" s="525">
        <v>3919</v>
      </c>
      <c r="F103" s="531"/>
      <c r="G103" s="313">
        <f t="shared" si="6"/>
        <v>3494</v>
      </c>
    </row>
    <row r="104" spans="1:7" ht="15" customHeight="1" thickBot="1" x14ac:dyDescent="0.25">
      <c r="A104" s="654"/>
      <c r="B104" s="393" t="s">
        <v>146</v>
      </c>
      <c r="C104" s="525">
        <v>-425</v>
      </c>
      <c r="D104" s="63">
        <v>0</v>
      </c>
      <c r="E104" s="525">
        <v>3919</v>
      </c>
      <c r="F104" s="525"/>
      <c r="G104" s="313">
        <f t="shared" si="6"/>
        <v>3494</v>
      </c>
    </row>
    <row r="105" spans="1:7" ht="20.25" customHeight="1" thickBot="1" x14ac:dyDescent="0.25">
      <c r="A105" s="662" t="s">
        <v>29</v>
      </c>
      <c r="B105" s="400" t="s">
        <v>333</v>
      </c>
      <c r="C105" s="193">
        <f>SUM(C89+C91+C93+C95+C97+C99+C101+C103)</f>
        <v>-425</v>
      </c>
      <c r="D105" s="193">
        <f t="shared" ref="D105:F106" si="7">SUM(D89+D91+D93+D95+D97+D99+D101+D103)</f>
        <v>0</v>
      </c>
      <c r="E105" s="193">
        <f t="shared" si="7"/>
        <v>3919</v>
      </c>
      <c r="F105" s="193">
        <f t="shared" si="7"/>
        <v>0</v>
      </c>
      <c r="G105" s="532">
        <f>SUM(G89+G91+G93+G95+G97+G99+G103)</f>
        <v>3494</v>
      </c>
    </row>
    <row r="106" spans="1:7" ht="30" customHeight="1" thickBot="1" x14ac:dyDescent="0.25">
      <c r="A106" s="663"/>
      <c r="B106" s="400" t="s">
        <v>114</v>
      </c>
      <c r="C106" s="193">
        <f>SUM(C90+C92+C94+C96+C98+C100+C102+C104)</f>
        <v>-425</v>
      </c>
      <c r="D106" s="193">
        <f t="shared" si="7"/>
        <v>0</v>
      </c>
      <c r="E106" s="193">
        <f t="shared" si="7"/>
        <v>3919</v>
      </c>
      <c r="F106" s="193">
        <f t="shared" si="7"/>
        <v>0</v>
      </c>
      <c r="G106" s="532">
        <f>SUM(G90+G92+G94+G96+G98+G100+G104)</f>
        <v>3494</v>
      </c>
    </row>
    <row r="107" spans="1:7" ht="6" customHeight="1" x14ac:dyDescent="0.2">
      <c r="A107" s="401"/>
      <c r="B107" s="402"/>
      <c r="C107" s="132"/>
      <c r="D107" s="132"/>
      <c r="E107" s="132"/>
      <c r="F107" s="132"/>
      <c r="G107" s="133"/>
    </row>
    <row r="108" spans="1:7" ht="27" customHeight="1" x14ac:dyDescent="0.2">
      <c r="A108" s="660" t="s">
        <v>197</v>
      </c>
      <c r="B108" s="661"/>
      <c r="C108" s="530">
        <v>2045</v>
      </c>
      <c r="D108" s="134"/>
      <c r="E108" s="488" t="s">
        <v>324</v>
      </c>
      <c r="F108" s="503">
        <v>2.2999999999999998</v>
      </c>
      <c r="G108" s="133"/>
    </row>
    <row r="109" spans="1:7" ht="6.75" customHeight="1" x14ac:dyDescent="0.2"/>
    <row r="110" spans="1:7" ht="134.25" customHeight="1" x14ac:dyDescent="0.2">
      <c r="A110" s="378" t="s">
        <v>94</v>
      </c>
      <c r="B110" s="656" t="s">
        <v>354</v>
      </c>
      <c r="C110" s="657"/>
      <c r="D110" s="657"/>
      <c r="E110" s="657"/>
      <c r="F110" s="657"/>
      <c r="G110" s="657"/>
    </row>
    <row r="111" spans="1:7" ht="10.5" customHeight="1" x14ac:dyDescent="0.2"/>
    <row r="115" spans="4:5" ht="13.5" thickBot="1" x14ac:dyDescent="0.25">
      <c r="D115" s="493"/>
      <c r="E115" s="494"/>
    </row>
    <row r="116" spans="4:5" x14ac:dyDescent="0.2">
      <c r="D116" s="494"/>
      <c r="E116" s="494"/>
    </row>
  </sheetData>
  <sheetProtection formatCells="0"/>
  <dataConsolidate/>
  <customSheetViews>
    <customSheetView guid="{71A72899-3402-4B23-8CA1-47DB4F5CFE62}" scale="87" showGridLines="0" fitToPage="1" hiddenColumns="1">
      <selection activeCell="K87" sqref="K87"/>
      <rowBreaks count="1" manualBreakCount="1">
        <brk id="117" max="9" man="1"/>
      </rowBreaks>
      <pageMargins left="0.74803149606299213" right="0.74803149606299213" top="0.98425196850393704" bottom="0.98425196850393704" header="0.51181102362204722" footer="0.51181102362204722"/>
      <pageSetup paperSize="8" scale="47" fitToWidth="0" orientation="portrait" r:id="rId1"/>
      <headerFooter alignWithMargins="0"/>
    </customSheetView>
    <customSheetView guid="{2C57EAE5-8CCA-498B-B073-45E263BE65DF}" scale="87" showGridLines="0" fitToPage="1" hiddenColumns="1" topLeftCell="A7">
      <selection activeCell="B113" sqref="B113:G113"/>
      <rowBreaks count="1" manualBreakCount="1">
        <brk id="117" max="9" man="1"/>
      </rowBreaks>
      <pageMargins left="0.74803149606299213" right="0.74803149606299213" top="0.98425196850393704" bottom="0.98425196850393704" header="0.51181102362204722" footer="0.51181102362204722"/>
      <pageSetup paperSize="8" scale="47" fitToWidth="0" orientation="portrait" r:id="rId2"/>
      <headerFooter alignWithMargins="0"/>
    </customSheetView>
    <customSheetView guid="{37DC66E3-CD1C-410E-9598-8D6E42C82E43}" scale="87" showGridLines="0" fitToPage="1" hiddenColumns="1" topLeftCell="A7">
      <selection activeCell="B113" sqref="B113:G113"/>
      <rowBreaks count="1" manualBreakCount="1">
        <brk id="117" max="9" man="1"/>
      </rowBreaks>
      <pageMargins left="0.74803149606299213" right="0.74803149606299213" top="0.98425196850393704" bottom="0.98425196850393704" header="0.51181102362204722" footer="0.51181102362204722"/>
      <pageSetup paperSize="8" scale="47" fitToWidth="0" orientation="portrait"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47B7F098-45D5-4737-A4FC-58AD9DD4BD09}" scale="87" showGridLines="0" fitToPage="1" hiddenColumns="1" topLeftCell="A100">
      <selection activeCell="B113" sqref="B113:G113"/>
      <rowBreaks count="1" manualBreakCount="1">
        <brk id="117" max="9" man="1"/>
      </rowBreaks>
      <pageMargins left="0.74803149606299213" right="0.74803149606299213" top="0.98425196850393704" bottom="0.98425196850393704" header="0.51181102362204722" footer="0.51181102362204722"/>
      <pageSetup paperSize="8" scale="47" fitToWidth="0" orientation="portrait" r:id="rId5"/>
      <headerFooter alignWithMargins="0"/>
    </customSheetView>
    <customSheetView guid="{5BD3B673-CAE7-4FAC-BAE1-9E4488733697}" scale="87" showGridLines="0" fitToPage="1" hiddenColumns="1" topLeftCell="A88">
      <selection activeCell="E41" sqref="E41"/>
      <rowBreaks count="1" manualBreakCount="1">
        <brk id="117" max="9" man="1"/>
      </rowBreaks>
      <pageMargins left="0.74803149606299213" right="0.74803149606299213" top="0.98425196850393704" bottom="0.98425196850393704" header="0.51181102362204722" footer="0.51181102362204722"/>
      <pageSetup paperSize="8" scale="47" fitToWidth="0" orientation="portrait" r:id="rId6"/>
      <headerFooter alignWithMargins="0"/>
    </customSheetView>
  </customSheetViews>
  <mergeCells count="44">
    <mergeCell ref="A25:C25"/>
    <mergeCell ref="D24:F25"/>
    <mergeCell ref="D21:F23"/>
    <mergeCell ref="G21:G23"/>
    <mergeCell ref="A86:B86"/>
    <mergeCell ref="A71:B71"/>
    <mergeCell ref="A55:A56"/>
    <mergeCell ref="A57:A58"/>
    <mergeCell ref="A84:B84"/>
    <mergeCell ref="B75:G75"/>
    <mergeCell ref="A78:B78"/>
    <mergeCell ref="A79:B79"/>
    <mergeCell ref="A80:B80"/>
    <mergeCell ref="A81:B81"/>
    <mergeCell ref="A27:A28"/>
    <mergeCell ref="A73:B73"/>
    <mergeCell ref="A8:B8"/>
    <mergeCell ref="D16:E16"/>
    <mergeCell ref="D17:E17"/>
    <mergeCell ref="A10:B10"/>
    <mergeCell ref="D14:E14"/>
    <mergeCell ref="D15:E15"/>
    <mergeCell ref="B49:G49"/>
    <mergeCell ref="A30:A31"/>
    <mergeCell ref="A40:A41"/>
    <mergeCell ref="B110:G110"/>
    <mergeCell ref="A103:A104"/>
    <mergeCell ref="A89:A90"/>
    <mergeCell ref="A88:B88"/>
    <mergeCell ref="A108:B108"/>
    <mergeCell ref="A91:A92"/>
    <mergeCell ref="A93:A94"/>
    <mergeCell ref="A105:A106"/>
    <mergeCell ref="A67:A68"/>
    <mergeCell ref="A69:A70"/>
    <mergeCell ref="A46:B46"/>
    <mergeCell ref="A47:B47"/>
    <mergeCell ref="A52:A53"/>
    <mergeCell ref="A44:A45"/>
    <mergeCell ref="A32:A33"/>
    <mergeCell ref="A42:A43"/>
    <mergeCell ref="A34:A35"/>
    <mergeCell ref="A36:A37"/>
    <mergeCell ref="A38:A39"/>
  </mergeCells>
  <phoneticPr fontId="4" type="noConversion"/>
  <dataValidations xWindow="670" yWindow="693"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B80 B77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allowBlank="1" showInputMessage="1" showErrorMessage="1" sqref="C86">
      <formula1>ragrating</formula1>
    </dataValidation>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type="textLength"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F108 C108 B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50">
      <formula1>7001</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8" fitToWidth="0" orientation="portrait" r:id="rId9"/>
  <headerFooter alignWithMargins="0"/>
  <rowBreaks count="1" manualBreakCount="1">
    <brk id="114" max="9" man="1"/>
  </rowBreaks>
  <ignoredErrors>
    <ignoredError sqref="F42:F43 F30:F39" unlockedFormula="1"/>
  </ignoredErrors>
  <drawing r:id="rId10"/>
  <extLst>
    <ext xmlns:x14="http://schemas.microsoft.com/office/spreadsheetml/2009/9/main" uri="{CCE6A557-97BC-4b89-ADB6-D9C93CAAB3DF}">
      <x14:dataValidations xmlns:xm="http://schemas.microsoft.com/office/excel/2006/main" xWindow="670" yWindow="693" count="7">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C54:G54 C29:G29</xm:sqref>
        </x14:dataValidation>
        <x14:dataValidation type="list" allowBlank="1" showInputMessage="1" showErrorMessage="1">
          <x14:formula1>
            <xm:f>'Dropdown lists'!$F$2:$F$5</xm:f>
          </x14:formula1>
          <xm:sqref>C10</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46"/>
  <sheetViews>
    <sheetView showGridLines="0" topLeftCell="A31" zoomScale="90" zoomScaleNormal="90" workbookViewId="0">
      <selection activeCell="L46" sqref="L46"/>
    </sheetView>
  </sheetViews>
  <sheetFormatPr defaultColWidth="9.140625" defaultRowHeight="12.75" x14ac:dyDescent="0.2"/>
  <cols>
    <col min="1" max="1" width="28.7109375" style="28" customWidth="1"/>
    <col min="2" max="2" width="2" style="32" customWidth="1"/>
    <col min="3" max="3" width="14.7109375" style="28" customWidth="1"/>
    <col min="4" max="4" width="0.85546875" style="32" customWidth="1"/>
    <col min="5" max="5" width="19.42578125" style="28" customWidth="1"/>
    <col min="6" max="6" width="0.85546875" style="28" customWidth="1"/>
    <col min="7" max="7" width="18.85546875" style="28" customWidth="1"/>
    <col min="8" max="8" width="0.85546875" style="28" customWidth="1"/>
    <col min="9" max="9" width="15.42578125" style="28" customWidth="1"/>
    <col min="10" max="10" width="15.5703125" style="28" customWidth="1"/>
    <col min="11" max="11" width="0.5703125" style="65" customWidth="1"/>
    <col min="12" max="12" width="7.5703125" style="28" customWidth="1"/>
    <col min="13" max="13" width="16" style="28" customWidth="1"/>
    <col min="14" max="14" width="0.7109375" style="28" customWidth="1"/>
    <col min="15" max="15" width="7.7109375" style="28" customWidth="1"/>
    <col min="16" max="16" width="0.5703125" style="28" customWidth="1"/>
    <col min="17" max="17" width="9.140625" style="28" hidden="1" customWidth="1"/>
    <col min="18" max="18" width="23.7109375" style="28" customWidth="1"/>
    <col min="19" max="19" width="9.140625" style="28"/>
    <col min="20" max="20" width="10.140625" style="28" customWidth="1"/>
    <col min="21" max="21" width="8.42578125" style="28" customWidth="1"/>
    <col min="22" max="16384" width="9.140625" style="28"/>
  </cols>
  <sheetData>
    <row r="1" spans="1:16" x14ac:dyDescent="0.2">
      <c r="G1" s="38" t="s">
        <v>47</v>
      </c>
    </row>
    <row r="6" spans="1:16" ht="17.25" customHeight="1" thickBot="1" x14ac:dyDescent="0.3">
      <c r="A6" s="24" t="s">
        <v>263</v>
      </c>
      <c r="B6" s="25"/>
      <c r="C6" s="26"/>
      <c r="D6" s="25"/>
      <c r="E6" s="27"/>
      <c r="F6" s="27"/>
      <c r="G6" s="27"/>
      <c r="H6" s="27"/>
      <c r="I6" s="27"/>
    </row>
    <row r="7" spans="1:16" ht="18" customHeight="1" x14ac:dyDescent="0.25">
      <c r="A7" s="146" t="s">
        <v>128</v>
      </c>
      <c r="B7" s="25"/>
      <c r="C7" s="26"/>
      <c r="D7" s="25"/>
      <c r="E7" s="27"/>
      <c r="F7" s="27"/>
      <c r="G7" s="27"/>
      <c r="H7" s="27"/>
      <c r="I7" s="27"/>
    </row>
    <row r="8" spans="1:16" s="34" customFormat="1" ht="8.25" customHeight="1" thickBot="1" x14ac:dyDescent="0.25">
      <c r="A8" s="56"/>
      <c r="B8" s="25"/>
      <c r="C8" s="55"/>
      <c r="D8" s="25"/>
      <c r="E8" s="35"/>
      <c r="F8" s="35"/>
      <c r="G8" s="35"/>
      <c r="H8" s="35"/>
      <c r="I8" s="35"/>
      <c r="K8" s="68"/>
    </row>
    <row r="9" spans="1:16" s="138" customFormat="1" ht="36.75" customHeight="1" thickBot="1" x14ac:dyDescent="0.25">
      <c r="A9" s="148" t="s">
        <v>73</v>
      </c>
      <c r="B9" s="221"/>
      <c r="C9" s="148" t="s">
        <v>183</v>
      </c>
      <c r="D9" s="149"/>
      <c r="E9" s="148" t="s">
        <v>188</v>
      </c>
      <c r="F9" s="149"/>
      <c r="G9" s="148" t="s">
        <v>185</v>
      </c>
      <c r="H9" s="149"/>
      <c r="I9" s="274" t="s">
        <v>184</v>
      </c>
      <c r="J9" s="149"/>
      <c r="L9" s="136"/>
      <c r="M9" s="275"/>
      <c r="O9" s="136"/>
      <c r="P9" s="137" t="s">
        <v>9</v>
      </c>
    </row>
    <row r="10" spans="1:16" ht="13.5" customHeight="1" thickBot="1" x14ac:dyDescent="0.3">
      <c r="A10" s="222" t="s">
        <v>66</v>
      </c>
      <c r="B10" s="223"/>
      <c r="C10" s="224"/>
      <c r="D10" s="225"/>
      <c r="E10" s="224"/>
      <c r="F10" s="223"/>
      <c r="G10" s="224"/>
      <c r="H10" s="223"/>
      <c r="I10" s="226">
        <f>SUM(C10+E10+G10)</f>
        <v>0</v>
      </c>
      <c r="J10" s="31"/>
      <c r="L10" s="31"/>
      <c r="M10" s="276"/>
      <c r="N10" s="65"/>
      <c r="O10" s="53"/>
      <c r="P10" s="65" t="s">
        <v>72</v>
      </c>
    </row>
    <row r="11" spans="1:16" ht="13.5" customHeight="1" thickBot="1" x14ac:dyDescent="0.3">
      <c r="A11" s="222" t="s">
        <v>67</v>
      </c>
      <c r="B11" s="223"/>
      <c r="C11" s="224"/>
      <c r="D11" s="225"/>
      <c r="E11" s="224"/>
      <c r="F11" s="223"/>
      <c r="G11" s="224"/>
      <c r="H11" s="223"/>
      <c r="I11" s="226">
        <f t="shared" ref="I11:I21" si="0">SUM(C11+E11+G11)</f>
        <v>0</v>
      </c>
      <c r="J11" s="31"/>
      <c r="L11" s="31"/>
      <c r="M11" s="276"/>
      <c r="N11" s="65"/>
      <c r="O11" s="53"/>
      <c r="P11" s="65"/>
    </row>
    <row r="12" spans="1:16" ht="13.5" customHeight="1" thickBot="1" x14ac:dyDescent="0.25">
      <c r="A12" s="222" t="s">
        <v>68</v>
      </c>
      <c r="B12" s="223"/>
      <c r="C12" s="224">
        <v>1</v>
      </c>
      <c r="D12" s="225"/>
      <c r="E12" s="224"/>
      <c r="F12" s="223"/>
      <c r="G12" s="224"/>
      <c r="H12" s="223"/>
      <c r="I12" s="226">
        <f t="shared" si="0"/>
        <v>1</v>
      </c>
      <c r="J12" s="31"/>
      <c r="L12" s="31"/>
      <c r="M12" s="276"/>
      <c r="N12" s="65"/>
      <c r="O12" s="30"/>
      <c r="P12" s="65"/>
    </row>
    <row r="13" spans="1:16" ht="13.5" customHeight="1" thickBot="1" x14ac:dyDescent="0.25">
      <c r="A13" s="222" t="s">
        <v>56</v>
      </c>
      <c r="B13" s="223"/>
      <c r="C13" s="224"/>
      <c r="D13" s="225"/>
      <c r="E13" s="224"/>
      <c r="F13" s="223"/>
      <c r="G13" s="224"/>
      <c r="H13" s="223"/>
      <c r="I13" s="226">
        <f t="shared" si="0"/>
        <v>0</v>
      </c>
      <c r="J13" s="31"/>
      <c r="L13" s="31"/>
      <c r="M13" s="276"/>
      <c r="N13" s="65"/>
      <c r="O13" s="30"/>
      <c r="P13" s="65"/>
    </row>
    <row r="14" spans="1:16" ht="13.5" customHeight="1" thickBot="1" x14ac:dyDescent="0.25">
      <c r="A14" s="222" t="s">
        <v>55</v>
      </c>
      <c r="B14" s="223"/>
      <c r="C14" s="224">
        <v>3</v>
      </c>
      <c r="D14" s="225"/>
      <c r="E14" s="224">
        <v>3</v>
      </c>
      <c r="F14" s="223"/>
      <c r="G14" s="224"/>
      <c r="H14" s="223"/>
      <c r="I14" s="226">
        <f t="shared" si="0"/>
        <v>6</v>
      </c>
      <c r="J14" s="31"/>
      <c r="L14" s="31"/>
      <c r="M14" s="276"/>
      <c r="N14" s="65"/>
      <c r="O14" s="30"/>
      <c r="P14" s="65"/>
    </row>
    <row r="15" spans="1:16" ht="13.5" customHeight="1" thickBot="1" x14ac:dyDescent="0.25">
      <c r="A15" s="222" t="s">
        <v>69</v>
      </c>
      <c r="B15" s="223"/>
      <c r="C15" s="224">
        <v>0.5</v>
      </c>
      <c r="D15" s="225"/>
      <c r="E15" s="224"/>
      <c r="F15" s="223"/>
      <c r="G15" s="224"/>
      <c r="H15" s="223"/>
      <c r="I15" s="226">
        <f t="shared" si="0"/>
        <v>0.5</v>
      </c>
      <c r="J15" s="31"/>
      <c r="L15" s="31"/>
      <c r="M15" s="276"/>
      <c r="N15" s="65"/>
      <c r="O15" s="30"/>
      <c r="P15" s="65"/>
    </row>
    <row r="16" spans="1:16" ht="13.5" customHeight="1" thickBot="1" x14ac:dyDescent="0.25">
      <c r="A16" s="222" t="s">
        <v>54</v>
      </c>
      <c r="B16" s="223"/>
      <c r="C16" s="224"/>
      <c r="D16" s="225"/>
      <c r="E16" s="224"/>
      <c r="F16" s="223"/>
      <c r="G16" s="224"/>
      <c r="H16" s="223"/>
      <c r="I16" s="226">
        <f t="shared" si="0"/>
        <v>0</v>
      </c>
      <c r="J16" s="31"/>
      <c r="L16" s="31"/>
      <c r="M16" s="276"/>
      <c r="N16" s="65"/>
      <c r="O16" s="30"/>
      <c r="P16" s="65"/>
    </row>
    <row r="17" spans="1:16" ht="13.5" customHeight="1" thickBot="1" x14ac:dyDescent="0.25">
      <c r="A17" s="222" t="s">
        <v>53</v>
      </c>
      <c r="B17" s="223"/>
      <c r="C17" s="224"/>
      <c r="D17" s="225"/>
      <c r="E17" s="224"/>
      <c r="F17" s="223"/>
      <c r="G17" s="224"/>
      <c r="H17" s="223"/>
      <c r="I17" s="226">
        <f t="shared" si="0"/>
        <v>0</v>
      </c>
      <c r="J17" s="31"/>
      <c r="L17" s="31"/>
      <c r="M17" s="276"/>
      <c r="N17" s="65"/>
      <c r="O17" s="30"/>
      <c r="P17" s="65"/>
    </row>
    <row r="18" spans="1:16" s="34" customFormat="1" ht="13.5" customHeight="1" thickBot="1" x14ac:dyDescent="0.25">
      <c r="A18" s="222" t="s">
        <v>52</v>
      </c>
      <c r="B18" s="223"/>
      <c r="C18" s="224">
        <v>0.33</v>
      </c>
      <c r="D18" s="227"/>
      <c r="E18" s="224"/>
      <c r="F18" s="228"/>
      <c r="G18" s="224"/>
      <c r="H18" s="228"/>
      <c r="I18" s="226">
        <f t="shared" si="0"/>
        <v>0.33</v>
      </c>
      <c r="J18" s="52"/>
      <c r="L18" s="52"/>
      <c r="M18" s="276"/>
      <c r="O18" s="33"/>
      <c r="P18" s="68"/>
    </row>
    <row r="19" spans="1:16" ht="13.5" customHeight="1" thickBot="1" x14ac:dyDescent="0.25">
      <c r="A19" s="222" t="s">
        <v>51</v>
      </c>
      <c r="B19" s="223"/>
      <c r="C19" s="224"/>
      <c r="D19" s="227"/>
      <c r="E19" s="224"/>
      <c r="F19" s="228"/>
      <c r="G19" s="224"/>
      <c r="H19" s="228"/>
      <c r="I19" s="226">
        <f t="shared" si="0"/>
        <v>0</v>
      </c>
      <c r="J19" s="52"/>
      <c r="L19" s="52"/>
      <c r="M19" s="276"/>
      <c r="N19" s="65"/>
      <c r="O19" s="30"/>
      <c r="P19" s="65"/>
    </row>
    <row r="20" spans="1:16" ht="13.5" customHeight="1" thickBot="1" x14ac:dyDescent="0.25">
      <c r="A20" s="222" t="s">
        <v>50</v>
      </c>
      <c r="B20" s="223"/>
      <c r="C20" s="224"/>
      <c r="D20" s="227"/>
      <c r="E20" s="224"/>
      <c r="F20" s="228"/>
      <c r="G20" s="224"/>
      <c r="H20" s="228"/>
      <c r="I20" s="226">
        <f t="shared" si="0"/>
        <v>0</v>
      </c>
      <c r="J20" s="52"/>
      <c r="L20" s="52"/>
      <c r="M20" s="276"/>
      <c r="N20" s="65"/>
      <c r="O20" s="30"/>
      <c r="P20" s="65"/>
    </row>
    <row r="21" spans="1:16" ht="13.5" customHeight="1" thickBot="1" x14ac:dyDescent="0.25">
      <c r="A21" s="229" t="s">
        <v>113</v>
      </c>
      <c r="B21" s="223"/>
      <c r="C21" s="230">
        <f>SUM(C10:C20)</f>
        <v>4.83</v>
      </c>
      <c r="D21" s="231"/>
      <c r="E21" s="230">
        <f>SUM(E10:E20)</f>
        <v>3</v>
      </c>
      <c r="F21" s="231"/>
      <c r="G21" s="230">
        <f>SUM(G10:G20)</f>
        <v>0</v>
      </c>
      <c r="H21" s="231"/>
      <c r="I21" s="226">
        <f t="shared" si="0"/>
        <v>7.83</v>
      </c>
      <c r="J21" s="139"/>
      <c r="L21" s="52"/>
      <c r="M21" s="276"/>
      <c r="N21" s="65"/>
      <c r="O21" s="30"/>
      <c r="P21" s="65"/>
    </row>
    <row r="22" spans="1:16" ht="6" customHeight="1" thickBot="1" x14ac:dyDescent="0.25">
      <c r="A22" s="141"/>
      <c r="B22" s="83"/>
      <c r="C22" s="142"/>
      <c r="D22" s="140"/>
      <c r="E22" s="140"/>
      <c r="F22" s="140"/>
      <c r="G22" s="139"/>
      <c r="H22" s="140"/>
      <c r="I22" s="140"/>
      <c r="J22" s="143"/>
      <c r="K22" s="144"/>
      <c r="L22" s="145"/>
      <c r="M22" s="145"/>
      <c r="N22" s="65"/>
    </row>
    <row r="23" spans="1:16" ht="13.5" customHeight="1" thickBot="1" x14ac:dyDescent="0.25">
      <c r="A23" s="697" t="s">
        <v>127</v>
      </c>
      <c r="B23" s="232"/>
      <c r="C23" s="700" t="s">
        <v>347</v>
      </c>
      <c r="D23" s="701"/>
      <c r="E23" s="701"/>
      <c r="F23" s="701"/>
      <c r="G23" s="701"/>
      <c r="H23" s="701"/>
      <c r="I23" s="701"/>
      <c r="J23" s="701"/>
      <c r="K23" s="701"/>
      <c r="L23" s="145"/>
      <c r="M23" s="145"/>
      <c r="N23" s="65"/>
    </row>
    <row r="24" spans="1:16" ht="13.5" customHeight="1" thickBot="1" x14ac:dyDescent="0.25">
      <c r="A24" s="698"/>
      <c r="B24" s="232"/>
      <c r="C24" s="702"/>
      <c r="D24" s="703"/>
      <c r="E24" s="703"/>
      <c r="F24" s="703"/>
      <c r="G24" s="703"/>
      <c r="H24" s="703"/>
      <c r="I24" s="703"/>
      <c r="J24" s="703"/>
      <c r="K24" s="703"/>
      <c r="L24" s="145"/>
      <c r="M24" s="145"/>
      <c r="N24" s="65"/>
    </row>
    <row r="25" spans="1:16" ht="63" customHeight="1" thickBot="1" x14ac:dyDescent="0.25">
      <c r="A25" s="699"/>
      <c r="B25" s="232"/>
      <c r="C25" s="702"/>
      <c r="D25" s="703"/>
      <c r="E25" s="703"/>
      <c r="F25" s="703"/>
      <c r="G25" s="703"/>
      <c r="H25" s="703"/>
      <c r="I25" s="703"/>
      <c r="J25" s="703"/>
      <c r="K25" s="703"/>
      <c r="L25" s="145"/>
      <c r="M25" s="145"/>
      <c r="N25" s="65"/>
    </row>
    <row r="26" spans="1:16" ht="63" customHeight="1" thickBot="1" x14ac:dyDescent="0.25">
      <c r="A26" s="569"/>
      <c r="B26" s="314"/>
      <c r="C26" s="572"/>
      <c r="D26" s="573"/>
      <c r="E26" s="573"/>
      <c r="F26" s="573"/>
      <c r="G26" s="573"/>
      <c r="H26" s="573"/>
      <c r="I26" s="573"/>
      <c r="J26" s="573"/>
      <c r="K26" s="573"/>
      <c r="L26" s="145"/>
      <c r="M26" s="145"/>
      <c r="N26" s="65"/>
    </row>
    <row r="27" spans="1:16" ht="63" customHeight="1" thickBot="1" x14ac:dyDescent="0.25">
      <c r="A27" s="569"/>
      <c r="B27" s="314"/>
      <c r="C27" s="572"/>
      <c r="D27" s="573"/>
      <c r="E27" s="573"/>
      <c r="F27" s="573"/>
      <c r="G27" s="573"/>
      <c r="H27" s="573"/>
      <c r="I27" s="573"/>
      <c r="J27" s="573"/>
      <c r="K27" s="573"/>
      <c r="L27" s="145"/>
      <c r="M27" s="145"/>
      <c r="N27" s="65"/>
    </row>
    <row r="28" spans="1:16" ht="6.75" customHeight="1" thickBot="1" x14ac:dyDescent="0.25">
      <c r="A28" s="379"/>
      <c r="B28" s="314"/>
      <c r="C28" s="233"/>
      <c r="D28" s="234"/>
      <c r="E28" s="234"/>
      <c r="F28" s="234"/>
      <c r="G28" s="234"/>
      <c r="H28" s="234"/>
      <c r="I28" s="234"/>
      <c r="J28" s="234"/>
      <c r="K28" s="234"/>
      <c r="L28" s="145"/>
      <c r="M28" s="145"/>
      <c r="N28" s="65"/>
    </row>
    <row r="29" spans="1:16" ht="31.5" customHeight="1" thickBot="1" x14ac:dyDescent="0.25">
      <c r="A29" s="365" t="s">
        <v>269</v>
      </c>
      <c r="B29" s="345"/>
      <c r="C29" s="706" t="s">
        <v>325</v>
      </c>
      <c r="D29" s="706"/>
      <c r="E29" s="706"/>
      <c r="F29" s="706"/>
      <c r="G29" s="706"/>
      <c r="H29" s="251"/>
      <c r="I29" s="704" t="s">
        <v>268</v>
      </c>
      <c r="J29" s="705"/>
      <c r="K29" s="251"/>
      <c r="L29" s="65"/>
      <c r="M29" s="317"/>
    </row>
    <row r="30" spans="1:16" ht="19.5" customHeight="1" thickBot="1" x14ac:dyDescent="0.25">
      <c r="A30" s="315"/>
      <c r="B30" s="316"/>
      <c r="C30" s="233"/>
      <c r="D30" s="251"/>
      <c r="E30" s="251"/>
      <c r="F30" s="251"/>
      <c r="G30" s="251"/>
      <c r="H30" s="251"/>
      <c r="I30" s="707" t="s">
        <v>326</v>
      </c>
      <c r="J30" s="707"/>
      <c r="K30" s="234"/>
      <c r="L30" s="65"/>
      <c r="M30" s="317"/>
    </row>
    <row r="31" spans="1:16" s="135" customFormat="1" ht="38.25" customHeight="1" thickBot="1" x14ac:dyDescent="0.25">
      <c r="A31" s="148" t="s">
        <v>74</v>
      </c>
      <c r="B31" s="235"/>
      <c r="C31" s="148" t="s">
        <v>186</v>
      </c>
      <c r="D31" s="149"/>
      <c r="E31" s="148" t="s">
        <v>187</v>
      </c>
      <c r="F31" s="149"/>
      <c r="G31" s="148" t="s">
        <v>214</v>
      </c>
      <c r="H31" s="236"/>
      <c r="I31" s="237" t="s">
        <v>233</v>
      </c>
      <c r="J31" s="237" t="s">
        <v>234</v>
      </c>
      <c r="K31" s="236"/>
    </row>
    <row r="32" spans="1:16" s="292" customFormat="1" ht="15" customHeight="1" thickBot="1" x14ac:dyDescent="0.25">
      <c r="A32" s="149"/>
      <c r="B32" s="290"/>
      <c r="C32" s="149"/>
      <c r="D32" s="289"/>
      <c r="E32" s="149"/>
      <c r="F32" s="289"/>
      <c r="G32" s="149"/>
      <c r="H32" s="291"/>
      <c r="I32" s="504" t="s">
        <v>250</v>
      </c>
      <c r="J32" s="505" t="s">
        <v>250</v>
      </c>
      <c r="K32" s="291"/>
    </row>
    <row r="33" spans="1:19" ht="27" customHeight="1" thickBot="1" x14ac:dyDescent="0.25">
      <c r="A33" s="374" t="s">
        <v>70</v>
      </c>
      <c r="B33" s="223"/>
      <c r="C33" s="224"/>
      <c r="D33" s="238"/>
      <c r="E33" s="224"/>
      <c r="F33" s="239"/>
      <c r="G33" s="224">
        <v>0</v>
      </c>
      <c r="H33" s="240"/>
      <c r="I33" s="241" t="s">
        <v>124</v>
      </c>
      <c r="J33" s="241" t="s">
        <v>124</v>
      </c>
      <c r="K33" s="278"/>
      <c r="L33" s="370" t="s">
        <v>6</v>
      </c>
      <c r="M33" s="712" t="s">
        <v>329</v>
      </c>
      <c r="N33" s="713"/>
      <c r="O33" s="713"/>
      <c r="P33" s="713"/>
      <c r="Q33" s="713"/>
      <c r="R33" s="713"/>
      <c r="S33" s="713"/>
    </row>
    <row r="34" spans="1:19" ht="25.5" customHeight="1" thickBot="1" x14ac:dyDescent="0.25">
      <c r="A34" s="374" t="s">
        <v>129</v>
      </c>
      <c r="B34" s="223"/>
      <c r="C34" s="224"/>
      <c r="D34" s="238"/>
      <c r="E34" s="224"/>
      <c r="F34" s="239"/>
      <c r="G34" s="224">
        <v>0</v>
      </c>
      <c r="H34" s="240"/>
      <c r="I34" s="241" t="s">
        <v>124</v>
      </c>
      <c r="J34" s="241" t="s">
        <v>124</v>
      </c>
      <c r="K34" s="278"/>
      <c r="L34" s="371" t="s">
        <v>8</v>
      </c>
      <c r="M34" s="712" t="s">
        <v>330</v>
      </c>
      <c r="N34" s="713"/>
      <c r="O34" s="713"/>
      <c r="P34" s="713"/>
      <c r="Q34" s="713"/>
      <c r="R34" s="713"/>
      <c r="S34" s="713"/>
    </row>
    <row r="35" spans="1:19" ht="24.75" customHeight="1" thickBot="1" x14ac:dyDescent="0.25">
      <c r="A35" s="374" t="s">
        <v>130</v>
      </c>
      <c r="B35" s="242"/>
      <c r="C35" s="224">
        <v>0.5</v>
      </c>
      <c r="D35" s="243"/>
      <c r="E35" s="224">
        <v>1</v>
      </c>
      <c r="F35" s="239"/>
      <c r="G35" s="224"/>
      <c r="H35" s="240"/>
      <c r="I35" s="241" t="s">
        <v>124</v>
      </c>
      <c r="J35" s="241" t="s">
        <v>124</v>
      </c>
      <c r="K35" s="278"/>
      <c r="L35" s="372" t="s">
        <v>9</v>
      </c>
      <c r="M35" s="712" t="s">
        <v>331</v>
      </c>
      <c r="N35" s="713"/>
      <c r="O35" s="713"/>
      <c r="P35" s="713"/>
      <c r="Q35" s="713"/>
      <c r="R35" s="713"/>
      <c r="S35" s="713"/>
    </row>
    <row r="36" spans="1:19" ht="21" customHeight="1" thickBot="1" x14ac:dyDescent="0.25">
      <c r="A36" s="374" t="s">
        <v>231</v>
      </c>
      <c r="B36" s="244"/>
      <c r="C36" s="224">
        <v>1</v>
      </c>
      <c r="D36" s="243"/>
      <c r="E36" s="224"/>
      <c r="F36" s="239"/>
      <c r="G36" s="224"/>
      <c r="H36" s="240"/>
      <c r="I36" s="241" t="s">
        <v>124</v>
      </c>
      <c r="J36" s="241" t="s">
        <v>124</v>
      </c>
      <c r="K36" s="278"/>
      <c r="L36" s="373" t="s">
        <v>72</v>
      </c>
      <c r="M36" s="710" t="s">
        <v>332</v>
      </c>
      <c r="N36" s="711"/>
      <c r="O36" s="711"/>
      <c r="P36" s="711"/>
      <c r="Q36" s="711"/>
      <c r="R36" s="711"/>
    </row>
    <row r="37" spans="1:19" ht="13.5" customHeight="1" thickBot="1" x14ac:dyDescent="0.25">
      <c r="A37" s="374" t="s">
        <v>71</v>
      </c>
      <c r="B37" s="223"/>
      <c r="C37" s="224">
        <v>0.5</v>
      </c>
      <c r="D37" s="238"/>
      <c r="E37" s="224">
        <v>2</v>
      </c>
      <c r="F37" s="239"/>
      <c r="G37" s="224"/>
      <c r="H37" s="240"/>
      <c r="I37" s="241" t="s">
        <v>124</v>
      </c>
      <c r="J37" s="241" t="s">
        <v>124</v>
      </c>
      <c r="K37" s="278"/>
    </row>
    <row r="38" spans="1:19" ht="13.5" customHeight="1" thickBot="1" x14ac:dyDescent="0.25">
      <c r="A38" s="374" t="s">
        <v>131</v>
      </c>
      <c r="B38" s="223"/>
      <c r="C38" s="224">
        <v>0.5</v>
      </c>
      <c r="D38" s="238"/>
      <c r="E38" s="224"/>
      <c r="F38" s="239"/>
      <c r="G38" s="224"/>
      <c r="H38" s="240"/>
      <c r="I38" s="241" t="s">
        <v>124</v>
      </c>
      <c r="J38" s="241" t="s">
        <v>124</v>
      </c>
      <c r="K38" s="278"/>
    </row>
    <row r="39" spans="1:19" ht="13.5" customHeight="1" thickBot="1" x14ac:dyDescent="0.25">
      <c r="A39" s="374" t="s">
        <v>132</v>
      </c>
      <c r="B39" s="223"/>
      <c r="C39" s="224">
        <v>0.5</v>
      </c>
      <c r="D39" s="243"/>
      <c r="E39" s="224"/>
      <c r="F39" s="239"/>
      <c r="G39" s="224"/>
      <c r="H39" s="240"/>
      <c r="I39" s="241" t="s">
        <v>124</v>
      </c>
      <c r="J39" s="241" t="s">
        <v>124</v>
      </c>
      <c r="K39" s="278"/>
    </row>
    <row r="40" spans="1:19" ht="13.5" customHeight="1" thickBot="1" x14ac:dyDescent="0.25">
      <c r="A40" s="374" t="s">
        <v>133</v>
      </c>
      <c r="B40" s="223"/>
      <c r="C40" s="224">
        <v>0.5</v>
      </c>
      <c r="D40" s="232"/>
      <c r="E40" s="224">
        <v>0.25</v>
      </c>
      <c r="F40" s="245"/>
      <c r="G40" s="224"/>
      <c r="H40" s="240"/>
      <c r="I40" s="241" t="s">
        <v>124</v>
      </c>
      <c r="J40" s="241" t="s">
        <v>124</v>
      </c>
      <c r="K40" s="278"/>
    </row>
    <row r="41" spans="1:19" ht="13.5" customHeight="1" thickBot="1" x14ac:dyDescent="0.25">
      <c r="A41" s="374" t="s">
        <v>92</v>
      </c>
      <c r="B41" s="223"/>
      <c r="C41" s="224">
        <v>1.33</v>
      </c>
      <c r="D41" s="232"/>
      <c r="E41" s="224">
        <v>0.25</v>
      </c>
      <c r="F41" s="245"/>
      <c r="G41" s="224"/>
      <c r="H41" s="240"/>
      <c r="I41" s="241" t="s">
        <v>124</v>
      </c>
      <c r="J41" s="241" t="s">
        <v>124</v>
      </c>
      <c r="K41" s="278"/>
    </row>
    <row r="42" spans="1:19" ht="15" customHeight="1" thickBot="1" x14ac:dyDescent="0.25">
      <c r="A42" s="229" t="s">
        <v>113</v>
      </c>
      <c r="B42" s="223"/>
      <c r="C42" s="230">
        <f>SUM(C33:C41)</f>
        <v>4.83</v>
      </c>
      <c r="D42" s="250"/>
      <c r="E42" s="230">
        <f>SUM(E33:E41)</f>
        <v>3.5</v>
      </c>
      <c r="F42" s="250"/>
      <c r="G42" s="230">
        <f>SUM(G33:G41)</f>
        <v>0</v>
      </c>
      <c r="H42" s="231"/>
      <c r="I42" s="231"/>
      <c r="J42" s="246"/>
      <c r="K42" s="247"/>
      <c r="L42" s="65"/>
    </row>
    <row r="43" spans="1:19" s="34" customFormat="1" ht="35.25" customHeight="1" thickBot="1" x14ac:dyDescent="0.25">
      <c r="A43" s="366"/>
      <c r="B43" s="223"/>
      <c r="C43" s="708" t="s">
        <v>327</v>
      </c>
      <c r="D43" s="709"/>
      <c r="E43" s="709"/>
      <c r="F43" s="367"/>
      <c r="G43" s="403" t="s">
        <v>328</v>
      </c>
      <c r="H43" s="368"/>
      <c r="I43" s="241" t="s">
        <v>124</v>
      </c>
      <c r="J43" s="241" t="s">
        <v>124</v>
      </c>
      <c r="K43" s="369"/>
      <c r="L43" s="68"/>
      <c r="M43" s="32"/>
      <c r="N43" s="32"/>
      <c r="O43" s="32"/>
      <c r="P43" s="32"/>
      <c r="Q43" s="32"/>
      <c r="R43" s="32"/>
    </row>
    <row r="44" spans="1:19" ht="13.5" customHeight="1" thickBot="1" x14ac:dyDescent="0.25">
      <c r="A44" s="697" t="s">
        <v>134</v>
      </c>
      <c r="B44" s="232"/>
      <c r="D44" s="571"/>
      <c r="E44" s="571"/>
      <c r="F44" s="571"/>
      <c r="G44" s="571"/>
      <c r="H44" s="571"/>
      <c r="I44" s="571"/>
      <c r="J44" s="571"/>
      <c r="K44" s="571"/>
      <c r="Q44" s="28" t="s">
        <v>16</v>
      </c>
    </row>
    <row r="45" spans="1:19" ht="192" thickBot="1" x14ac:dyDescent="0.25">
      <c r="A45" s="698"/>
      <c r="B45" s="232"/>
      <c r="C45" s="570" t="s">
        <v>435</v>
      </c>
      <c r="D45" s="573"/>
      <c r="E45" s="573"/>
      <c r="F45" s="573"/>
      <c r="G45" s="573"/>
      <c r="H45" s="573"/>
      <c r="I45" s="573"/>
      <c r="J45" s="573"/>
      <c r="K45" s="573"/>
    </row>
    <row r="46" spans="1:19" ht="78" customHeight="1" thickBot="1" x14ac:dyDescent="0.25">
      <c r="A46" s="699"/>
      <c r="B46" s="232"/>
      <c r="C46" s="572"/>
      <c r="D46" s="573"/>
      <c r="E46" s="573"/>
      <c r="F46" s="573"/>
      <c r="G46" s="573"/>
      <c r="H46" s="573"/>
      <c r="I46" s="573"/>
      <c r="J46" s="573"/>
      <c r="K46" s="573"/>
    </row>
  </sheetData>
  <customSheetViews>
    <customSheetView guid="{71A72899-3402-4B23-8CA1-47DB4F5CFE62}" scale="90" showGridLines="0" fitToPage="1" hiddenColumns="1" topLeftCell="A37">
      <selection activeCell="C45" sqref="C45"/>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2C57EAE5-8CCA-498B-B073-45E263BE65DF}" scale="90" showGridLines="0" fitToPage="1" hiddenColumns="1" topLeftCell="A25">
      <selection activeCell="C45" sqref="C45"/>
      <pageMargins left="0.74803149606299213" right="0.74803149606299213" top="0.98425196850393704" bottom="0.98425196850393704" header="0.51181102362204722" footer="0.51181102362204722"/>
      <pageSetup paperSize="8" scale="76" orientation="portrait" r:id="rId2"/>
      <headerFooter alignWithMargins="0"/>
    </customSheetView>
    <customSheetView guid="{37DC66E3-CD1C-410E-9598-8D6E42C82E43}" scale="90" showGridLines="0" fitToPage="1" hiddenColumns="1" topLeftCell="A25">
      <selection activeCell="C45" sqref="C45"/>
      <pageMargins left="0.74803149606299213" right="0.74803149606299213" top="0.98425196850393704" bottom="0.98425196850393704" header="0.51181102362204722" footer="0.51181102362204722"/>
      <pageSetup paperSize="8" scale="76" orientation="portrait"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47B7F098-45D5-4737-A4FC-58AD9DD4BD09}" scale="90" showGridLines="0" fitToPage="1" hiddenColumns="1">
      <selection activeCell="I31" sqref="I31"/>
      <pageMargins left="0.74803149606299213" right="0.74803149606299213" top="0.98425196850393704" bottom="0.98425196850393704" header="0.51181102362204722" footer="0.51181102362204722"/>
      <pageSetup paperSize="8" scale="76" orientation="portrait" r:id="rId5"/>
      <headerFooter alignWithMargins="0"/>
    </customSheetView>
    <customSheetView guid="{5BD3B673-CAE7-4FAC-BAE1-9E4488733697}" scale="90" showGridLines="0" fitToPage="1" hiddenColumns="1" topLeftCell="A37">
      <selection activeCell="C45" sqref="C45"/>
      <pageMargins left="0.74803149606299213" right="0.74803149606299213" top="0.98425196850393704" bottom="0.98425196850393704" header="0.51181102362204722" footer="0.51181102362204722"/>
      <pageSetup paperSize="8" scale="76" orientation="portrait" r:id="rId6"/>
      <headerFooter alignWithMargins="0"/>
    </customSheetView>
  </customSheetViews>
  <mergeCells count="11">
    <mergeCell ref="M36:R36"/>
    <mergeCell ref="M33:S33"/>
    <mergeCell ref="M35:S35"/>
    <mergeCell ref="M34:S34"/>
    <mergeCell ref="A23:A25"/>
    <mergeCell ref="C23:K25"/>
    <mergeCell ref="A44:A46"/>
    <mergeCell ref="I29:J29"/>
    <mergeCell ref="C29:G29"/>
    <mergeCell ref="I30:J30"/>
    <mergeCell ref="C43:E43"/>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7">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4:A46"/>
  </dataValidations>
  <pageMargins left="0.74803149606299213" right="0.74803149606299213" top="0.98425196850393704" bottom="0.98425196850393704" header="0.51181102362204722" footer="0.51181102362204722"/>
  <pageSetup paperSize="8" scale="80"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0"/>
  <sheetViews>
    <sheetView showGridLines="0" view="pageBreakPreview" topLeftCell="A4" zoomScale="69" zoomScaleNormal="90" zoomScaleSheetLayoutView="69" workbookViewId="0">
      <selection activeCell="F108" sqref="F108"/>
    </sheetView>
  </sheetViews>
  <sheetFormatPr defaultColWidth="9.140625" defaultRowHeight="12.75" x14ac:dyDescent="0.2"/>
  <cols>
    <col min="1" max="1" width="44.28515625" style="28" customWidth="1"/>
    <col min="2" max="2" width="15.7109375" style="28" customWidth="1"/>
    <col min="3" max="3" width="14" style="28" customWidth="1"/>
    <col min="4" max="4" width="11.85546875" style="28" customWidth="1"/>
    <col min="5" max="5" width="16.140625" style="28" customWidth="1"/>
    <col min="6" max="6" width="21.85546875" style="135" customWidth="1"/>
    <col min="7" max="7" width="66.140625" style="28" customWidth="1"/>
    <col min="8" max="8" width="0.42578125" style="28" customWidth="1"/>
    <col min="9" max="9" width="69.7109375" style="28" customWidth="1"/>
    <col min="10" max="10" width="2.42578125" style="28" customWidth="1"/>
    <col min="11" max="11" width="18.140625" style="28" customWidth="1"/>
    <col min="12" max="12" width="13.5703125" style="28" customWidth="1"/>
    <col min="13" max="13" width="23.5703125" style="65" customWidth="1"/>
    <col min="14" max="14" width="5.7109375" style="28" customWidth="1"/>
    <col min="15" max="15" width="20" style="28" customWidth="1"/>
    <col min="16" max="16" width="4.140625" style="28" customWidth="1"/>
    <col min="17" max="17" width="15.5703125" style="28" customWidth="1"/>
    <col min="18" max="16384" width="9.140625" style="28"/>
  </cols>
  <sheetData>
    <row r="1" spans="1:35" x14ac:dyDescent="0.2">
      <c r="E1" s="38" t="s">
        <v>47</v>
      </c>
    </row>
    <row r="5" spans="1:35" ht="9.75" customHeight="1" x14ac:dyDescent="0.2">
      <c r="M5" s="65" t="s">
        <v>37</v>
      </c>
    </row>
    <row r="6" spans="1:35" ht="22.5" customHeight="1" thickBot="1" x14ac:dyDescent="0.25">
      <c r="A6" s="216" t="s">
        <v>264</v>
      </c>
      <c r="M6" s="65" t="s">
        <v>30</v>
      </c>
    </row>
    <row r="7" spans="1:35" ht="25.5" customHeight="1" thickBot="1" x14ac:dyDescent="0.25">
      <c r="A7" s="198" t="s">
        <v>199</v>
      </c>
      <c r="B7" s="27"/>
      <c r="C7" s="27"/>
      <c r="D7" s="27"/>
      <c r="E7" s="27"/>
      <c r="F7" s="749"/>
      <c r="G7" s="750"/>
      <c r="H7" s="750"/>
      <c r="I7" s="750"/>
      <c r="J7" s="27"/>
      <c r="M7" s="65" t="s">
        <v>31</v>
      </c>
    </row>
    <row r="8" spans="1:35" ht="9.75" customHeight="1" thickBot="1" x14ac:dyDescent="0.25">
      <c r="B8" s="27"/>
      <c r="C8" s="190"/>
      <c r="F8" s="750"/>
      <c r="G8" s="750"/>
      <c r="H8" s="750"/>
      <c r="I8" s="750"/>
      <c r="J8" s="199"/>
      <c r="K8" s="200"/>
      <c r="L8" s="736"/>
      <c r="M8" s="199"/>
      <c r="N8" s="200"/>
      <c r="O8" s="190"/>
    </row>
    <row r="9" spans="1:35" ht="23.25" customHeight="1" thickBot="1" x14ac:dyDescent="0.25">
      <c r="A9" s="375" t="s">
        <v>237</v>
      </c>
      <c r="B9" s="298" t="s">
        <v>243</v>
      </c>
      <c r="C9" s="377" t="s">
        <v>4</v>
      </c>
      <c r="D9" s="214" t="s">
        <v>34</v>
      </c>
      <c r="E9" s="295">
        <v>41548</v>
      </c>
      <c r="F9" s="750"/>
      <c r="G9" s="750"/>
      <c r="H9" s="750"/>
      <c r="I9" s="750"/>
      <c r="J9" s="199"/>
      <c r="K9" s="200"/>
      <c r="L9" s="737"/>
      <c r="M9" s="199"/>
      <c r="N9" s="200"/>
      <c r="O9" s="190"/>
    </row>
    <row r="10" spans="1:35" ht="22.5" customHeight="1" thickTop="1" thickBot="1" x14ac:dyDescent="0.25">
      <c r="A10" s="375" t="s">
        <v>238</v>
      </c>
      <c r="B10" s="299" t="s">
        <v>89</v>
      </c>
      <c r="C10" s="405"/>
      <c r="D10" s="404" t="s">
        <v>33</v>
      </c>
      <c r="E10" s="296">
        <v>42198</v>
      </c>
      <c r="F10" s="750"/>
      <c r="G10" s="750"/>
      <c r="H10" s="750"/>
      <c r="I10" s="750"/>
      <c r="J10" s="199"/>
      <c r="K10" s="200"/>
      <c r="L10" s="201"/>
      <c r="M10" s="199"/>
      <c r="N10" s="200"/>
      <c r="O10" s="165"/>
    </row>
    <row r="11" spans="1:35" ht="22.5" customHeight="1" thickTop="1" thickBot="1" x14ac:dyDescent="0.25">
      <c r="C11" s="406"/>
      <c r="D11" s="215" t="s">
        <v>95</v>
      </c>
      <c r="E11" s="297" t="s">
        <v>292</v>
      </c>
      <c r="F11" s="750"/>
      <c r="G11" s="750"/>
      <c r="H11" s="750"/>
      <c r="I11" s="750"/>
      <c r="J11" s="205"/>
      <c r="K11" s="206"/>
      <c r="L11" s="204"/>
      <c r="M11" s="205"/>
      <c r="N11" s="207"/>
      <c r="O11" s="165"/>
    </row>
    <row r="12" spans="1:35" ht="9.75" customHeight="1" thickBot="1" x14ac:dyDescent="0.25">
      <c r="A12" s="185"/>
      <c r="B12" s="185"/>
      <c r="C12" s="185"/>
      <c r="D12" s="185"/>
      <c r="E12" s="185"/>
      <c r="F12" s="187"/>
      <c r="G12" s="186"/>
      <c r="H12" s="185"/>
      <c r="I12" s="54"/>
      <c r="J12" s="34"/>
      <c r="K12" s="184"/>
      <c r="L12" s="183"/>
      <c r="M12" s="68"/>
      <c r="N12" s="34"/>
      <c r="O12" s="34"/>
    </row>
    <row r="13" spans="1:35" ht="12.75" customHeight="1" x14ac:dyDescent="0.2">
      <c r="A13" s="743" t="s">
        <v>213</v>
      </c>
      <c r="B13" s="746" t="s">
        <v>35</v>
      </c>
      <c r="C13" s="738" t="s">
        <v>36</v>
      </c>
      <c r="D13" s="738" t="s">
        <v>259</v>
      </c>
      <c r="E13" s="738" t="s">
        <v>212</v>
      </c>
      <c r="F13" s="746" t="s">
        <v>177</v>
      </c>
      <c r="G13" s="746" t="s">
        <v>232</v>
      </c>
      <c r="H13" s="62"/>
      <c r="I13" s="34"/>
      <c r="J13" s="184"/>
      <c r="K13" s="183"/>
      <c r="L13" s="68" t="s">
        <v>65</v>
      </c>
      <c r="M13" s="34"/>
      <c r="N13" s="34"/>
      <c r="S13" s="165"/>
      <c r="T13" s="176"/>
      <c r="U13" s="176"/>
      <c r="V13" s="65"/>
    </row>
    <row r="14" spans="1:35" ht="13.5" customHeight="1" thickBot="1" x14ac:dyDescent="0.25">
      <c r="A14" s="744"/>
      <c r="B14" s="747"/>
      <c r="C14" s="741"/>
      <c r="D14" s="739"/>
      <c r="E14" s="741"/>
      <c r="F14" s="747"/>
      <c r="G14" s="747"/>
      <c r="H14" s="62"/>
      <c r="I14" s="34"/>
      <c r="J14" s="184"/>
      <c r="K14" s="183"/>
      <c r="L14" s="68" t="s">
        <v>65</v>
      </c>
      <c r="M14" s="34"/>
      <c r="N14" s="34"/>
      <c r="V14" s="65"/>
    </row>
    <row r="15" spans="1:35" ht="13.5" customHeight="1" x14ac:dyDescent="0.2">
      <c r="A15" s="744"/>
      <c r="B15" s="747"/>
      <c r="C15" s="741"/>
      <c r="D15" s="739"/>
      <c r="E15" s="741"/>
      <c r="F15" s="747"/>
      <c r="G15" s="747"/>
      <c r="H15" s="62"/>
      <c r="I15" s="34"/>
      <c r="J15" s="184"/>
      <c r="K15" s="183"/>
      <c r="L15" s="68" t="s">
        <v>65</v>
      </c>
      <c r="M15" s="34"/>
      <c r="N15" s="34"/>
      <c r="V15" s="65"/>
      <c r="AB15" s="175"/>
      <c r="AC15" s="175"/>
      <c r="AD15" s="175"/>
      <c r="AE15" s="175"/>
      <c r="AF15" s="175"/>
      <c r="AG15" s="175"/>
      <c r="AH15" s="175"/>
      <c r="AI15" s="175"/>
    </row>
    <row r="16" spans="1:35" ht="13.5" customHeight="1" thickBot="1" x14ac:dyDescent="0.25">
      <c r="A16" s="745"/>
      <c r="B16" s="748"/>
      <c r="C16" s="742"/>
      <c r="D16" s="740"/>
      <c r="E16" s="742"/>
      <c r="F16" s="748"/>
      <c r="G16" s="748"/>
      <c r="H16" s="62"/>
      <c r="I16" s="34"/>
      <c r="J16" s="184"/>
      <c r="K16" s="183"/>
      <c r="L16" s="68" t="s">
        <v>65</v>
      </c>
      <c r="M16" s="34"/>
      <c r="N16" s="34"/>
      <c r="V16" s="65"/>
      <c r="AB16" s="172"/>
      <c r="AC16" s="172"/>
      <c r="AD16" s="172"/>
      <c r="AE16" s="172"/>
      <c r="AF16" s="172"/>
      <c r="AG16" s="172"/>
      <c r="AH16" s="172"/>
      <c r="AI16" s="172"/>
    </row>
    <row r="17" spans="1:35" s="202" customFormat="1" ht="31.5" customHeight="1" thickBot="1" x14ac:dyDescent="0.25">
      <c r="A17" s="376" t="s">
        <v>176</v>
      </c>
      <c r="B17" s="248"/>
      <c r="C17" s="248"/>
      <c r="D17" s="248"/>
      <c r="E17" s="248"/>
      <c r="F17" s="260"/>
      <c r="G17" s="248"/>
      <c r="H17" s="210"/>
      <c r="I17" s="203"/>
      <c r="J17" s="189"/>
      <c r="K17" s="188"/>
      <c r="L17" s="211"/>
      <c r="M17" s="203"/>
      <c r="N17" s="203"/>
      <c r="V17" s="212"/>
      <c r="AB17" s="213"/>
      <c r="AC17" s="213"/>
      <c r="AD17" s="213"/>
      <c r="AE17" s="213"/>
      <c r="AF17" s="213"/>
      <c r="AG17" s="213"/>
      <c r="AH17" s="213"/>
      <c r="AI17" s="213"/>
    </row>
    <row r="18" spans="1:35" ht="20.100000000000001" customHeight="1" thickBot="1" x14ac:dyDescent="0.25">
      <c r="A18" s="412" t="s">
        <v>38</v>
      </c>
      <c r="B18" s="174"/>
      <c r="C18" s="174"/>
      <c r="D18" s="174"/>
      <c r="E18" s="174"/>
      <c r="F18" s="277"/>
      <c r="G18" s="312"/>
      <c r="H18" s="62"/>
      <c r="I18" s="34"/>
      <c r="J18" s="184"/>
      <c r="K18" s="183"/>
      <c r="L18" s="68" t="s">
        <v>65</v>
      </c>
      <c r="M18" s="34"/>
      <c r="N18" s="34"/>
      <c r="V18" s="68"/>
      <c r="AB18" s="172"/>
      <c r="AC18" s="172"/>
      <c r="AD18" s="172"/>
      <c r="AE18" s="172"/>
      <c r="AF18" s="172"/>
      <c r="AG18" s="172"/>
      <c r="AH18" s="172"/>
      <c r="AI18" s="172"/>
    </row>
    <row r="19" spans="1:35" ht="20.100000000000001" customHeight="1" thickBot="1" x14ac:dyDescent="0.25">
      <c r="A19" s="412" t="s">
        <v>175</v>
      </c>
      <c r="B19" s="407">
        <v>38960</v>
      </c>
      <c r="C19" s="174"/>
      <c r="D19" s="174" t="s">
        <v>11</v>
      </c>
      <c r="E19" s="174">
        <v>38960</v>
      </c>
      <c r="F19" s="277" t="s">
        <v>202</v>
      </c>
      <c r="G19" s="312"/>
      <c r="H19" s="62"/>
      <c r="I19" s="34"/>
      <c r="J19" s="183"/>
      <c r="K19" s="183"/>
      <c r="L19" s="68"/>
      <c r="M19" s="34"/>
      <c r="N19" s="34"/>
      <c r="V19" s="68"/>
      <c r="AB19" s="172"/>
      <c r="AC19" s="172"/>
      <c r="AD19" s="172"/>
      <c r="AE19" s="172"/>
      <c r="AF19" s="172"/>
      <c r="AG19" s="172"/>
      <c r="AH19" s="172"/>
      <c r="AI19" s="172"/>
    </row>
    <row r="20" spans="1:35" ht="20.100000000000001" customHeight="1" thickBot="1" x14ac:dyDescent="0.25">
      <c r="A20" s="412" t="s">
        <v>39</v>
      </c>
      <c r="B20" s="407">
        <v>38960</v>
      </c>
      <c r="C20" s="174"/>
      <c r="D20" s="174" t="s">
        <v>11</v>
      </c>
      <c r="E20" s="174">
        <v>38960</v>
      </c>
      <c r="F20" s="277" t="s">
        <v>211</v>
      </c>
      <c r="G20" s="312" t="s">
        <v>280</v>
      </c>
      <c r="H20" s="32"/>
      <c r="L20" s="65"/>
      <c r="M20" s="28"/>
      <c r="V20" s="68" t="s">
        <v>62</v>
      </c>
      <c r="AB20" s="172"/>
      <c r="AC20" s="172"/>
      <c r="AD20" s="172"/>
      <c r="AE20" s="172"/>
      <c r="AF20" s="172"/>
      <c r="AG20" s="172"/>
      <c r="AH20" s="172"/>
      <c r="AI20" s="172"/>
    </row>
    <row r="21" spans="1:35" ht="20.100000000000001" customHeight="1" thickBot="1" x14ac:dyDescent="0.25">
      <c r="A21" s="412" t="s">
        <v>174</v>
      </c>
      <c r="B21" s="407">
        <v>39141</v>
      </c>
      <c r="C21" s="174"/>
      <c r="D21" s="174" t="s">
        <v>11</v>
      </c>
      <c r="E21" s="174">
        <v>39141</v>
      </c>
      <c r="F21" s="277" t="s">
        <v>202</v>
      </c>
      <c r="G21" s="312"/>
      <c r="H21" s="32"/>
      <c r="L21" s="65"/>
      <c r="M21" s="28"/>
      <c r="V21" s="68"/>
      <c r="AB21" s="172"/>
      <c r="AC21" s="172"/>
      <c r="AD21" s="172"/>
      <c r="AE21" s="172"/>
      <c r="AF21" s="172"/>
      <c r="AG21" s="172"/>
      <c r="AH21" s="172"/>
      <c r="AI21" s="172"/>
    </row>
    <row r="22" spans="1:35" ht="20.100000000000001" customHeight="1" thickBot="1" x14ac:dyDescent="0.25">
      <c r="A22" s="412" t="s">
        <v>32</v>
      </c>
      <c r="B22" s="174"/>
      <c r="C22" s="174"/>
      <c r="D22" s="174"/>
      <c r="E22" s="174"/>
      <c r="F22" s="277"/>
      <c r="G22" s="312"/>
      <c r="H22" s="32"/>
      <c r="L22" s="65"/>
      <c r="M22" s="28"/>
      <c r="R22" s="178"/>
      <c r="S22" s="172"/>
      <c r="T22" s="172"/>
      <c r="U22" s="172"/>
      <c r="V22" s="182" t="s">
        <v>63</v>
      </c>
      <c r="W22" s="172"/>
      <c r="X22" s="172"/>
      <c r="Y22" s="172"/>
      <c r="Z22" s="172"/>
      <c r="AA22" s="172"/>
      <c r="AB22" s="172"/>
      <c r="AC22" s="172"/>
      <c r="AD22" s="172"/>
      <c r="AE22" s="172"/>
      <c r="AF22" s="172"/>
      <c r="AG22" s="172"/>
      <c r="AH22" s="172"/>
      <c r="AI22" s="172"/>
    </row>
    <row r="23" spans="1:35" ht="20.100000000000001" customHeight="1" thickBot="1" x14ac:dyDescent="0.25">
      <c r="A23" s="412" t="s">
        <v>41</v>
      </c>
      <c r="B23" s="174"/>
      <c r="C23" s="174"/>
      <c r="D23" s="174"/>
      <c r="E23" s="174"/>
      <c r="F23" s="277"/>
      <c r="G23" s="312"/>
      <c r="H23" s="32"/>
      <c r="L23" s="65"/>
      <c r="M23" s="28"/>
      <c r="R23" s="181"/>
      <c r="S23" s="175"/>
      <c r="T23" s="175"/>
      <c r="U23" s="175"/>
      <c r="V23" s="180" t="s">
        <v>64</v>
      </c>
      <c r="W23" s="175"/>
      <c r="X23" s="175"/>
      <c r="Y23" s="175"/>
      <c r="Z23" s="175"/>
      <c r="AA23" s="175"/>
      <c r="AB23" s="172"/>
      <c r="AC23" s="172"/>
      <c r="AD23" s="172"/>
      <c r="AE23" s="172"/>
      <c r="AF23" s="172"/>
      <c r="AG23" s="172"/>
      <c r="AH23" s="172"/>
      <c r="AI23" s="172"/>
    </row>
    <row r="24" spans="1:35" ht="20.100000000000001" customHeight="1" thickBot="1" x14ac:dyDescent="0.25">
      <c r="A24" s="412" t="s">
        <v>40</v>
      </c>
      <c r="B24" s="407">
        <v>39234</v>
      </c>
      <c r="C24" s="174"/>
      <c r="D24" s="174" t="s">
        <v>11</v>
      </c>
      <c r="E24" s="174">
        <v>39234</v>
      </c>
      <c r="F24" s="277" t="s">
        <v>104</v>
      </c>
      <c r="G24" s="312" t="s">
        <v>280</v>
      </c>
      <c r="H24" s="32"/>
      <c r="L24" s="65"/>
      <c r="M24" s="28"/>
      <c r="R24" s="178"/>
      <c r="S24" s="172"/>
      <c r="T24" s="172"/>
      <c r="U24" s="172"/>
      <c r="V24" s="179"/>
      <c r="W24" s="172"/>
      <c r="X24" s="172"/>
      <c r="Y24" s="172"/>
      <c r="Z24" s="172"/>
      <c r="AA24" s="172"/>
      <c r="AB24" s="165"/>
    </row>
    <row r="25" spans="1:35" ht="20.100000000000001" customHeight="1" thickBot="1" x14ac:dyDescent="0.25">
      <c r="A25" s="412" t="s">
        <v>45</v>
      </c>
      <c r="B25" s="407" t="s">
        <v>281</v>
      </c>
      <c r="C25" s="174"/>
      <c r="D25" s="174" t="s">
        <v>11</v>
      </c>
      <c r="E25" s="174" t="s">
        <v>281</v>
      </c>
      <c r="F25" s="277" t="s">
        <v>211</v>
      </c>
      <c r="G25" s="312" t="s">
        <v>280</v>
      </c>
      <c r="H25" s="32"/>
      <c r="L25" s="65"/>
      <c r="M25" s="28"/>
      <c r="R25" s="178"/>
      <c r="S25" s="172"/>
      <c r="T25" s="172"/>
      <c r="U25" s="172"/>
      <c r="V25" s="177"/>
      <c r="W25" s="172"/>
      <c r="X25" s="172"/>
      <c r="Y25" s="172"/>
      <c r="Z25" s="172"/>
      <c r="AA25" s="172"/>
      <c r="AB25" s="165"/>
    </row>
    <row r="26" spans="1:35" ht="20.100000000000001" customHeight="1" thickBot="1" x14ac:dyDescent="0.25">
      <c r="A26" s="412" t="s">
        <v>46</v>
      </c>
      <c r="B26" s="407">
        <v>40817</v>
      </c>
      <c r="C26" s="174"/>
      <c r="D26" s="174" t="s">
        <v>11</v>
      </c>
      <c r="E26" s="174">
        <v>40817</v>
      </c>
      <c r="F26" s="277" t="s">
        <v>211</v>
      </c>
      <c r="G26" s="312" t="s">
        <v>280</v>
      </c>
      <c r="H26" s="32"/>
      <c r="L26" s="65"/>
      <c r="M26" s="28"/>
      <c r="R26" s="178"/>
      <c r="S26" s="172"/>
      <c r="T26" s="172"/>
      <c r="U26" s="172"/>
      <c r="V26" s="177"/>
      <c r="W26" s="172"/>
      <c r="X26" s="172"/>
      <c r="Y26" s="172"/>
      <c r="Z26" s="172"/>
      <c r="AA26" s="172"/>
      <c r="AB26" s="165"/>
    </row>
    <row r="27" spans="1:35" ht="20.100000000000001" customHeight="1" thickBot="1" x14ac:dyDescent="0.25">
      <c r="A27" s="412" t="s">
        <v>42</v>
      </c>
      <c r="B27" s="407">
        <v>41086</v>
      </c>
      <c r="C27" s="174"/>
      <c r="D27" s="174" t="s">
        <v>11</v>
      </c>
      <c r="E27" s="174">
        <v>41086</v>
      </c>
      <c r="F27" s="277" t="s">
        <v>211</v>
      </c>
      <c r="G27" s="312" t="s">
        <v>280</v>
      </c>
      <c r="H27" s="32"/>
      <c r="L27" s="65"/>
      <c r="M27" s="28"/>
      <c r="R27" s="178"/>
      <c r="S27" s="172"/>
      <c r="T27" s="172"/>
      <c r="U27" s="172"/>
      <c r="V27" s="177"/>
      <c r="W27" s="172"/>
      <c r="X27" s="172"/>
      <c r="Y27" s="172"/>
      <c r="Z27" s="172"/>
      <c r="AA27" s="172"/>
      <c r="AB27" s="165"/>
    </row>
    <row r="28" spans="1:35" ht="21" customHeight="1" thickBot="1" x14ac:dyDescent="0.25">
      <c r="A28" s="412" t="s">
        <v>173</v>
      </c>
      <c r="B28" s="407">
        <v>41108</v>
      </c>
      <c r="C28" s="174"/>
      <c r="D28" s="174" t="s">
        <v>11</v>
      </c>
      <c r="E28" s="174">
        <v>40875</v>
      </c>
      <c r="F28" s="277" t="s">
        <v>202</v>
      </c>
      <c r="G28" s="312"/>
      <c r="H28" s="32"/>
      <c r="I28" s="332"/>
      <c r="J28" s="34"/>
      <c r="K28" s="34"/>
      <c r="L28" s="65"/>
      <c r="M28" s="28"/>
      <c r="R28" s="172"/>
      <c r="S28" s="172"/>
      <c r="T28" s="172"/>
      <c r="U28" s="172"/>
      <c r="V28" s="177"/>
      <c r="W28" s="172"/>
      <c r="X28" s="172"/>
      <c r="Y28" s="172"/>
      <c r="Z28" s="172"/>
      <c r="AA28" s="172"/>
      <c r="AB28" s="165"/>
    </row>
    <row r="29" spans="1:35" s="165" customFormat="1" ht="3.75" customHeight="1" thickBot="1" x14ac:dyDescent="0.25">
      <c r="A29" s="254"/>
      <c r="B29" s="255"/>
      <c r="C29" s="255"/>
      <c r="D29" s="255"/>
      <c r="E29" s="255"/>
      <c r="F29" s="256"/>
      <c r="G29" s="256"/>
      <c r="H29" s="145"/>
      <c r="L29" s="257"/>
      <c r="R29" s="172"/>
      <c r="S29" s="172"/>
      <c r="T29" s="172"/>
      <c r="U29" s="172"/>
      <c r="V29" s="177"/>
      <c r="W29" s="172"/>
      <c r="X29" s="172"/>
      <c r="Y29" s="172"/>
      <c r="Z29" s="172"/>
      <c r="AA29" s="172"/>
    </row>
    <row r="30" spans="1:35" s="252" customFormat="1" ht="33" customHeight="1" thickBot="1" x14ac:dyDescent="0.25">
      <c r="A30" s="376" t="s">
        <v>96</v>
      </c>
      <c r="B30" s="248"/>
      <c r="C30" s="248"/>
      <c r="D30" s="248"/>
      <c r="E30" s="248"/>
      <c r="F30" s="261"/>
      <c r="G30" s="249"/>
      <c r="H30" s="258"/>
      <c r="L30" s="253"/>
      <c r="R30" s="213"/>
      <c r="S30" s="213"/>
      <c r="T30" s="213"/>
      <c r="U30" s="213"/>
      <c r="V30" s="259"/>
      <c r="W30" s="213"/>
      <c r="X30" s="213"/>
      <c r="Y30" s="213"/>
      <c r="Z30" s="213"/>
      <c r="AA30" s="213"/>
    </row>
    <row r="31" spans="1:35" s="165" customFormat="1" ht="18.95" customHeight="1" thickBot="1" x14ac:dyDescent="0.25">
      <c r="A31" s="409" t="s">
        <v>217</v>
      </c>
      <c r="B31" s="174"/>
      <c r="C31" s="174"/>
      <c r="D31" s="174"/>
      <c r="E31" s="174"/>
      <c r="F31" s="277"/>
      <c r="G31" s="312"/>
      <c r="H31" s="145"/>
      <c r="L31" s="257"/>
      <c r="R31" s="172"/>
      <c r="S31" s="172"/>
      <c r="T31" s="172"/>
      <c r="U31" s="172"/>
      <c r="V31" s="177"/>
      <c r="W31" s="172"/>
      <c r="X31" s="172"/>
      <c r="Y31" s="172"/>
      <c r="Z31" s="172"/>
      <c r="AA31" s="172"/>
    </row>
    <row r="32" spans="1:35" s="165" customFormat="1" ht="18.95" customHeight="1" thickBot="1" x14ac:dyDescent="0.25">
      <c r="A32" s="409" t="s">
        <v>171</v>
      </c>
      <c r="B32" s="407">
        <v>39081</v>
      </c>
      <c r="C32" s="174"/>
      <c r="D32" s="174" t="s">
        <v>11</v>
      </c>
      <c r="E32" s="174">
        <v>39081</v>
      </c>
      <c r="F32" s="277" t="s">
        <v>105</v>
      </c>
      <c r="G32" s="340" t="s">
        <v>278</v>
      </c>
      <c r="H32" s="145"/>
      <c r="L32" s="257"/>
      <c r="R32" s="172"/>
      <c r="S32" s="172"/>
      <c r="T32" s="172"/>
      <c r="U32" s="172"/>
      <c r="V32" s="177"/>
      <c r="W32" s="172"/>
      <c r="X32" s="172"/>
      <c r="Y32" s="172"/>
      <c r="Z32" s="172"/>
      <c r="AA32" s="172"/>
    </row>
    <row r="33" spans="1:27" s="165" customFormat="1" ht="18.95" customHeight="1" thickBot="1" x14ac:dyDescent="0.25">
      <c r="A33" s="409" t="s">
        <v>170</v>
      </c>
      <c r="B33" s="407">
        <v>44012</v>
      </c>
      <c r="C33" s="174"/>
      <c r="D33" s="174" t="s">
        <v>11</v>
      </c>
      <c r="E33" s="174">
        <v>44012</v>
      </c>
      <c r="F33" s="277" t="s">
        <v>209</v>
      </c>
      <c r="G33" s="312"/>
      <c r="H33" s="145"/>
      <c r="L33" s="257"/>
      <c r="R33" s="172"/>
      <c r="S33" s="172"/>
      <c r="T33" s="172"/>
      <c r="U33" s="172"/>
      <c r="V33" s="177"/>
      <c r="W33" s="172"/>
      <c r="X33" s="172"/>
      <c r="Y33" s="172"/>
      <c r="Z33" s="172"/>
      <c r="AA33" s="172"/>
    </row>
    <row r="34" spans="1:27" s="165" customFormat="1" ht="18.95" customHeight="1" thickBot="1" x14ac:dyDescent="0.25">
      <c r="A34" s="409" t="s">
        <v>169</v>
      </c>
      <c r="B34" s="407"/>
      <c r="C34" s="174"/>
      <c r="D34" s="174"/>
      <c r="E34" s="174"/>
      <c r="F34" s="277"/>
      <c r="G34" s="312"/>
      <c r="H34" s="145"/>
      <c r="L34" s="257"/>
      <c r="R34" s="172"/>
      <c r="S34" s="172"/>
      <c r="T34" s="172"/>
      <c r="U34" s="172"/>
      <c r="V34" s="177"/>
      <c r="W34" s="172"/>
      <c r="X34" s="172"/>
      <c r="Y34" s="172"/>
      <c r="Z34" s="172"/>
      <c r="AA34" s="172"/>
    </row>
    <row r="35" spans="1:27" s="165" customFormat="1" ht="18.95" customHeight="1" thickBot="1" x14ac:dyDescent="0.25">
      <c r="A35" s="427" t="s">
        <v>288</v>
      </c>
      <c r="B35" s="407">
        <v>41821</v>
      </c>
      <c r="C35" s="174"/>
      <c r="D35" s="174" t="s">
        <v>11</v>
      </c>
      <c r="E35" s="174">
        <v>41821</v>
      </c>
      <c r="F35" s="277" t="s">
        <v>200</v>
      </c>
      <c r="G35" s="312"/>
      <c r="H35" s="145"/>
      <c r="L35" s="257"/>
      <c r="R35" s="172"/>
      <c r="S35" s="172"/>
      <c r="T35" s="172"/>
      <c r="U35" s="172"/>
      <c r="V35" s="177"/>
      <c r="W35" s="172"/>
      <c r="X35" s="172"/>
      <c r="Y35" s="172"/>
      <c r="Z35" s="172"/>
      <c r="AA35" s="172"/>
    </row>
    <row r="36" spans="1:27" s="165" customFormat="1" ht="18.95" customHeight="1" thickBot="1" x14ac:dyDescent="0.25">
      <c r="A36" s="424" t="s">
        <v>289</v>
      </c>
      <c r="B36" s="407">
        <v>41944</v>
      </c>
      <c r="C36" s="174"/>
      <c r="D36" s="174" t="s">
        <v>11</v>
      </c>
      <c r="E36" s="174">
        <v>41944</v>
      </c>
      <c r="F36" s="277" t="s">
        <v>105</v>
      </c>
      <c r="G36" s="312"/>
      <c r="H36" s="145"/>
      <c r="L36" s="257"/>
      <c r="R36" s="172"/>
      <c r="S36" s="172"/>
      <c r="T36" s="172"/>
      <c r="U36" s="172"/>
      <c r="V36" s="177"/>
      <c r="W36" s="172"/>
      <c r="X36" s="172"/>
      <c r="Y36" s="172"/>
      <c r="Z36" s="172"/>
      <c r="AA36" s="172"/>
    </row>
    <row r="37" spans="1:27" s="165" customFormat="1" ht="26.25" thickBot="1" x14ac:dyDescent="0.25">
      <c r="A37" s="424" t="s">
        <v>290</v>
      </c>
      <c r="B37" s="408">
        <v>41730</v>
      </c>
      <c r="C37" s="338">
        <v>42262</v>
      </c>
      <c r="D37" s="338" t="s">
        <v>85</v>
      </c>
      <c r="E37" s="338">
        <v>42262</v>
      </c>
      <c r="F37" s="339" t="s">
        <v>206</v>
      </c>
      <c r="G37" s="340" t="s">
        <v>338</v>
      </c>
      <c r="H37" s="145"/>
      <c r="I37" s="336"/>
      <c r="L37" s="257"/>
      <c r="R37" s="172"/>
      <c r="S37" s="172"/>
      <c r="T37" s="172"/>
      <c r="U37" s="172"/>
      <c r="V37" s="177"/>
      <c r="W37" s="172"/>
      <c r="X37" s="172"/>
      <c r="Y37" s="172"/>
      <c r="Z37" s="172"/>
      <c r="AA37" s="172"/>
    </row>
    <row r="38" spans="1:27" s="165" customFormat="1" ht="26.25" thickBot="1" x14ac:dyDescent="0.25">
      <c r="A38" s="426" t="s">
        <v>293</v>
      </c>
      <c r="B38" s="408">
        <v>42826</v>
      </c>
      <c r="C38" s="338"/>
      <c r="D38" s="338" t="s">
        <v>11</v>
      </c>
      <c r="E38" s="338">
        <v>42826</v>
      </c>
      <c r="F38" s="339" t="s">
        <v>208</v>
      </c>
      <c r="G38" s="340" t="s">
        <v>433</v>
      </c>
      <c r="H38" s="145"/>
      <c r="I38" s="336"/>
      <c r="L38" s="257"/>
      <c r="R38" s="172"/>
      <c r="S38" s="172"/>
      <c r="T38" s="172"/>
      <c r="U38" s="172"/>
      <c r="V38" s="177"/>
      <c r="W38" s="172"/>
      <c r="X38" s="172"/>
      <c r="Y38" s="172"/>
      <c r="Z38" s="172"/>
      <c r="AA38" s="172"/>
    </row>
    <row r="39" spans="1:27" s="165" customFormat="1" ht="28.5" customHeight="1" thickBot="1" x14ac:dyDescent="0.25">
      <c r="A39" s="424" t="s">
        <v>342</v>
      </c>
      <c r="B39" s="407">
        <v>40848</v>
      </c>
      <c r="C39" s="174">
        <v>40963</v>
      </c>
      <c r="D39" s="174"/>
      <c r="E39" s="174">
        <v>40963</v>
      </c>
      <c r="F39" s="277" t="s">
        <v>207</v>
      </c>
      <c r="G39" s="312"/>
      <c r="H39" s="145"/>
      <c r="L39" s="257"/>
      <c r="R39" s="172"/>
      <c r="S39" s="172"/>
      <c r="T39" s="172"/>
      <c r="U39" s="172"/>
      <c r="V39" s="177"/>
      <c r="W39" s="172"/>
      <c r="X39" s="172"/>
      <c r="Y39" s="172"/>
      <c r="Z39" s="172"/>
      <c r="AA39" s="172"/>
    </row>
    <row r="40" spans="1:27" s="165" customFormat="1" ht="18.95" customHeight="1" thickBot="1" x14ac:dyDescent="0.25">
      <c r="A40" s="424" t="s">
        <v>343</v>
      </c>
      <c r="B40" s="407">
        <v>41395</v>
      </c>
      <c r="C40" s="174">
        <v>41387</v>
      </c>
      <c r="D40" s="174"/>
      <c r="E40" s="174">
        <v>41387</v>
      </c>
      <c r="F40" s="277" t="s">
        <v>206</v>
      </c>
      <c r="G40" s="312"/>
      <c r="H40" s="145"/>
      <c r="L40" s="257"/>
      <c r="R40" s="172"/>
      <c r="S40" s="172"/>
      <c r="T40" s="172"/>
      <c r="U40" s="172"/>
      <c r="V40" s="177"/>
      <c r="W40" s="172"/>
      <c r="X40" s="172"/>
      <c r="Y40" s="172"/>
      <c r="Z40" s="172"/>
      <c r="AA40" s="172"/>
    </row>
    <row r="41" spans="1:27" s="165" customFormat="1" ht="18.95" customHeight="1" thickBot="1" x14ac:dyDescent="0.25">
      <c r="A41" s="410"/>
      <c r="B41" s="174"/>
      <c r="C41" s="174"/>
      <c r="D41" s="174"/>
      <c r="E41" s="174"/>
      <c r="F41" s="277"/>
      <c r="G41" s="312"/>
      <c r="H41" s="145"/>
      <c r="L41" s="257"/>
      <c r="R41" s="172"/>
      <c r="S41" s="172"/>
      <c r="T41" s="172"/>
      <c r="U41" s="172"/>
      <c r="V41" s="177"/>
      <c r="W41" s="172"/>
      <c r="X41" s="172"/>
      <c r="Y41" s="172"/>
      <c r="Z41" s="172"/>
      <c r="AA41" s="172"/>
    </row>
    <row r="42" spans="1:27" s="165" customFormat="1" ht="18.95" customHeight="1" thickBot="1" x14ac:dyDescent="0.25">
      <c r="A42" s="410"/>
      <c r="B42" s="174"/>
      <c r="C42" s="174"/>
      <c r="D42" s="174"/>
      <c r="E42" s="174"/>
      <c r="F42" s="277"/>
      <c r="G42" s="312"/>
      <c r="H42" s="145"/>
      <c r="L42" s="257"/>
      <c r="R42" s="172"/>
      <c r="S42" s="172"/>
      <c r="T42" s="172"/>
      <c r="U42" s="172"/>
      <c r="V42" s="177"/>
      <c r="W42" s="172"/>
      <c r="X42" s="172"/>
      <c r="Y42" s="172"/>
      <c r="Z42" s="172"/>
      <c r="AA42" s="172"/>
    </row>
    <row r="43" spans="1:27" s="165" customFormat="1" ht="18.95" customHeight="1" thickBot="1" x14ac:dyDescent="0.25">
      <c r="A43" s="410"/>
      <c r="B43" s="174"/>
      <c r="C43" s="174"/>
      <c r="D43" s="174"/>
      <c r="E43" s="174"/>
      <c r="F43" s="277"/>
      <c r="G43" s="312"/>
      <c r="H43" s="145"/>
      <c r="L43" s="257"/>
      <c r="R43" s="172"/>
      <c r="S43" s="172"/>
      <c r="T43" s="172"/>
      <c r="U43" s="172"/>
      <c r="V43" s="177"/>
      <c r="W43" s="172"/>
      <c r="X43" s="172"/>
      <c r="Y43" s="172"/>
      <c r="Z43" s="172"/>
      <c r="AA43" s="172"/>
    </row>
    <row r="44" spans="1:27" s="165" customFormat="1" ht="18.95" customHeight="1" thickBot="1" x14ac:dyDescent="0.25">
      <c r="A44" s="410"/>
      <c r="B44" s="174"/>
      <c r="C44" s="174"/>
      <c r="D44" s="174"/>
      <c r="E44" s="174"/>
      <c r="F44" s="277"/>
      <c r="G44" s="312"/>
      <c r="H44" s="145"/>
      <c r="L44" s="257"/>
      <c r="R44" s="172"/>
      <c r="S44" s="172"/>
      <c r="T44" s="172"/>
      <c r="U44" s="172"/>
      <c r="V44" s="177"/>
      <c r="W44" s="172"/>
      <c r="X44" s="172"/>
      <c r="Y44" s="172"/>
      <c r="Z44" s="172"/>
      <c r="AA44" s="172"/>
    </row>
    <row r="45" spans="1:27" s="165" customFormat="1" ht="18.95" customHeight="1" thickBot="1" x14ac:dyDescent="0.25">
      <c r="A45" s="410"/>
      <c r="B45" s="174"/>
      <c r="C45" s="174"/>
      <c r="D45" s="174"/>
      <c r="E45" s="174"/>
      <c r="F45" s="277"/>
      <c r="G45" s="312"/>
      <c r="H45" s="145"/>
      <c r="L45" s="257"/>
      <c r="R45" s="172"/>
      <c r="S45" s="172"/>
      <c r="T45" s="172"/>
      <c r="U45" s="172"/>
      <c r="V45" s="177"/>
      <c r="W45" s="172"/>
      <c r="X45" s="172"/>
      <c r="Y45" s="172"/>
      <c r="Z45" s="172"/>
      <c r="AA45" s="172"/>
    </row>
    <row r="46" spans="1:27" s="165" customFormat="1" ht="18.95" customHeight="1" thickBot="1" x14ac:dyDescent="0.25">
      <c r="A46" s="410"/>
      <c r="B46" s="174"/>
      <c r="C46" s="174"/>
      <c r="D46" s="174"/>
      <c r="E46" s="174"/>
      <c r="F46" s="277"/>
      <c r="G46" s="312"/>
      <c r="H46" s="145"/>
      <c r="L46" s="257"/>
      <c r="R46" s="172"/>
      <c r="S46" s="172"/>
      <c r="T46" s="172"/>
      <c r="U46" s="172"/>
      <c r="V46" s="177"/>
      <c r="W46" s="172"/>
      <c r="X46" s="172"/>
      <c r="Y46" s="172"/>
      <c r="Z46" s="172"/>
      <c r="AA46" s="172"/>
    </row>
    <row r="47" spans="1:27" s="202" customFormat="1" ht="30.75" customHeight="1" thickBot="1" x14ac:dyDescent="0.25">
      <c r="A47" s="279" t="s">
        <v>255</v>
      </c>
      <c r="B47" s="248"/>
      <c r="C47" s="248"/>
      <c r="D47" s="248"/>
      <c r="E47" s="248"/>
      <c r="F47" s="261"/>
      <c r="G47" s="249"/>
      <c r="L47" s="212"/>
      <c r="V47" s="212"/>
    </row>
    <row r="48" spans="1:27" ht="18.95" customHeight="1" thickBot="1" x14ac:dyDescent="0.25">
      <c r="A48" s="541" t="s">
        <v>216</v>
      </c>
      <c r="B48" s="407">
        <v>38504</v>
      </c>
      <c r="C48" s="174"/>
      <c r="D48" s="174" t="s">
        <v>11</v>
      </c>
      <c r="E48" s="174">
        <v>38504</v>
      </c>
      <c r="F48" s="277" t="s">
        <v>172</v>
      </c>
      <c r="G48" s="312"/>
      <c r="L48" s="65"/>
      <c r="M48" s="28"/>
      <c r="V48" s="65"/>
    </row>
    <row r="49" spans="1:22" ht="18.95" customHeight="1" thickBot="1" x14ac:dyDescent="0.25">
      <c r="A49" s="541" t="s">
        <v>43</v>
      </c>
      <c r="B49" s="407">
        <v>41144</v>
      </c>
      <c r="C49" s="174"/>
      <c r="D49" s="174" t="s">
        <v>11</v>
      </c>
      <c r="E49" s="174">
        <v>41144</v>
      </c>
      <c r="F49" s="277" t="s">
        <v>172</v>
      </c>
      <c r="G49" s="312"/>
      <c r="L49" s="65"/>
      <c r="M49" s="28"/>
      <c r="V49" s="65"/>
    </row>
    <row r="50" spans="1:22" s="322" customFormat="1" ht="64.5" thickBot="1" x14ac:dyDescent="0.25">
      <c r="A50" s="541" t="s">
        <v>44</v>
      </c>
      <c r="B50" s="423">
        <v>42880</v>
      </c>
      <c r="C50" s="319"/>
      <c r="D50" s="319" t="s">
        <v>11</v>
      </c>
      <c r="E50" s="174">
        <v>42880</v>
      </c>
      <c r="F50" s="320" t="s">
        <v>172</v>
      </c>
      <c r="G50" s="321" t="s">
        <v>298</v>
      </c>
      <c r="I50" s="334"/>
      <c r="J50" s="335"/>
      <c r="K50" s="335"/>
      <c r="L50" s="323"/>
      <c r="V50" s="323"/>
    </row>
    <row r="51" spans="1:22" ht="18.95" customHeight="1" thickBot="1" x14ac:dyDescent="0.25">
      <c r="A51" s="541" t="s">
        <v>215</v>
      </c>
      <c r="B51" s="407">
        <v>43867</v>
      </c>
      <c r="C51" s="174"/>
      <c r="D51" s="174" t="s">
        <v>11</v>
      </c>
      <c r="E51" s="174">
        <v>43867</v>
      </c>
      <c r="F51" s="277" t="s">
        <v>172</v>
      </c>
      <c r="G51" s="312"/>
      <c r="L51" s="65"/>
      <c r="M51" s="28"/>
      <c r="V51" s="65"/>
    </row>
    <row r="52" spans="1:22" ht="27" customHeight="1" thickBot="1" x14ac:dyDescent="0.25">
      <c r="A52" s="542" t="s">
        <v>431</v>
      </c>
      <c r="B52" s="535"/>
      <c r="C52" s="536"/>
      <c r="D52" s="536"/>
      <c r="E52" s="536"/>
      <c r="F52" s="537"/>
      <c r="G52" s="538"/>
      <c r="L52" s="65"/>
      <c r="M52" s="28"/>
      <c r="V52" s="65"/>
    </row>
    <row r="53" spans="1:22" ht="36.75" customHeight="1" thickBot="1" x14ac:dyDescent="0.25">
      <c r="A53" s="543" t="s">
        <v>282</v>
      </c>
      <c r="B53" s="407">
        <v>42248</v>
      </c>
      <c r="C53" s="174">
        <v>42292</v>
      </c>
      <c r="D53" s="174" t="s">
        <v>85</v>
      </c>
      <c r="E53" s="174">
        <v>42292</v>
      </c>
      <c r="F53" s="277" t="s">
        <v>172</v>
      </c>
      <c r="G53" s="321" t="s">
        <v>359</v>
      </c>
      <c r="L53" s="65"/>
      <c r="M53" s="28"/>
      <c r="V53" s="65"/>
    </row>
    <row r="54" spans="1:22" ht="36" customHeight="1" thickBot="1" x14ac:dyDescent="0.25">
      <c r="A54" s="543" t="s">
        <v>284</v>
      </c>
      <c r="B54" s="407">
        <v>42277</v>
      </c>
      <c r="C54" s="174"/>
      <c r="D54" s="174" t="s">
        <v>85</v>
      </c>
      <c r="E54" s="174">
        <v>42643</v>
      </c>
      <c r="F54" s="277" t="s">
        <v>172</v>
      </c>
      <c r="G54" s="321" t="s">
        <v>358</v>
      </c>
      <c r="L54" s="65"/>
      <c r="M54" s="28"/>
      <c r="V54" s="65"/>
    </row>
    <row r="55" spans="1:22" ht="42.75" customHeight="1" thickBot="1" x14ac:dyDescent="0.25">
      <c r="A55" s="543" t="s">
        <v>283</v>
      </c>
      <c r="B55" s="407">
        <v>42491</v>
      </c>
      <c r="C55" s="174"/>
      <c r="D55" s="174" t="s">
        <v>11</v>
      </c>
      <c r="E55" s="174">
        <v>42430</v>
      </c>
      <c r="F55" s="277" t="s">
        <v>172</v>
      </c>
      <c r="G55" s="312" t="s">
        <v>357</v>
      </c>
      <c r="L55" s="65"/>
      <c r="M55" s="28"/>
      <c r="V55" s="65"/>
    </row>
    <row r="56" spans="1:22" ht="30" customHeight="1" thickBot="1" x14ac:dyDescent="0.25">
      <c r="A56" s="543" t="s">
        <v>285</v>
      </c>
      <c r="B56" s="407">
        <v>42705</v>
      </c>
      <c r="C56" s="174"/>
      <c r="D56" s="174" t="s">
        <v>11</v>
      </c>
      <c r="E56" s="174">
        <v>42705</v>
      </c>
      <c r="F56" s="277" t="s">
        <v>172</v>
      </c>
      <c r="G56" s="312"/>
      <c r="L56" s="65"/>
      <c r="M56" s="28"/>
      <c r="V56" s="65"/>
    </row>
    <row r="57" spans="1:22" ht="33.75" customHeight="1" thickBot="1" x14ac:dyDescent="0.25">
      <c r="A57" s="543" t="s">
        <v>286</v>
      </c>
      <c r="B57" s="407">
        <v>42705</v>
      </c>
      <c r="C57" s="174"/>
      <c r="D57" s="174" t="s">
        <v>11</v>
      </c>
      <c r="E57" s="174">
        <v>42705</v>
      </c>
      <c r="F57" s="277" t="s">
        <v>172</v>
      </c>
      <c r="G57" s="312"/>
      <c r="L57" s="65"/>
      <c r="M57" s="28"/>
      <c r="V57" s="65"/>
    </row>
    <row r="58" spans="1:22" ht="18.95" customHeight="1" thickBot="1" x14ac:dyDescent="0.25">
      <c r="A58" s="425" t="s">
        <v>271</v>
      </c>
      <c r="B58" s="423">
        <v>42880</v>
      </c>
      <c r="C58" s="338"/>
      <c r="D58" s="338" t="s">
        <v>11</v>
      </c>
      <c r="E58" s="338">
        <v>42880</v>
      </c>
      <c r="F58" s="339" t="s">
        <v>172</v>
      </c>
      <c r="G58" s="312" t="s">
        <v>355</v>
      </c>
      <c r="I58" s="331"/>
      <c r="L58" s="65"/>
      <c r="M58" s="28"/>
      <c r="V58" s="65"/>
    </row>
    <row r="59" spans="1:22" ht="18.95" customHeight="1" thickBot="1" x14ac:dyDescent="0.25">
      <c r="A59" s="425" t="s">
        <v>294</v>
      </c>
      <c r="B59" s="423">
        <v>43335</v>
      </c>
      <c r="C59" s="338"/>
      <c r="D59" s="338" t="s">
        <v>11</v>
      </c>
      <c r="E59" s="338">
        <v>43335</v>
      </c>
      <c r="F59" s="339" t="s">
        <v>172</v>
      </c>
      <c r="G59" s="312"/>
      <c r="I59" s="331"/>
      <c r="L59" s="65"/>
      <c r="M59" s="28"/>
      <c r="V59" s="65"/>
    </row>
    <row r="60" spans="1:22" ht="18.95" customHeight="1" thickBot="1" x14ac:dyDescent="0.25">
      <c r="A60" s="425" t="s">
        <v>295</v>
      </c>
      <c r="B60" s="423">
        <v>43867</v>
      </c>
      <c r="C60" s="338"/>
      <c r="D60" s="338" t="s">
        <v>11</v>
      </c>
      <c r="E60" s="338">
        <v>43867</v>
      </c>
      <c r="F60" s="339" t="s">
        <v>172</v>
      </c>
      <c r="G60" s="312"/>
      <c r="I60" s="331"/>
      <c r="L60" s="65"/>
      <c r="M60" s="28"/>
      <c r="V60" s="65"/>
    </row>
    <row r="61" spans="1:22" ht="18.95" customHeight="1" thickBot="1" x14ac:dyDescent="0.25">
      <c r="A61" s="544" t="s">
        <v>296</v>
      </c>
      <c r="B61" s="408">
        <v>42063</v>
      </c>
      <c r="C61" s="338"/>
      <c r="D61" s="338" t="s">
        <v>11</v>
      </c>
      <c r="E61" s="337">
        <v>42063</v>
      </c>
      <c r="F61" s="339" t="s">
        <v>105</v>
      </c>
      <c r="G61" s="312" t="s">
        <v>356</v>
      </c>
      <c r="I61" s="331"/>
      <c r="L61" s="65"/>
      <c r="M61" s="28"/>
      <c r="V61" s="65"/>
    </row>
    <row r="62" spans="1:22" ht="18.95" customHeight="1" thickBot="1" x14ac:dyDescent="0.25">
      <c r="A62" s="544" t="s">
        <v>297</v>
      </c>
      <c r="B62" s="408">
        <v>42068</v>
      </c>
      <c r="C62" s="338"/>
      <c r="D62" s="338" t="s">
        <v>11</v>
      </c>
      <c r="E62" s="337">
        <v>42068</v>
      </c>
      <c r="F62" s="339" t="s">
        <v>172</v>
      </c>
      <c r="G62" s="312" t="s">
        <v>356</v>
      </c>
      <c r="I62" s="331"/>
      <c r="L62" s="65"/>
      <c r="M62" s="28"/>
      <c r="V62" s="65"/>
    </row>
    <row r="63" spans="1:22" ht="18.95" customHeight="1" thickBot="1" x14ac:dyDescent="0.25">
      <c r="A63" s="426"/>
      <c r="B63" s="408"/>
      <c r="C63" s="338"/>
      <c r="D63" s="338"/>
      <c r="E63" s="337"/>
      <c r="F63" s="339"/>
      <c r="G63" s="312"/>
      <c r="I63" s="331"/>
      <c r="L63" s="65"/>
      <c r="M63" s="28"/>
      <c r="V63" s="65"/>
    </row>
    <row r="64" spans="1:22" ht="18.95" customHeight="1" thickBot="1" x14ac:dyDescent="0.25">
      <c r="A64" s="411"/>
      <c r="B64" s="174"/>
      <c r="C64" s="174"/>
      <c r="D64" s="174"/>
      <c r="E64" s="174"/>
      <c r="F64" s="277"/>
      <c r="G64" s="312"/>
      <c r="L64" s="65"/>
      <c r="M64" s="28"/>
      <c r="V64" s="65"/>
    </row>
    <row r="65" spans="1:22" ht="18.95" customHeight="1" thickBot="1" x14ac:dyDescent="0.25">
      <c r="A65" s="411"/>
      <c r="B65" s="174"/>
      <c r="C65" s="174"/>
      <c r="D65" s="174"/>
      <c r="E65" s="174"/>
      <c r="F65" s="277"/>
      <c r="G65" s="312"/>
      <c r="L65" s="65"/>
      <c r="M65" s="28"/>
      <c r="V65" s="65"/>
    </row>
    <row r="66" spans="1:22" ht="18.95" customHeight="1" thickBot="1" x14ac:dyDescent="0.25">
      <c r="A66" s="410"/>
      <c r="B66" s="174"/>
      <c r="C66" s="174"/>
      <c r="D66" s="174"/>
      <c r="E66" s="174"/>
      <c r="F66" s="277"/>
      <c r="G66" s="312"/>
      <c r="L66" s="65"/>
      <c r="M66" s="28"/>
      <c r="V66" s="65"/>
    </row>
    <row r="67" spans="1:22" s="170" customFormat="1" ht="9" customHeight="1" thickBot="1" x14ac:dyDescent="0.25">
      <c r="F67" s="262"/>
      <c r="H67" s="28"/>
    </row>
    <row r="68" spans="1:22" s="170" customFormat="1" ht="24.75" customHeight="1" thickBot="1" x14ac:dyDescent="0.25">
      <c r="A68" s="660" t="s">
        <v>251</v>
      </c>
      <c r="B68" s="720" t="s">
        <v>287</v>
      </c>
      <c r="C68" s="721"/>
      <c r="D68" s="721"/>
      <c r="E68" s="721"/>
      <c r="F68" s="721"/>
      <c r="G68" s="721"/>
      <c r="H68" s="721"/>
      <c r="I68" s="28"/>
      <c r="J68" s="50"/>
      <c r="K68" s="28"/>
      <c r="M68" s="173"/>
    </row>
    <row r="69" spans="1:22" s="170" customFormat="1" ht="24.75" customHeight="1" thickBot="1" x14ac:dyDescent="0.25">
      <c r="A69" s="660"/>
      <c r="B69" s="722"/>
      <c r="C69" s="723"/>
      <c r="D69" s="723"/>
      <c r="E69" s="723"/>
      <c r="F69" s="723"/>
      <c r="G69" s="723"/>
      <c r="H69" s="723"/>
      <c r="I69" s="28"/>
      <c r="J69" s="33"/>
      <c r="K69" s="30"/>
      <c r="M69" s="173"/>
    </row>
    <row r="70" spans="1:22" s="170" customFormat="1" ht="13.5" customHeight="1" thickBot="1" x14ac:dyDescent="0.25">
      <c r="A70" s="660"/>
      <c r="B70" s="722"/>
      <c r="C70" s="723"/>
      <c r="D70" s="723"/>
      <c r="E70" s="723"/>
      <c r="F70" s="723"/>
      <c r="G70" s="723"/>
      <c r="H70" s="723"/>
      <c r="I70" s="28"/>
      <c r="J70" s="33"/>
      <c r="K70" s="30"/>
    </row>
    <row r="71" spans="1:22" s="170" customFormat="1" ht="33" customHeight="1" thickBot="1" x14ac:dyDescent="0.25">
      <c r="A71" s="660"/>
      <c r="B71" s="724"/>
      <c r="C71" s="725"/>
      <c r="D71" s="725"/>
      <c r="E71" s="725"/>
      <c r="F71" s="725"/>
      <c r="G71" s="725"/>
      <c r="H71" s="725"/>
      <c r="I71" s="28"/>
      <c r="J71" s="29"/>
      <c r="K71" s="33"/>
    </row>
    <row r="72" spans="1:22" s="170" customFormat="1" ht="13.5" thickBot="1" x14ac:dyDescent="0.25">
      <c r="A72" s="34"/>
      <c r="B72" s="34"/>
      <c r="C72" s="28"/>
      <c r="D72" s="28"/>
      <c r="E72" s="28"/>
      <c r="F72" s="135"/>
      <c r="G72" s="28"/>
      <c r="H72" s="28"/>
      <c r="I72" s="28"/>
    </row>
    <row r="73" spans="1:22" s="170" customFormat="1" ht="32.25" customHeight="1" x14ac:dyDescent="0.2">
      <c r="A73" s="413" t="s">
        <v>249</v>
      </c>
      <c r="B73" s="34"/>
      <c r="C73" s="28"/>
      <c r="D73" s="28"/>
      <c r="E73" s="28"/>
      <c r="F73" s="135"/>
      <c r="G73" s="28"/>
      <c r="H73" s="28"/>
      <c r="I73" s="28"/>
    </row>
    <row r="74" spans="1:22" s="170" customFormat="1" ht="27" customHeight="1" x14ac:dyDescent="0.2">
      <c r="A74" s="717" t="s">
        <v>252</v>
      </c>
      <c r="B74" s="718"/>
      <c r="C74" s="718"/>
      <c r="D74" s="718"/>
      <c r="E74" s="718"/>
      <c r="F74" s="718"/>
      <c r="G74" s="718"/>
      <c r="H74" s="28"/>
      <c r="I74" s="28"/>
    </row>
    <row r="75" spans="1:22" s="170" customFormat="1" ht="4.5" customHeight="1" thickBot="1" x14ac:dyDescent="0.25">
      <c r="A75" s="264"/>
      <c r="B75" s="34"/>
      <c r="C75" s="28"/>
      <c r="D75" s="28"/>
      <c r="E75" s="28"/>
      <c r="F75" s="135"/>
      <c r="G75" s="28"/>
      <c r="H75" s="28"/>
      <c r="I75" s="28"/>
    </row>
    <row r="76" spans="1:22" s="170" customFormat="1" ht="21.75" customHeight="1" thickTop="1" thickBot="1" x14ac:dyDescent="0.3">
      <c r="A76" s="24"/>
      <c r="B76" s="726" t="s">
        <v>96</v>
      </c>
      <c r="C76" s="727"/>
      <c r="D76" s="714" t="s">
        <v>336</v>
      </c>
      <c r="E76" s="715"/>
      <c r="F76" s="715"/>
      <c r="G76" s="715"/>
      <c r="H76" s="28"/>
      <c r="I76" s="28"/>
    </row>
    <row r="77" spans="1:22" s="170" customFormat="1" ht="27.75" customHeight="1" thickTop="1" thickBot="1" x14ac:dyDescent="0.25">
      <c r="A77" s="728" t="s">
        <v>256</v>
      </c>
      <c r="B77" s="414" t="s">
        <v>168</v>
      </c>
      <c r="C77" s="415" t="s">
        <v>57</v>
      </c>
      <c r="D77" s="716"/>
      <c r="E77" s="715"/>
      <c r="F77" s="715"/>
      <c r="G77" s="715"/>
      <c r="H77" s="32"/>
      <c r="I77" s="32"/>
      <c r="J77" s="28"/>
      <c r="K77" s="28"/>
    </row>
    <row r="78" spans="1:22" s="166" customFormat="1" ht="24.75" customHeight="1" thickTop="1" thickBot="1" x14ac:dyDescent="0.25">
      <c r="A78" s="729"/>
      <c r="B78" s="416" t="s">
        <v>166</v>
      </c>
      <c r="C78" s="417" t="s">
        <v>57</v>
      </c>
      <c r="D78" s="716"/>
      <c r="E78" s="715"/>
      <c r="F78" s="715"/>
      <c r="G78" s="715"/>
      <c r="H78" s="32"/>
      <c r="I78" s="32"/>
      <c r="J78" s="28"/>
      <c r="K78" s="28"/>
    </row>
    <row r="79" spans="1:22" s="170" customFormat="1" ht="14.25" customHeight="1" thickTop="1" x14ac:dyDescent="0.2">
      <c r="A79" s="264"/>
      <c r="B79" s="34"/>
      <c r="C79" s="28"/>
      <c r="D79" s="28"/>
      <c r="E79" s="28"/>
      <c r="F79" s="135"/>
      <c r="G79" s="28"/>
      <c r="H79" s="28"/>
      <c r="I79" s="28"/>
    </row>
    <row r="80" spans="1:22" s="170" customFormat="1" ht="29.25" customHeight="1" thickBot="1" x14ac:dyDescent="0.25">
      <c r="A80" s="719" t="s">
        <v>253</v>
      </c>
      <c r="B80" s="715"/>
      <c r="C80" s="715"/>
      <c r="D80" s="715"/>
      <c r="E80" s="715"/>
      <c r="F80" s="715"/>
      <c r="G80" s="715"/>
      <c r="H80" s="28"/>
      <c r="I80" s="28"/>
    </row>
    <row r="81" spans="1:11" s="166" customFormat="1" ht="20.25" customHeight="1" thickTop="1" thickBot="1" x14ac:dyDescent="0.25">
      <c r="A81" s="32"/>
      <c r="B81" s="726" t="s">
        <v>254</v>
      </c>
      <c r="C81" s="727"/>
      <c r="D81" s="714" t="s">
        <v>337</v>
      </c>
      <c r="E81" s="715"/>
      <c r="F81" s="715"/>
      <c r="G81" s="715"/>
      <c r="H81" s="28"/>
      <c r="I81" s="28"/>
      <c r="J81" s="28"/>
      <c r="K81" s="172"/>
    </row>
    <row r="82" spans="1:11" s="166" customFormat="1" ht="24" customHeight="1" thickTop="1" thickBot="1" x14ac:dyDescent="0.25">
      <c r="A82" s="660" t="s">
        <v>97</v>
      </c>
      <c r="B82" s="418" t="s">
        <v>167</v>
      </c>
      <c r="C82" s="419" t="s">
        <v>57</v>
      </c>
      <c r="D82" s="716"/>
      <c r="E82" s="715"/>
      <c r="F82" s="715"/>
      <c r="G82" s="715"/>
      <c r="H82" s="28"/>
      <c r="I82" s="28"/>
      <c r="J82" s="28"/>
      <c r="K82" s="172"/>
    </row>
    <row r="83" spans="1:11" s="166" customFormat="1" ht="24" customHeight="1" thickTop="1" x14ac:dyDescent="0.2">
      <c r="A83" s="660"/>
      <c r="B83" s="420" t="s">
        <v>166</v>
      </c>
      <c r="C83" s="421" t="s">
        <v>57</v>
      </c>
      <c r="D83" s="716"/>
      <c r="E83" s="715"/>
      <c r="F83" s="715"/>
      <c r="G83" s="715"/>
      <c r="H83" s="28"/>
      <c r="I83" s="28"/>
      <c r="J83" s="28"/>
      <c r="K83" s="172"/>
    </row>
    <row r="84" spans="1:11" s="269" customFormat="1" ht="12" customHeight="1" x14ac:dyDescent="0.2">
      <c r="A84" s="265"/>
      <c r="B84" s="171"/>
      <c r="C84" s="266"/>
      <c r="D84" s="207"/>
      <c r="E84" s="267"/>
      <c r="F84" s="268"/>
      <c r="G84" s="145"/>
      <c r="H84" s="145"/>
      <c r="I84" s="145"/>
      <c r="J84" s="165"/>
      <c r="K84" s="165"/>
    </row>
    <row r="85" spans="1:11" s="166" customFormat="1" ht="24.75" customHeight="1" x14ac:dyDescent="0.2">
      <c r="A85" s="217"/>
      <c r="B85" s="28"/>
      <c r="C85" s="28"/>
      <c r="D85" s="28"/>
      <c r="E85" s="28"/>
      <c r="F85" s="135"/>
      <c r="G85" s="65"/>
      <c r="H85" s="28"/>
      <c r="I85" s="28"/>
      <c r="J85" s="28"/>
      <c r="K85" s="28"/>
    </row>
    <row r="86" spans="1:11" s="166" customFormat="1" ht="24.75" hidden="1" customHeight="1" x14ac:dyDescent="0.2">
      <c r="A86" s="733" t="s">
        <v>165</v>
      </c>
      <c r="B86" s="731"/>
      <c r="C86" s="734" t="s">
        <v>164</v>
      </c>
      <c r="D86" s="735"/>
      <c r="E86" s="732"/>
      <c r="F86" s="731"/>
      <c r="G86" s="731"/>
      <c r="H86" s="731"/>
      <c r="I86" s="171"/>
      <c r="J86" s="171"/>
      <c r="K86" s="171"/>
    </row>
    <row r="87" spans="1:11" s="166" customFormat="1" ht="24.75" hidden="1" customHeight="1" x14ac:dyDescent="0.2">
      <c r="A87" s="730"/>
      <c r="B87" s="731"/>
      <c r="C87" s="734"/>
      <c r="D87" s="735"/>
      <c r="E87" s="732"/>
      <c r="F87" s="731"/>
      <c r="G87" s="731"/>
      <c r="H87" s="731"/>
      <c r="I87" s="171"/>
      <c r="J87" s="171"/>
      <c r="K87" s="171"/>
    </row>
    <row r="88" spans="1:11" s="166" customFormat="1" ht="24.75" hidden="1" customHeight="1" x14ac:dyDescent="0.2">
      <c r="A88" s="218"/>
      <c r="B88" s="28"/>
      <c r="C88" s="28"/>
      <c r="D88" s="28"/>
      <c r="E88" s="28"/>
      <c r="F88" s="135"/>
      <c r="G88" s="28"/>
      <c r="H88" s="28"/>
      <c r="I88" s="28"/>
      <c r="J88" s="32"/>
      <c r="K88" s="28"/>
    </row>
    <row r="89" spans="1:11" s="166" customFormat="1" ht="24.75" hidden="1" customHeight="1" x14ac:dyDescent="0.2">
      <c r="A89" s="730" t="s">
        <v>163</v>
      </c>
      <c r="B89" s="731"/>
      <c r="C89" s="731"/>
      <c r="D89" s="731"/>
      <c r="E89" s="731"/>
      <c r="F89" s="731"/>
      <c r="G89" s="731"/>
      <c r="H89" s="731"/>
      <c r="I89" s="28"/>
      <c r="J89" s="28"/>
      <c r="K89" s="28"/>
    </row>
    <row r="90" spans="1:11" s="166" customFormat="1" ht="24.75" hidden="1" customHeight="1" x14ac:dyDescent="0.2">
      <c r="A90" s="730"/>
      <c r="B90" s="731"/>
      <c r="C90" s="731"/>
      <c r="D90" s="731"/>
      <c r="E90" s="731"/>
      <c r="F90" s="731"/>
      <c r="G90" s="731"/>
      <c r="H90" s="731"/>
      <c r="I90" s="28"/>
      <c r="J90" s="28"/>
      <c r="K90" s="28"/>
    </row>
    <row r="91" spans="1:11" s="166" customFormat="1" ht="24.75" hidden="1" customHeight="1" x14ac:dyDescent="0.2">
      <c r="F91" s="263"/>
    </row>
    <row r="92" spans="1:11" s="166" customFormat="1" ht="24.75" customHeight="1" thickBot="1" x14ac:dyDescent="0.25">
      <c r="A92" s="170"/>
      <c r="B92" s="170"/>
      <c r="C92" s="170"/>
      <c r="D92" s="170"/>
      <c r="E92" s="170"/>
      <c r="F92" s="262"/>
      <c r="G92" s="170"/>
    </row>
    <row r="93" spans="1:11" s="166" customFormat="1" ht="24.75" customHeight="1" thickBot="1" x14ac:dyDescent="0.25">
      <c r="A93" s="169"/>
      <c r="B93" s="168"/>
      <c r="C93" s="168"/>
      <c r="D93" s="168"/>
      <c r="E93" s="168"/>
      <c r="F93" s="168"/>
      <c r="G93" s="167"/>
    </row>
    <row r="94" spans="1:11" s="166" customFormat="1" ht="12.75" customHeight="1" thickBot="1" x14ac:dyDescent="0.25">
      <c r="A94" s="169"/>
      <c r="B94" s="168"/>
      <c r="C94" s="168"/>
      <c r="D94" s="168"/>
      <c r="E94" s="168"/>
      <c r="F94" s="168"/>
      <c r="G94" s="167"/>
    </row>
    <row r="95" spans="1:11" s="166" customFormat="1" ht="13.5" thickBot="1" x14ac:dyDescent="0.25">
      <c r="A95" s="169"/>
      <c r="B95" s="168"/>
      <c r="C95" s="168"/>
      <c r="D95" s="168"/>
      <c r="E95" s="168"/>
      <c r="F95" s="168"/>
      <c r="G95" s="167"/>
    </row>
    <row r="96" spans="1:11" s="166" customFormat="1" ht="13.5" thickBot="1" x14ac:dyDescent="0.25">
      <c r="A96" s="169"/>
      <c r="B96" s="168"/>
      <c r="C96" s="168"/>
      <c r="D96" s="168"/>
      <c r="E96" s="168"/>
      <c r="F96" s="168"/>
      <c r="G96" s="167"/>
    </row>
    <row r="97" spans="1:8" s="166" customFormat="1" ht="13.5" thickBot="1" x14ac:dyDescent="0.25">
      <c r="A97" s="169"/>
      <c r="B97" s="168"/>
      <c r="C97" s="168"/>
      <c r="D97" s="168"/>
      <c r="E97" s="168"/>
      <c r="F97" s="168"/>
      <c r="G97" s="167"/>
    </row>
    <row r="98" spans="1:8" s="166" customFormat="1" ht="13.5" thickBot="1" x14ac:dyDescent="0.25">
      <c r="A98" s="169"/>
      <c r="B98" s="168"/>
      <c r="C98" s="168"/>
      <c r="D98" s="168"/>
      <c r="E98" s="168"/>
      <c r="F98" s="168"/>
      <c r="G98" s="167"/>
    </row>
    <row r="99" spans="1:8" ht="13.5" thickBot="1" x14ac:dyDescent="0.25">
      <c r="A99" s="169"/>
      <c r="B99" s="168"/>
      <c r="C99" s="168"/>
      <c r="D99" s="168"/>
      <c r="E99" s="168"/>
      <c r="F99" s="168"/>
      <c r="G99" s="167"/>
      <c r="H99" s="166"/>
    </row>
    <row r="100" spans="1:8" ht="13.5" thickBot="1" x14ac:dyDescent="0.25">
      <c r="A100" s="169"/>
      <c r="B100" s="168"/>
      <c r="C100" s="168"/>
      <c r="D100" s="168"/>
      <c r="E100" s="168"/>
      <c r="F100" s="168"/>
      <c r="G100" s="167"/>
      <c r="H100" s="166"/>
    </row>
    <row r="101" spans="1:8" ht="13.5" thickBot="1" x14ac:dyDescent="0.25">
      <c r="A101" s="169"/>
      <c r="B101" s="168"/>
      <c r="C101" s="168"/>
      <c r="D101" s="168"/>
      <c r="E101" s="168"/>
      <c r="F101" s="168"/>
      <c r="G101" s="167"/>
      <c r="H101" s="166"/>
    </row>
    <row r="102" spans="1:8" ht="13.5" thickBot="1" x14ac:dyDescent="0.25">
      <c r="A102" s="169"/>
      <c r="B102" s="168"/>
      <c r="C102" s="168"/>
      <c r="D102" s="168"/>
      <c r="E102" s="168"/>
      <c r="F102" s="168"/>
      <c r="G102" s="167"/>
      <c r="H102" s="166"/>
    </row>
    <row r="103" spans="1:8" ht="13.5" thickBot="1" x14ac:dyDescent="0.25">
      <c r="A103" s="169"/>
      <c r="B103" s="168"/>
      <c r="C103" s="168"/>
      <c r="D103" s="168"/>
      <c r="E103" s="168"/>
      <c r="F103" s="168"/>
      <c r="G103" s="167"/>
      <c r="H103" s="166"/>
    </row>
    <row r="104" spans="1:8" ht="13.5" thickBot="1" x14ac:dyDescent="0.25">
      <c r="A104" s="169"/>
      <c r="B104" s="168"/>
      <c r="C104" s="168"/>
      <c r="D104" s="168"/>
      <c r="E104" s="168"/>
      <c r="F104" s="168"/>
      <c r="G104" s="167"/>
      <c r="H104" s="166"/>
    </row>
    <row r="105" spans="1:8" ht="13.5" thickBot="1" x14ac:dyDescent="0.25">
      <c r="A105" s="169"/>
      <c r="B105" s="168"/>
      <c r="C105" s="168"/>
      <c r="D105" s="168"/>
      <c r="E105" s="168"/>
      <c r="F105" s="168"/>
      <c r="G105" s="167"/>
      <c r="H105" s="166"/>
    </row>
    <row r="106" spans="1:8" ht="13.5" thickBot="1" x14ac:dyDescent="0.25">
      <c r="A106" s="169"/>
      <c r="B106" s="168"/>
      <c r="C106" s="168"/>
      <c r="D106" s="168"/>
      <c r="E106" s="168"/>
      <c r="F106" s="168"/>
      <c r="G106" s="167"/>
      <c r="H106" s="166"/>
    </row>
    <row r="107" spans="1:8" ht="13.5" thickBot="1" x14ac:dyDescent="0.25">
      <c r="A107" s="169"/>
      <c r="B107" s="168"/>
      <c r="C107" s="168"/>
      <c r="D107" s="168"/>
      <c r="E107" s="168"/>
      <c r="F107" s="168"/>
      <c r="G107" s="167"/>
    </row>
    <row r="108" spans="1:8" ht="13.5" thickBot="1" x14ac:dyDescent="0.25">
      <c r="A108" s="169"/>
      <c r="B108" s="168"/>
      <c r="C108" s="168"/>
      <c r="D108" s="168"/>
      <c r="E108" s="168"/>
      <c r="F108" s="168"/>
      <c r="G108" s="167"/>
    </row>
    <row r="109" spans="1:8" ht="13.5" thickBot="1" x14ac:dyDescent="0.25">
      <c r="A109" s="169"/>
      <c r="B109" s="168"/>
      <c r="C109" s="168"/>
      <c r="D109" s="168"/>
      <c r="E109" s="168"/>
      <c r="F109" s="168"/>
      <c r="G109" s="167"/>
    </row>
    <row r="110" spans="1:8" ht="13.5" thickBot="1" x14ac:dyDescent="0.25">
      <c r="A110" s="169"/>
      <c r="B110" s="168"/>
      <c r="C110" s="168"/>
      <c r="D110" s="168"/>
      <c r="E110" s="168"/>
      <c r="F110" s="168"/>
      <c r="G110" s="167"/>
    </row>
    <row r="111" spans="1:8" ht="13.5" thickBot="1" x14ac:dyDescent="0.25">
      <c r="A111" s="169"/>
      <c r="B111" s="168"/>
      <c r="C111" s="168"/>
      <c r="D111" s="168"/>
      <c r="E111" s="168"/>
      <c r="F111" s="168"/>
      <c r="G111" s="167"/>
    </row>
    <row r="112" spans="1:8" x14ac:dyDescent="0.2">
      <c r="A112" s="166"/>
      <c r="B112" s="166"/>
      <c r="C112" s="166"/>
      <c r="D112" s="166"/>
      <c r="E112" s="166"/>
      <c r="F112" s="263"/>
      <c r="G112" s="166"/>
    </row>
    <row r="113" spans="1:7" x14ac:dyDescent="0.2">
      <c r="A113" s="166"/>
      <c r="B113" s="166"/>
      <c r="C113" s="166"/>
      <c r="D113" s="166"/>
      <c r="E113" s="166"/>
      <c r="F113" s="263"/>
      <c r="G113" s="166"/>
    </row>
    <row r="114" spans="1:7" x14ac:dyDescent="0.2">
      <c r="A114" s="166"/>
      <c r="B114" s="166"/>
      <c r="C114" s="166"/>
      <c r="D114" s="166"/>
      <c r="E114" s="166"/>
      <c r="F114" s="263"/>
      <c r="G114" s="166"/>
    </row>
    <row r="115" spans="1:7" x14ac:dyDescent="0.2">
      <c r="A115" s="166"/>
      <c r="B115" s="166"/>
      <c r="C115" s="166"/>
      <c r="D115" s="166"/>
      <c r="E115" s="166"/>
      <c r="F115" s="263"/>
      <c r="G115" s="166"/>
    </row>
    <row r="116" spans="1:7" x14ac:dyDescent="0.2">
      <c r="A116" s="166"/>
      <c r="B116" s="166"/>
      <c r="C116" s="166"/>
      <c r="D116" s="166"/>
      <c r="E116" s="166"/>
      <c r="F116" s="263"/>
      <c r="G116" s="166"/>
    </row>
    <row r="117" spans="1:7" x14ac:dyDescent="0.2">
      <c r="A117" s="166"/>
      <c r="B117" s="166"/>
      <c r="C117" s="166"/>
      <c r="D117" s="166"/>
      <c r="E117" s="166"/>
      <c r="F117" s="263"/>
      <c r="G117" s="166"/>
    </row>
    <row r="118" spans="1:7" x14ac:dyDescent="0.2">
      <c r="A118" s="166"/>
      <c r="B118" s="166"/>
      <c r="C118" s="166"/>
      <c r="D118" s="166"/>
      <c r="E118" s="166"/>
      <c r="F118" s="263"/>
      <c r="G118" s="166"/>
    </row>
    <row r="119" spans="1:7" x14ac:dyDescent="0.2">
      <c r="A119" s="166"/>
      <c r="B119" s="166"/>
      <c r="C119" s="166"/>
      <c r="D119" s="166"/>
      <c r="E119" s="166"/>
      <c r="F119" s="263"/>
      <c r="G119" s="166"/>
    </row>
    <row r="120" spans="1:7" x14ac:dyDescent="0.2">
      <c r="A120" s="166"/>
      <c r="B120" s="166"/>
      <c r="C120" s="166"/>
      <c r="D120" s="166"/>
      <c r="E120" s="166"/>
      <c r="F120" s="263"/>
      <c r="G120" s="166"/>
    </row>
    <row r="121" spans="1:7" x14ac:dyDescent="0.2">
      <c r="A121" s="166"/>
      <c r="B121" s="166"/>
      <c r="C121" s="166"/>
      <c r="D121" s="166"/>
      <c r="E121" s="166"/>
      <c r="F121" s="263"/>
      <c r="G121" s="166"/>
    </row>
    <row r="122" spans="1:7" x14ac:dyDescent="0.2">
      <c r="A122" s="166"/>
      <c r="B122" s="166"/>
      <c r="C122" s="166"/>
      <c r="D122" s="166"/>
      <c r="E122" s="166"/>
      <c r="F122" s="263"/>
      <c r="G122" s="166"/>
    </row>
    <row r="123" spans="1:7" x14ac:dyDescent="0.2">
      <c r="A123" s="166"/>
      <c r="B123" s="166"/>
      <c r="C123" s="166"/>
      <c r="D123" s="166"/>
      <c r="E123" s="166"/>
      <c r="F123" s="263"/>
      <c r="G123" s="166"/>
    </row>
    <row r="124" spans="1:7" x14ac:dyDescent="0.2">
      <c r="A124" s="166"/>
      <c r="B124" s="166"/>
      <c r="C124" s="166"/>
      <c r="D124" s="166"/>
      <c r="E124" s="166"/>
      <c r="F124" s="263"/>
      <c r="G124" s="166"/>
    </row>
    <row r="125" spans="1:7" x14ac:dyDescent="0.2">
      <c r="A125" s="166"/>
      <c r="B125" s="166"/>
      <c r="C125" s="166"/>
      <c r="D125" s="166"/>
      <c r="E125" s="166"/>
      <c r="F125" s="263"/>
      <c r="G125" s="166"/>
    </row>
    <row r="126" spans="1:7" x14ac:dyDescent="0.2">
      <c r="A126" s="166"/>
      <c r="B126" s="166"/>
      <c r="C126" s="166"/>
      <c r="D126" s="166"/>
      <c r="E126" s="166"/>
      <c r="F126" s="263"/>
      <c r="G126" s="166"/>
    </row>
    <row r="127" spans="1:7" x14ac:dyDescent="0.2">
      <c r="A127" s="166"/>
      <c r="B127" s="166"/>
      <c r="C127" s="166"/>
      <c r="D127" s="166"/>
      <c r="E127" s="166"/>
      <c r="F127" s="263"/>
      <c r="G127" s="166"/>
    </row>
    <row r="128" spans="1:7" x14ac:dyDescent="0.2">
      <c r="A128" s="166"/>
      <c r="B128" s="166"/>
      <c r="C128" s="166"/>
      <c r="D128" s="166"/>
      <c r="E128" s="166"/>
      <c r="F128" s="263"/>
      <c r="G128" s="166"/>
    </row>
    <row r="129" spans="1:7" x14ac:dyDescent="0.2">
      <c r="A129" s="166"/>
      <c r="B129" s="166"/>
      <c r="C129" s="166"/>
      <c r="D129" s="166"/>
      <c r="E129" s="166"/>
      <c r="F129" s="263"/>
      <c r="G129" s="166"/>
    </row>
    <row r="130" spans="1:7" x14ac:dyDescent="0.2">
      <c r="A130" s="166"/>
      <c r="B130" s="166"/>
      <c r="C130" s="166"/>
      <c r="D130" s="166"/>
      <c r="E130" s="166"/>
      <c r="F130" s="263"/>
      <c r="G130" s="166"/>
    </row>
  </sheetData>
  <sheetProtection algorithmName="SHA-512" hashValue="7JYny3GcRwzFANcOdTN9Oh5jAWWLGsgMTu580QjyhzZ8H+aiwdOwkIDcvbvQjwxx0Mf0VZcgDBjxMzQiUe08Cw==" saltValue="ZT97u26uYcIyWL1933nOJA==" spinCount="100000" sheet="1" objects="1" scenarios="1"/>
  <dataConsolidate/>
  <customSheetViews>
    <customSheetView guid="{71A72899-3402-4B23-8CA1-47DB4F5CFE62}" scale="90" showGridLines="0" fitToPage="1" hiddenRows="1" topLeftCell="A67">
      <selection activeCell="D82" sqref="D82:G84"/>
      <pageMargins left="0.74803149606299213" right="0.74803149606299213" top="0.98425196850393704" bottom="0.98425196850393704" header="0.51181102362204722" footer="0.51181102362204722"/>
      <pageSetup paperSize="8" scale="49" fitToWidth="0" orientation="portrait" r:id="rId1"/>
      <headerFooter alignWithMargins="0"/>
    </customSheetView>
    <customSheetView guid="{2C57EAE5-8CCA-498B-B073-45E263BE65DF}" scale="90" showGridLines="0" fitToPage="1" hiddenRows="1" topLeftCell="A46">
      <selection activeCell="C78" sqref="C78"/>
      <pageMargins left="0.74803149606299213" right="0.74803149606299213" top="0.98425196850393704" bottom="0.98425196850393704" header="0.51181102362204722" footer="0.51181102362204722"/>
      <pageSetup paperSize="8" scale="49" fitToWidth="0" orientation="portrait" r:id="rId2"/>
      <headerFooter alignWithMargins="0"/>
    </customSheetView>
    <customSheetView guid="{37DC66E3-CD1C-410E-9598-8D6E42C82E43}" scale="90" showGridLines="0" fitToPage="1" hiddenRows="1" topLeftCell="A52">
      <selection activeCell="C78" sqref="C78"/>
      <pageMargins left="0.74803149606299213" right="0.74803149606299213" top="0.98425196850393704" bottom="0.98425196850393704" header="0.51181102362204722" footer="0.51181102362204722"/>
      <pageSetup paperSize="8" scale="49" fitToWidth="0" orientation="portrait" r:id="rId3"/>
      <headerFooter alignWithMargins="0"/>
    </customSheetView>
    <customSheetView guid="{47B7F098-45D5-4737-A4FC-58AD9DD4BD09}" scale="90" showGridLines="0" fitToPage="1" hiddenRows="1" topLeftCell="A67">
      <selection activeCell="C83" activeCellId="1" sqref="D82:G84 C83:C84"/>
      <pageMargins left="0.74803149606299213" right="0.74803149606299213" top="0.98425196850393704" bottom="0.98425196850393704" header="0.51181102362204722" footer="0.51181102362204722"/>
      <pageSetup paperSize="8" scale="49" fitToWidth="0" orientation="portrait" r:id="rId4"/>
      <headerFooter alignWithMargins="0"/>
    </customSheetView>
    <customSheetView guid="{5BD3B673-CAE7-4FAC-BAE1-9E4488733697}" scale="90" showGridLines="0" fitToPage="1" hiddenRows="1" topLeftCell="A67">
      <selection activeCell="D82" sqref="D82:G84"/>
      <pageMargins left="0.74803149606299213" right="0.74803149606299213" top="0.98425196850393704" bottom="0.98425196850393704" header="0.51181102362204722" footer="0.51181102362204722"/>
      <pageSetup paperSize="8" scale="49" fitToWidth="0" orientation="portrait" r:id="rId5"/>
      <headerFooter alignWithMargins="0"/>
    </customSheetView>
  </customSheetViews>
  <mergeCells count="25">
    <mergeCell ref="L8:L9"/>
    <mergeCell ref="D13:D16"/>
    <mergeCell ref="E13:E16"/>
    <mergeCell ref="A13:A16"/>
    <mergeCell ref="B13:B16"/>
    <mergeCell ref="C13:C16"/>
    <mergeCell ref="F13:F16"/>
    <mergeCell ref="G13:G16"/>
    <mergeCell ref="F7:I11"/>
    <mergeCell ref="A89:A90"/>
    <mergeCell ref="B89:H90"/>
    <mergeCell ref="A82:A83"/>
    <mergeCell ref="E86:H87"/>
    <mergeCell ref="A86:A87"/>
    <mergeCell ref="B86:B87"/>
    <mergeCell ref="C86:D87"/>
    <mergeCell ref="D76:G78"/>
    <mergeCell ref="A74:G74"/>
    <mergeCell ref="D81:G83"/>
    <mergeCell ref="A80:G80"/>
    <mergeCell ref="A68:A71"/>
    <mergeCell ref="B68:H71"/>
    <mergeCell ref="B81:C81"/>
    <mergeCell ref="B76:C76"/>
    <mergeCell ref="A77:A78"/>
  </mergeCells>
  <conditionalFormatting sqref="C82:C84">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81">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7:C78">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76">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76">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81">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4"/>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82:A83"/>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7:A78"/>
    <dataValidation allowBlank="1" showInputMessage="1" showErrorMessage="1" prompt="The section is for the SRO to comment on the ratings given for Quality including justification for not undertaking any assurance activities. Also identify any key themes from the assurances undertaken." sqref="D76"/>
    <dataValidation allowBlank="1" showInputMessage="1" showErrorMessage="1" prompt="Assurance activities covering 1st and 2nd line of defence " sqref="B77 B82"/>
    <dataValidation allowBlank="1" showInputMessage="1" showErrorMessage="1" prompt="Assurance activities covering 3rd and 4th line of defence (independent assurance e.g. NAO, Internal Audit etc)" sqref="B78 B83"/>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0" fitToWidth="0" orientation="portrait" r:id="rId6"/>
  <headerFooter alignWithMargins="0"/>
  <colBreaks count="1" manualBreakCount="1">
    <brk id="7" max="122" man="1"/>
  </colBreaks>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F31:F46 F18:F28 F48:F66</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C82:C83 C77:C78</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D31:D46 D18:D28 D48:D66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1" customWidth="1"/>
    <col min="15" max="15" width="11.7109375" customWidth="1"/>
    <col min="16" max="16" width="30.140625" customWidth="1"/>
    <col min="17" max="17" width="49.140625" customWidth="1"/>
  </cols>
  <sheetData>
    <row r="1" spans="1:17" s="219" customFormat="1" x14ac:dyDescent="0.2">
      <c r="A1" s="220" t="s">
        <v>0</v>
      </c>
      <c r="B1" s="220" t="s">
        <v>219</v>
      </c>
      <c r="C1" s="220" t="s">
        <v>224</v>
      </c>
      <c r="E1" s="220" t="s">
        <v>223</v>
      </c>
      <c r="G1" s="220" t="s">
        <v>221</v>
      </c>
      <c r="H1" s="220" t="s">
        <v>222</v>
      </c>
      <c r="I1" s="220" t="s">
        <v>220</v>
      </c>
      <c r="J1" s="220" t="s">
        <v>219</v>
      </c>
      <c r="K1" s="220" t="s">
        <v>218</v>
      </c>
      <c r="L1" s="220" t="s">
        <v>225</v>
      </c>
      <c r="N1" s="282" t="s">
        <v>247</v>
      </c>
      <c r="P1" s="359" t="s">
        <v>318</v>
      </c>
      <c r="Q1" s="509" t="s">
        <v>362</v>
      </c>
    </row>
    <row r="2" spans="1:17" x14ac:dyDescent="0.2">
      <c r="A2" t="s">
        <v>81</v>
      </c>
      <c r="B2" s="2" t="s">
        <v>139</v>
      </c>
      <c r="C2" s="2" t="s">
        <v>405</v>
      </c>
      <c r="D2" t="s">
        <v>85</v>
      </c>
      <c r="E2" s="2" t="s">
        <v>152</v>
      </c>
      <c r="F2" s="2" t="s">
        <v>124</v>
      </c>
      <c r="G2" s="2" t="s">
        <v>229</v>
      </c>
      <c r="H2" s="2" t="s">
        <v>427</v>
      </c>
      <c r="I2" s="2" t="s">
        <v>11</v>
      </c>
      <c r="J2" s="2" t="s">
        <v>9</v>
      </c>
      <c r="K2" s="208" t="s">
        <v>172</v>
      </c>
      <c r="L2" s="2" t="s">
        <v>180</v>
      </c>
      <c r="M2" s="2" t="s">
        <v>157</v>
      </c>
      <c r="N2" s="280" t="s">
        <v>239</v>
      </c>
      <c r="O2" s="293" t="s">
        <v>257</v>
      </c>
      <c r="P2" t="s">
        <v>317</v>
      </c>
      <c r="Q2" s="2" t="s">
        <v>363</v>
      </c>
    </row>
    <row r="3" spans="1:17" x14ac:dyDescent="0.2">
      <c r="A3" s="2" t="s">
        <v>392</v>
      </c>
      <c r="B3" s="2" t="s">
        <v>16</v>
      </c>
      <c r="C3" t="s">
        <v>406</v>
      </c>
      <c r="D3" t="s">
        <v>11</v>
      </c>
      <c r="E3" s="2" t="s">
        <v>153</v>
      </c>
      <c r="F3" s="2" t="s">
        <v>8</v>
      </c>
      <c r="G3" s="2" t="s">
        <v>136</v>
      </c>
      <c r="H3" s="2" t="s">
        <v>227</v>
      </c>
      <c r="I3" s="2" t="s">
        <v>108</v>
      </c>
      <c r="J3" s="2" t="s">
        <v>57</v>
      </c>
      <c r="K3" s="208" t="s">
        <v>104</v>
      </c>
      <c r="L3" s="2" t="s">
        <v>181</v>
      </c>
      <c r="M3" s="2" t="s">
        <v>158</v>
      </c>
      <c r="N3" s="280" t="s">
        <v>240</v>
      </c>
      <c r="O3" s="293" t="s">
        <v>258</v>
      </c>
      <c r="P3" s="2" t="s">
        <v>315</v>
      </c>
      <c r="Q3" s="2" t="s">
        <v>396</v>
      </c>
    </row>
    <row r="4" spans="1:17" x14ac:dyDescent="0.2">
      <c r="A4" s="2" t="s">
        <v>393</v>
      </c>
      <c r="B4" s="2" t="s">
        <v>140</v>
      </c>
      <c r="C4" s="2" t="s">
        <v>407</v>
      </c>
      <c r="E4" s="2" t="s">
        <v>154</v>
      </c>
      <c r="F4" s="2" t="s">
        <v>6</v>
      </c>
      <c r="G4" s="2" t="s">
        <v>137</v>
      </c>
      <c r="H4" s="2" t="s">
        <v>102</v>
      </c>
      <c r="I4" s="2" t="s">
        <v>109</v>
      </c>
      <c r="J4" s="2" t="s">
        <v>112</v>
      </c>
      <c r="K4" s="208" t="s">
        <v>200</v>
      </c>
      <c r="L4" s="2" t="s">
        <v>182</v>
      </c>
      <c r="N4" s="280" t="s">
        <v>241</v>
      </c>
      <c r="O4" s="293" t="s">
        <v>72</v>
      </c>
      <c r="P4" s="2" t="s">
        <v>319</v>
      </c>
      <c r="Q4" s="2" t="s">
        <v>397</v>
      </c>
    </row>
    <row r="5" spans="1:17" x14ac:dyDescent="0.2">
      <c r="A5" s="2" t="s">
        <v>394</v>
      </c>
      <c r="C5" t="s">
        <v>408</v>
      </c>
      <c r="E5" s="2" t="s">
        <v>334</v>
      </c>
      <c r="F5" s="2" t="s">
        <v>72</v>
      </c>
      <c r="G5" s="2" t="s">
        <v>138</v>
      </c>
      <c r="H5" s="2" t="s">
        <v>428</v>
      </c>
      <c r="J5" s="2" t="s">
        <v>7</v>
      </c>
      <c r="K5" s="208" t="s">
        <v>211</v>
      </c>
      <c r="N5" s="280" t="s">
        <v>242</v>
      </c>
      <c r="P5" s="2" t="s">
        <v>316</v>
      </c>
      <c r="Q5" s="2" t="s">
        <v>364</v>
      </c>
    </row>
    <row r="6" spans="1:17" x14ac:dyDescent="0.2">
      <c r="A6" t="s">
        <v>82</v>
      </c>
      <c r="C6" s="2" t="s">
        <v>409</v>
      </c>
      <c r="E6" s="2" t="s">
        <v>335</v>
      </c>
      <c r="H6" s="2" t="s">
        <v>429</v>
      </c>
      <c r="J6" s="2" t="s">
        <v>6</v>
      </c>
      <c r="K6" s="208" t="s">
        <v>201</v>
      </c>
      <c r="N6" s="280" t="s">
        <v>243</v>
      </c>
      <c r="P6" s="2" t="s">
        <v>320</v>
      </c>
      <c r="Q6" s="2" t="s">
        <v>365</v>
      </c>
    </row>
    <row r="7" spans="1:17" x14ac:dyDescent="0.2">
      <c r="A7" t="s">
        <v>83</v>
      </c>
      <c r="C7" s="2" t="s">
        <v>410</v>
      </c>
      <c r="E7" s="2" t="s">
        <v>260</v>
      </c>
      <c r="H7" s="2" t="s">
        <v>103</v>
      </c>
      <c r="K7" s="208" t="s">
        <v>202</v>
      </c>
      <c r="N7" s="280" t="s">
        <v>244</v>
      </c>
      <c r="P7" s="2" t="s">
        <v>321</v>
      </c>
      <c r="Q7" s="2" t="s">
        <v>366</v>
      </c>
    </row>
    <row r="8" spans="1:17" ht="25.5" x14ac:dyDescent="0.2">
      <c r="C8" s="2" t="s">
        <v>411</v>
      </c>
      <c r="H8" s="2" t="s">
        <v>104</v>
      </c>
      <c r="K8" s="208" t="s">
        <v>203</v>
      </c>
      <c r="N8" s="280" t="s">
        <v>245</v>
      </c>
      <c r="P8" s="2" t="s">
        <v>322</v>
      </c>
      <c r="Q8" s="2" t="s">
        <v>367</v>
      </c>
    </row>
    <row r="9" spans="1:17" ht="14.25" customHeight="1" x14ac:dyDescent="0.2">
      <c r="C9" s="2" t="s">
        <v>412</v>
      </c>
      <c r="D9" s="2"/>
      <c r="H9" s="2" t="s">
        <v>430</v>
      </c>
      <c r="K9" s="209" t="s">
        <v>204</v>
      </c>
      <c r="N9" s="280" t="s">
        <v>246</v>
      </c>
      <c r="Q9" s="2" t="s">
        <v>368</v>
      </c>
    </row>
    <row r="10" spans="1:17" x14ac:dyDescent="0.2">
      <c r="C10" s="2" t="s">
        <v>413</v>
      </c>
      <c r="D10" s="2"/>
      <c r="H10" s="2" t="s">
        <v>260</v>
      </c>
      <c r="K10" s="208" t="s">
        <v>205</v>
      </c>
      <c r="Q10" s="2" t="s">
        <v>398</v>
      </c>
    </row>
    <row r="11" spans="1:17" x14ac:dyDescent="0.2">
      <c r="K11" s="208" t="s">
        <v>382</v>
      </c>
      <c r="Q11" s="2" t="s">
        <v>369</v>
      </c>
    </row>
    <row r="12" spans="1:17" x14ac:dyDescent="0.2">
      <c r="K12" s="208" t="s">
        <v>383</v>
      </c>
      <c r="Q12" s="2" t="s">
        <v>370</v>
      </c>
    </row>
    <row r="13" spans="1:17" x14ac:dyDescent="0.2">
      <c r="K13" s="208" t="s">
        <v>384</v>
      </c>
      <c r="Q13" s="2" t="s">
        <v>371</v>
      </c>
    </row>
    <row r="14" spans="1:17" x14ac:dyDescent="0.2">
      <c r="K14" s="208" t="s">
        <v>385</v>
      </c>
      <c r="Q14" s="2" t="s">
        <v>372</v>
      </c>
    </row>
    <row r="15" spans="1:17" x14ac:dyDescent="0.2">
      <c r="K15" s="208" t="s">
        <v>386</v>
      </c>
      <c r="Q15" s="2" t="s">
        <v>373</v>
      </c>
    </row>
    <row r="16" spans="1:17" x14ac:dyDescent="0.2">
      <c r="K16" s="208" t="s">
        <v>387</v>
      </c>
      <c r="Q16" s="2" t="s">
        <v>374</v>
      </c>
    </row>
    <row r="17" spans="11:17" x14ac:dyDescent="0.2">
      <c r="K17" s="208" t="s">
        <v>388</v>
      </c>
      <c r="Q17" s="2" t="s">
        <v>375</v>
      </c>
    </row>
    <row r="18" spans="11:17" x14ac:dyDescent="0.2">
      <c r="K18" s="208" t="s">
        <v>389</v>
      </c>
      <c r="Q18" s="2" t="s">
        <v>376</v>
      </c>
    </row>
    <row r="19" spans="11:17" x14ac:dyDescent="0.2">
      <c r="K19" s="208" t="s">
        <v>390</v>
      </c>
      <c r="Q19" s="2" t="s">
        <v>377</v>
      </c>
    </row>
    <row r="20" spans="11:17" ht="25.5" x14ac:dyDescent="0.2">
      <c r="K20" s="208" t="s">
        <v>391</v>
      </c>
      <c r="Q20" s="2" t="s">
        <v>378</v>
      </c>
    </row>
    <row r="21" spans="11:17" x14ac:dyDescent="0.2">
      <c r="K21" s="209" t="s">
        <v>210</v>
      </c>
      <c r="Q21" s="2" t="s">
        <v>379</v>
      </c>
    </row>
    <row r="22" spans="11:17" x14ac:dyDescent="0.2">
      <c r="K22" s="208" t="s">
        <v>105</v>
      </c>
      <c r="Q22" s="2" t="s">
        <v>399</v>
      </c>
    </row>
    <row r="23" spans="11:17" x14ac:dyDescent="0.2">
      <c r="Q23" s="2" t="s">
        <v>380</v>
      </c>
    </row>
    <row r="24" spans="11:17" x14ac:dyDescent="0.2">
      <c r="Q24" s="2" t="s">
        <v>381</v>
      </c>
    </row>
    <row r="25" spans="11:17" x14ac:dyDescent="0.2">
      <c r="Q25" s="2" t="s">
        <v>400</v>
      </c>
    </row>
  </sheetData>
  <customSheetViews>
    <customSheetView guid="{71A72899-3402-4B23-8CA1-47DB4F5CFE62}" state="hidden" topLeftCell="J1">
      <selection activeCell="E2" sqref="E2:E7"/>
      <pageMargins left="0.7" right="0.7" top="0.75" bottom="0.75" header="0.3" footer="0.3"/>
      <pageSetup paperSize="9" orientation="portrait" r:id="rId1"/>
    </customSheetView>
    <customSheetView guid="{2C57EAE5-8CCA-498B-B073-45E263BE65DF}" state="hidden" topLeftCell="J1">
      <selection activeCell="E2" sqref="E2:E7"/>
      <pageMargins left="0.7" right="0.7" top="0.75" bottom="0.75" header="0.3" footer="0.3"/>
      <pageSetup paperSize="9" orientation="portrait" r:id="rId2"/>
    </customSheetView>
    <customSheetView guid="{37DC66E3-CD1C-410E-9598-8D6E42C82E43}" state="hidden" topLeftCell="J1">
      <selection activeCell="E2" sqref="E2:E7"/>
      <pageMargins left="0.7" right="0.7" top="0.75" bottom="0.75" header="0.3" footer="0.3"/>
      <pageSetup paperSize="9" orientation="portrait" r:id="rId3"/>
    </customSheetView>
    <customSheetView guid="{47B7F098-45D5-4737-A4FC-58AD9DD4BD09}" state="hidden" topLeftCell="J1">
      <selection activeCell="E2" sqref="E2:E7"/>
      <pageMargins left="0.7" right="0.7" top="0.75" bottom="0.75" header="0.3" footer="0.3"/>
      <pageSetup paperSize="9" orientation="portrait" r:id="rId4"/>
    </customSheetView>
    <customSheetView guid="{5BD3B673-CAE7-4FAC-BAE1-9E4488733697}" state="hidden" topLeftCell="J1">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2016-05-03T12:50:16Z</cp:lastPrinted>
  <dcterms:created xsi:type="dcterms:W3CDTF">2013-08-27T10:02:52Z</dcterms:created>
  <dcterms:modified xsi:type="dcterms:W3CDTF">2016-07-29T14:59:47Z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