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 r:id="rId7"/>
  </externalReferences>
  <definedNames>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Benefits'!$A$1:$H$111</definedName>
    <definedName name="_xlnm.Print_Area" localSheetId="3">'Milestones and Assurance'!$A$1:$I$125</definedName>
    <definedName name="_xlnm.Print_Area" localSheetId="2">Resources!$A$1:$R$47</definedName>
    <definedName name="_xlnm.Print_Area" localSheetId="0">Summary!$A$1:$U$58</definedName>
    <definedName name="Projectcategory">'Dropdown lists'!$H$2:$H$9</definedName>
    <definedName name="ragrating">'Dropdown lists'!$J$2:$J$6</definedName>
    <definedName name="reportingperiod">'Dropdown lists'!$G$2:$G$5</definedName>
    <definedName name="scopechange">'Dropdown lists'!$I$2:$I$4</definedName>
    <definedName name="Z_48D61CA4_47D0_4652_9E2D_F0913F34C369_.wvu.Cols" localSheetId="1" hidden="1">'Finance &amp; Benefits'!$O:$O</definedName>
    <definedName name="Z_48D61CA4_47D0_4652_9E2D_F0913F34C369_.wvu.Cols" localSheetId="2" hidden="1">Resources!$Q:$Q</definedName>
    <definedName name="Z_48D61CA4_47D0_4652_9E2D_F0913F34C369_.wvu.Cols" localSheetId="0" hidden="1">Summary!$T:$T</definedName>
    <definedName name="Z_48D61CA4_47D0_4652_9E2D_F0913F34C369_.wvu.PrintArea" localSheetId="1" hidden="1">'Finance &amp; Benefits'!$A$1:$H$111</definedName>
    <definedName name="Z_48D61CA4_47D0_4652_9E2D_F0913F34C369_.wvu.PrintArea" localSheetId="3" hidden="1">'Milestones and Assurance'!$A$1:$I$125</definedName>
    <definedName name="Z_48D61CA4_47D0_4652_9E2D_F0913F34C369_.wvu.PrintArea" localSheetId="2" hidden="1">Resources!$A$1:$R$47</definedName>
    <definedName name="Z_48D61CA4_47D0_4652_9E2D_F0913F34C369_.wvu.PrintArea" localSheetId="0" hidden="1">Summary!$A$1:$U$58</definedName>
    <definedName name="Z_48D61CA4_47D0_4652_9E2D_F0913F34C369_.wvu.Rows" localSheetId="3" hidden="1">'Milestones and Assurance'!$91:$96</definedName>
    <definedName name="Z_48D61CA4_47D0_4652_9E2D_F0913F34C369_.wvu.Rows" localSheetId="0" hidden="1">Summary!$7:$8</definedName>
    <definedName name="Z_57A6739A_71C3_4545_A3E5_153B8E9DC8F7_.wvu.Cols" localSheetId="1" hidden="1">'Finance &amp; Benefits'!$O:$O</definedName>
    <definedName name="Z_57A6739A_71C3_4545_A3E5_153B8E9DC8F7_.wvu.Cols" localSheetId="2" hidden="1">Resources!$Q:$Q</definedName>
    <definedName name="Z_57A6739A_71C3_4545_A3E5_153B8E9DC8F7_.wvu.Cols" localSheetId="0" hidden="1">Summary!$T:$T</definedName>
    <definedName name="Z_57A6739A_71C3_4545_A3E5_153B8E9DC8F7_.wvu.PrintArea" localSheetId="1" hidden="1">'Finance &amp; Benefits'!$A$1:$H$111</definedName>
    <definedName name="Z_57A6739A_71C3_4545_A3E5_153B8E9DC8F7_.wvu.PrintArea" localSheetId="3" hidden="1">'Milestones and Assurance'!$A$1:$I$125</definedName>
    <definedName name="Z_57A6739A_71C3_4545_A3E5_153B8E9DC8F7_.wvu.PrintArea" localSheetId="2" hidden="1">Resources!$A$1:$R$47</definedName>
    <definedName name="Z_57A6739A_71C3_4545_A3E5_153B8E9DC8F7_.wvu.PrintArea" localSheetId="0" hidden="1">Summary!$A$1:$U$58</definedName>
    <definedName name="Z_57A6739A_71C3_4545_A3E5_153B8E9DC8F7_.wvu.Rows" localSheetId="3" hidden="1">'Milestones and Assurance'!$91:$96</definedName>
    <definedName name="Z_57A6739A_71C3_4545_A3E5_153B8E9DC8F7_.wvu.Rows" localSheetId="0" hidden="1">Summary!$7:$8</definedName>
    <definedName name="Z_5B2715FD_B128_4DF5_9FA5_FA32B704A005_.wvu.Cols" localSheetId="1" hidden="1">'Finance &amp; Benefits'!$O:$O</definedName>
    <definedName name="Z_5B2715FD_B128_4DF5_9FA5_FA32B704A005_.wvu.Cols" localSheetId="2" hidden="1">Resources!$Q:$Q</definedName>
    <definedName name="Z_5B2715FD_B128_4DF5_9FA5_FA32B704A005_.wvu.Cols" localSheetId="0" hidden="1">Summary!$T:$T</definedName>
    <definedName name="Z_5B2715FD_B128_4DF5_9FA5_FA32B704A005_.wvu.PrintArea" localSheetId="1" hidden="1">'Finance &amp; Benefits'!$A$1:$H$111</definedName>
    <definedName name="Z_5B2715FD_B128_4DF5_9FA5_FA32B704A005_.wvu.PrintArea" localSheetId="3" hidden="1">'Milestones and Assurance'!$A$1:$I$125</definedName>
    <definedName name="Z_5B2715FD_B128_4DF5_9FA5_FA32B704A005_.wvu.PrintArea" localSheetId="2" hidden="1">Resources!$A$1:$R$47</definedName>
    <definedName name="Z_5B2715FD_B128_4DF5_9FA5_FA32B704A005_.wvu.PrintArea" localSheetId="0" hidden="1">Summary!$A$1:$U$58</definedName>
    <definedName name="Z_5B2715FD_B128_4DF5_9FA5_FA32B704A005_.wvu.Rows" localSheetId="3" hidden="1">'Milestones and Assurance'!$91:$96</definedName>
    <definedName name="Z_5B2715FD_B128_4DF5_9FA5_FA32B704A005_.wvu.Rows" localSheetId="0" hidden="1">Summary!$7:$8</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Summary!$A$5:$L$50</definedName>
    <definedName name="Z_6271A930_2E0B_43A4_901C_FD14571FE8FF_.wvu.Rows" localSheetId="0" hidden="1">Summary!$7:$8</definedName>
    <definedName name="Z_AA71275F_0E00_42F2_B85D_EA0857995E94_.wvu.Cols" localSheetId="1" hidden="1">'Finance &amp; Benefits'!$O:$O</definedName>
    <definedName name="Z_AA71275F_0E00_42F2_B85D_EA0857995E94_.wvu.Cols" localSheetId="2" hidden="1">Resources!$Q:$Q</definedName>
    <definedName name="Z_AA71275F_0E00_42F2_B85D_EA0857995E94_.wvu.Cols" localSheetId="0" hidden="1">Summary!$T:$T</definedName>
    <definedName name="Z_AA71275F_0E00_42F2_B85D_EA0857995E94_.wvu.PrintArea" localSheetId="1" hidden="1">'Finance &amp; Benefits'!$A$1:$H$111</definedName>
    <definedName name="Z_AA71275F_0E00_42F2_B85D_EA0857995E94_.wvu.PrintArea" localSheetId="3" hidden="1">'Milestones and Assurance'!$A$1:$I$125</definedName>
    <definedName name="Z_AA71275F_0E00_42F2_B85D_EA0857995E94_.wvu.PrintArea" localSheetId="2" hidden="1">Resources!$A$1:$R$47</definedName>
    <definedName name="Z_AA71275F_0E00_42F2_B85D_EA0857995E94_.wvu.PrintArea" localSheetId="0" hidden="1">Summary!$A$1:$U$58</definedName>
    <definedName name="Z_AA71275F_0E00_42F2_B85D_EA0857995E94_.wvu.Rows" localSheetId="3" hidden="1">'Milestones and Assurance'!$91:$96</definedName>
    <definedName name="Z_AA71275F_0E00_42F2_B85D_EA0857995E94_.wvu.Rows" localSheetId="0" hidden="1">Summary!$7:$8</definedName>
    <definedName name="Z_C07AF512_0C0A_4427_AA8C_6C5FE6E3E91F_.wvu.Cols" localSheetId="1" hidden="1">'Finance &amp; Benefits'!$O:$O</definedName>
    <definedName name="Z_C07AF512_0C0A_4427_AA8C_6C5FE6E3E91F_.wvu.Cols" localSheetId="2" hidden="1">Resources!$Q:$Q</definedName>
    <definedName name="Z_C07AF512_0C0A_4427_AA8C_6C5FE6E3E91F_.wvu.Cols" localSheetId="0" hidden="1">Summary!$T:$T</definedName>
    <definedName name="Z_C07AF512_0C0A_4427_AA8C_6C5FE6E3E91F_.wvu.PrintArea" localSheetId="1" hidden="1">'Finance &amp; Benefits'!$A$1:$H$111</definedName>
    <definedName name="Z_C07AF512_0C0A_4427_AA8C_6C5FE6E3E91F_.wvu.PrintArea" localSheetId="3" hidden="1">'Milestones and Assurance'!$A$1:$I$125</definedName>
    <definedName name="Z_C07AF512_0C0A_4427_AA8C_6C5FE6E3E91F_.wvu.PrintArea" localSheetId="2" hidden="1">Resources!$A$1:$R$47</definedName>
    <definedName name="Z_C07AF512_0C0A_4427_AA8C_6C5FE6E3E91F_.wvu.PrintArea" localSheetId="0" hidden="1">Summary!$A$1:$U$58</definedName>
    <definedName name="Z_C07AF512_0C0A_4427_AA8C_6C5FE6E3E91F_.wvu.Rows" localSheetId="3" hidden="1">'Milestones and Assurance'!$91:$96</definedName>
    <definedName name="Z_C07AF512_0C0A_4427_AA8C_6C5FE6E3E91F_.wvu.Rows" localSheetId="0" hidden="1">Summary!$7:$8</definedName>
    <definedName name="Z_DC332D96_1916_4CB1_83BF_E766621BD9C1_.wvu.Cols" localSheetId="1" hidden="1">'Finance &amp; Benefits'!$O:$O</definedName>
    <definedName name="Z_DC332D96_1916_4CB1_83BF_E766621BD9C1_.wvu.Cols" localSheetId="2" hidden="1">Resources!$Q:$Q</definedName>
    <definedName name="Z_DC332D96_1916_4CB1_83BF_E766621BD9C1_.wvu.Cols" localSheetId="0" hidden="1">Summary!$T:$T</definedName>
    <definedName name="Z_DC332D96_1916_4CB1_83BF_E766621BD9C1_.wvu.PrintArea" localSheetId="1" hidden="1">'Finance &amp; Benefits'!$A$1:$H$111</definedName>
    <definedName name="Z_DC332D96_1916_4CB1_83BF_E766621BD9C1_.wvu.PrintArea" localSheetId="3" hidden="1">'Milestones and Assurance'!$A$1:$I$125</definedName>
    <definedName name="Z_DC332D96_1916_4CB1_83BF_E766621BD9C1_.wvu.PrintArea" localSheetId="2" hidden="1">Resources!$A$1:$R$47</definedName>
    <definedName name="Z_DC332D96_1916_4CB1_83BF_E766621BD9C1_.wvu.PrintArea" localSheetId="0" hidden="1">Summary!$A$1:$U$58</definedName>
    <definedName name="Z_DC332D96_1916_4CB1_83BF_E766621BD9C1_.wvu.Rows" localSheetId="3" hidden="1">'Milestones and Assurance'!$91:$96</definedName>
    <definedName name="Z_DC332D96_1916_4CB1_83BF_E766621BD9C1_.wvu.Rows" localSheetId="0" hidden="1">Summary!$7:$8</definedName>
  </definedNames>
  <calcPr calcId="152511"/>
  <customWorkbookViews>
    <customWorkbookView name="Helen Thomas - Personal View" guid="{DC332D96-1916-4CB1-83BF-E766621BD9C1}" mergeInterval="0" personalView="1" maximized="1" xWindow="-8" yWindow="-8" windowWidth="1296" windowHeight="1000" activeSheetId="2"/>
    <customWorkbookView name="Michelle Dawson - Personal View" guid="{AA71275F-0E00-42F2-B85D-EA0857995E94}" mergeInterval="0" personalView="1" maximized="1" xWindow="-8" yWindow="-8" windowWidth="1296" windowHeight="1000" activeSheetId="2"/>
    <customWorkbookView name="Rachel Webbe - Personal View" guid="{5B2715FD-B128-4DF5-9FA5-FA32B704A005}" mergeInterval="0" personalView="1" maximized="1" xWindow="-9" yWindow="-9" windowWidth="1938" windowHeight="1058" activeSheetId="2"/>
    <customWorkbookView name="Report" guid="{6271A930-2E0B-43A4-901C-FD14571FE8FF}" maximized="1" xWindow="-8" yWindow="-8" windowWidth="1936" windowHeight="1056" activeSheetId="1"/>
    <customWorkbookView name="Matthew Lodge - Personal View" guid="{C07AF512-0C0A-4427-AA8C-6C5FE6E3E91F}" mergeInterval="0" personalView="1" maximized="1" xWindow="-8" yWindow="-8" windowWidth="1296" windowHeight="1000" activeSheetId="1" showComments="commIndAndComment"/>
    <customWorkbookView name="Laura Keogh - Personal View" guid="{48D61CA4-47D0-4652-9E2D-F0913F34C369}" mergeInterval="0" personalView="1" maximized="1" xWindow="-8" yWindow="-8" windowWidth="1936" windowHeight="1056" activeSheetId="1" showComments="commIndAndComment"/>
    <customWorkbookView name="Dean Butler - Personal View" guid="{57A6739A-71C3-4545-A3E5-153B8E9DC8F7}" mergeInterval="0" personalView="1" maximized="1" xWindow="-8" yWindow="-8" windowWidth="1296" windowHeight="1000" activeSheetId="4" showComments="commIndAndComment"/>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C106" i="2"/>
  <c r="D106" i="2"/>
  <c r="E106" i="2"/>
  <c r="F106" i="2"/>
  <c r="D105" i="2"/>
  <c r="E105" i="2"/>
  <c r="F105" i="2"/>
  <c r="C105" i="2"/>
  <c r="G45" i="2"/>
  <c r="G44" i="2"/>
  <c r="C45" i="2"/>
  <c r="D45" i="2"/>
  <c r="E45" i="2"/>
  <c r="D44" i="2"/>
  <c r="E44" i="2"/>
  <c r="C44" i="2"/>
  <c r="G105" i="2" l="1"/>
  <c r="G106" i="2"/>
  <c r="F44" i="2"/>
  <c r="F45" i="2"/>
  <c r="F68" i="2"/>
  <c r="F58" i="2"/>
  <c r="F59" i="2"/>
  <c r="F60" i="2"/>
  <c r="F61" i="2"/>
  <c r="F62" i="2"/>
  <c r="F63" i="2"/>
  <c r="F64" i="2"/>
  <c r="F67" i="2"/>
  <c r="F57" i="2"/>
  <c r="F56" i="2"/>
  <c r="F55" i="2"/>
  <c r="F53" i="2"/>
  <c r="F52" i="2"/>
  <c r="F28" i="2" l="1"/>
  <c r="F27" i="2"/>
  <c r="F37" i="2" l="1"/>
  <c r="F32" i="2" l="1"/>
  <c r="F33" i="2"/>
  <c r="F34" i="2"/>
  <c r="F35" i="2"/>
  <c r="F36" i="2"/>
  <c r="F38" i="2"/>
  <c r="F39" i="2"/>
  <c r="F40" i="2"/>
  <c r="F42" i="2"/>
  <c r="F43" i="2"/>
  <c r="F31" i="2"/>
  <c r="G21" i="3"/>
  <c r="I11" i="3"/>
  <c r="I12" i="3"/>
  <c r="I13" i="3"/>
  <c r="I14" i="3"/>
  <c r="I15" i="3"/>
  <c r="I16" i="3"/>
  <c r="I17" i="3"/>
  <c r="I18" i="3"/>
  <c r="I19" i="3"/>
  <c r="I20" i="3"/>
  <c r="I10" i="3"/>
  <c r="G42" i="3" l="1"/>
  <c r="E42" i="3"/>
  <c r="C42" i="3"/>
  <c r="C69" i="2"/>
  <c r="D69" i="2"/>
  <c r="E69" i="2"/>
  <c r="G69" i="2"/>
  <c r="C80" i="2" l="1"/>
  <c r="F69" i="2"/>
  <c r="C79" i="2" s="1"/>
  <c r="F70" i="2"/>
  <c r="D79" i="2" s="1"/>
  <c r="D78" i="2"/>
  <c r="C78" i="2"/>
  <c r="E21" i="3"/>
  <c r="C21" i="3"/>
  <c r="G70" i="2"/>
  <c r="E70" i="2"/>
  <c r="D70" i="2"/>
  <c r="C70" i="2"/>
  <c r="E79" i="2" l="1"/>
  <c r="E78" i="2"/>
  <c r="D80" i="2"/>
  <c r="C81" i="2"/>
  <c r="I21" i="3"/>
  <c r="D81" i="2" l="1"/>
  <c r="E81" i="2" s="1"/>
  <c r="E80" i="2"/>
</calcChain>
</file>

<file path=xl/sharedStrings.xml><?xml version="1.0" encoding="utf-8"?>
<sst xmlns="http://schemas.openxmlformats.org/spreadsheetml/2006/main" count="689" uniqueCount="445">
  <si>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</si>
  <si>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</si>
  <si>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</si>
  <si>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</si>
  <si>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</si>
  <si>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</si>
  <si>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</si>
  <si>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</si>
  <si>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</si>
  <si>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</si>
  <si>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</si>
  <si>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</si>
  <si>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</si>
  <si>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</si>
  <si>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</si>
  <si>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</si>
  <si>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</si>
  <si>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</si>
  <si>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</si>
  <si>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</si>
  <si>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</si>
  <si>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</si>
  <si>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</si>
  <si>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</si>
  <si>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</si>
  <si>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</si>
  <si>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</si>
  <si>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</si>
  <si>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</si>
  <si>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</si>
  <si>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</si>
  <si>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</si>
  <si>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</si>
  <si>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</si>
  <si>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</si>
  <si>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</si>
  <si>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</si>
  <si>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</si>
  <si>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</si>
  <si>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</si>
  <si>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</si>
  <si>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</si>
  <si>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</si>
  <si>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</si>
  <si>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</si>
  <si>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</si>
  <si>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</si>
  <si>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</si>
  <si>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</si>
  <si>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</si>
  <si>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</si>
  <si>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</si>
  <si>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</si>
  <si>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</si>
  <si>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</si>
  <si>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</si>
  <si>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</si>
  <si>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</si>
  <si>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</si>
  <si>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</si>
  <si>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</si>
  <si>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</si>
  <si>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</si>
  <si>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</si>
  <si>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</si>
  <si>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</si>
  <si>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</si>
  <si>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</si>
  <si>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</si>
  <si>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</si>
  <si>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</si>
  <si>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</si>
  <si>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</si>
  <si>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</si>
  <si>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</si>
  <si>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</si>
  <si>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</si>
  <si>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</si>
  <si>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</si>
  <si>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</si>
  <si>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</si>
  <si>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</si>
  <si>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</si>
  <si>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</si>
  <si>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</si>
  <si>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</si>
  <si>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</si>
  <si>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</si>
  <si>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</si>
  <si>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</si>
  <si>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</si>
  <si>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</si>
  <si>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</si>
  <si>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</si>
  <si>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</si>
  <si>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</si>
  <si>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</si>
  <si>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</si>
  <si>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</si>
  <si>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</si>
  <si>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</si>
  <si>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</si>
  <si>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</si>
  <si>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</si>
  <si>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</si>
  <si>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</si>
  <si>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</si>
  <si>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</si>
  <si>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</si>
  <si>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</si>
  <si>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</si>
  <si>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</si>
  <si>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</si>
  <si>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</si>
  <si>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</si>
  <si>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new cost)</t>
  </si>
  <si>
    <t>RDEL (recurring old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</si>
  <si>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</si>
  <si>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</si>
  <si>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</si>
  <si>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</si>
  <si>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</si>
  <si>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</si>
  <si>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</si>
  <si>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Part 1 - FINANCIALS</t>
  </si>
  <si>
    <t>Part 2 - RESOURCES</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</si>
  <si>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</si>
  <si>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</si>
  <si>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</si>
  <si>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</si>
  <si>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</si>
  <si>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</si>
  <si>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</si>
  <si>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</si>
  <si>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</si>
  <si>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</si>
  <si>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</si>
  <si>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</si>
  <si>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</si>
  <si>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</si>
  <si>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</si>
  <si>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</si>
  <si>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</si>
  <si>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</si>
  <si>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</si>
  <si>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</si>
  <si>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</si>
  <si>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</si>
  <si>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</si>
  <si>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</si>
  <si>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</si>
  <si>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</si>
  <si>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</si>
  <si>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</si>
  <si>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</si>
  <si>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</si>
  <si>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</si>
  <si>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</si>
  <si>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</si>
  <si>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</si>
  <si>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</si>
  <si>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</si>
  <si>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</si>
  <si>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</si>
  <si>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</si>
  <si>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</si>
  <si>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</si>
  <si>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</si>
  <si>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</si>
  <si>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</si>
  <si>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</si>
  <si>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</si>
  <si>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</si>
  <si>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</si>
  <si>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</si>
  <si>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</si>
  <si>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</si>
  <si>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</si>
  <si>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</si>
  <si>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</si>
  <si>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</si>
  <si>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</si>
  <si>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</si>
  <si>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</si>
  <si>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</si>
  <si>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</si>
  <si>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</si>
  <si>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</si>
  <si>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</si>
  <si>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</si>
  <si>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</si>
  <si>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</si>
  <si>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</si>
  <si>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</si>
  <si>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</si>
  <si>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</si>
  <si>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</si>
  <si>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</si>
  <si>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</si>
  <si>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</si>
  <si>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</si>
  <si>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</si>
  <si>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</si>
  <si>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</si>
  <si>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</si>
  <si>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</si>
  <si>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</si>
  <si>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</si>
  <si>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</si>
  <si>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</si>
  <si>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Part 3. APPROVAL, ASSURANCE AND PROJECT MILESTONES</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</si>
  <si>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</si>
  <si>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</si>
  <si>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</si>
  <si>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</si>
  <si>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</si>
  <si>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</si>
  <si>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</si>
  <si>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</si>
  <si>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</si>
  <si>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</si>
  <si>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</si>
  <si>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</si>
  <si>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</si>
  <si>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</si>
  <si>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</si>
  <si>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</si>
  <si>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</si>
  <si>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</si>
  <si>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</si>
  <si>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</si>
  <si>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 xml:space="preserve">Project Initiation </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</si>
  <si>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</si>
  <si>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</si>
  <si>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</si>
  <si>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</si>
  <si>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</si>
  <si>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</si>
  <si>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</si>
  <si>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</si>
  <si>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</si>
  <si>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</si>
  <si>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</si>
  <si>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</si>
  <si>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</si>
  <si>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</si>
  <si>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</si>
  <si>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SRO Capability RAG Rating </t>
  </si>
  <si>
    <t xml:space="preserve">Project / Industry Capability </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</si>
  <si>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</si>
  <si>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</si>
  <si>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</si>
  <si>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</si>
  <si>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</si>
  <si>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</si>
  <si>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</si>
  <si>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</si>
  <si>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</si>
  <si>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</si>
  <si>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Thameslink Programme</t>
  </si>
  <si>
    <t>DfT Division</t>
  </si>
  <si>
    <t>Matthew Lodge</t>
  </si>
  <si>
    <t>020 7944 6224</t>
  </si>
  <si>
    <t>DfT became the sponsor for Thameslink Programme</t>
  </si>
  <si>
    <t xml:space="preserve">Project Descriptor </t>
  </si>
  <si>
    <t>To provide faster and more reliable journeys for people and businesses and improved accessibility and capacity, from and through the heart of London.</t>
  </si>
  <si>
    <t>The Thameslink programme will deliver faster and more reliable journeys for people and businesses and improve accessibility to, from and through the heart of London. 
The Thameslink Programme is comprised of three main elements: changes to Network Rail’s infrastructure; procurement of new depots and Class 700 trains; and the setting up of franchise arrangements for running the passenger service on a new combined Franchise network.</t>
  </si>
  <si>
    <t>Three Bridges Depot Commissioning</t>
  </si>
  <si>
    <t>First Class 700 in UK for testing</t>
  </si>
  <si>
    <t>First Class 700 in passenger service</t>
  </si>
  <si>
    <t>Hornsey Depot Commissioning</t>
  </si>
  <si>
    <t>ETCS / ATO Operational in Core</t>
  </si>
  <si>
    <t>London Bridge Station Works 
Complete</t>
  </si>
  <si>
    <t>Thameslink 20tph Peak Timetable</t>
  </si>
  <si>
    <t>Thameslink 24tph Peak Timetable</t>
  </si>
  <si>
    <t>The Thameslink Programme supports the achievement of the department's key objectives as summarised in the Full Business Case (May 2013):-Tackle capacity constraints, grow new markets and support wider housing and economic development plans. Improve efficiency, spread demand, reduce costs and increase the long term value of the railway - Increase standards in customer services, railway performance and station facilities - Improve safety and environmental outcomes - Improve social inclusion, accessibility and modal integration.</t>
  </si>
  <si>
    <t>Figures are drawn from latest project updates and financial information</t>
  </si>
  <si>
    <t>First Class 700 in service (Great Northern Route)</t>
  </si>
  <si>
    <t>Deliver, with NR, rolling stock and infrastructure for Thameslink Services</t>
  </si>
  <si>
    <t>NAO Review (Thameslink)</t>
  </si>
  <si>
    <t>MPRG</t>
  </si>
  <si>
    <t>NAO Review (Thameslink/IEP/Tanker)</t>
  </si>
  <si>
    <t xml:space="preserve">PAC hearing on NAO </t>
  </si>
  <si>
    <t>MPRG pre Financial Close on rolling stock contract</t>
  </si>
  <si>
    <t>PAC Hearing was held in June 2013. Government Reponse (Treasury Minute, published on 13th January 2014)</t>
  </si>
  <si>
    <t>NAO investigation into IEP and Thameslink procurement was published on 9th July 2014. PAC hearing on 13/10/14</t>
  </si>
  <si>
    <t>PAR</t>
  </si>
  <si>
    <t>The recent cost increases on the Network Rail elements of the programme - and the late visibility of these - is a cause for concern and we are reviewing the cost forecasting processes used by Network Rail and their contractors to ensure that these are appropriate and that these are being monitored correctly.</t>
  </si>
  <si>
    <t xml:space="preserve">SRO Tenure End </t>
  </si>
  <si>
    <t>% of time spend on SRO role</t>
  </si>
  <si>
    <t>SRO Tenure Start Date</t>
  </si>
  <si>
    <t>PD Tenure Start date</t>
  </si>
  <si>
    <t xml:space="preserve">% of time spend on PD role </t>
  </si>
  <si>
    <t>PD Tenure End Date</t>
  </si>
  <si>
    <t xml:space="preserve">Single Departmental Plan Alignment </t>
  </si>
  <si>
    <t xml:space="preserve">Boosting Economic Growth and Opportunity </t>
  </si>
  <si>
    <t>Improving Journeys</t>
  </si>
  <si>
    <t xml:space="preserve">Please select </t>
  </si>
  <si>
    <t>SDP</t>
  </si>
  <si>
    <t xml:space="preserve">Helping to build a One Nation Britain </t>
  </si>
  <si>
    <t>A Safe, Secure and Sustainable transport system</t>
  </si>
  <si>
    <t xml:space="preserve">Driving efficiency and transformation </t>
  </si>
  <si>
    <t xml:space="preserve">Becoming the best we can be </t>
  </si>
  <si>
    <t>Date of Business Case</t>
  </si>
  <si>
    <t>Variance</t>
  </si>
  <si>
    <t>Baseline</t>
  </si>
  <si>
    <t>Benefits Cost Ratio</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</si>
  <si>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</si>
  <si>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</si>
  <si>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</si>
  <si>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</si>
  <si>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</si>
  <si>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Overall (Internal/External)</t>
  </si>
  <si>
    <t>These should add up to above resource table</t>
  </si>
  <si>
    <t xml:space="preserve">Overall Assessment </t>
  </si>
  <si>
    <t>PFI</t>
  </si>
  <si>
    <t>Levy Control</t>
  </si>
  <si>
    <t>Other</t>
  </si>
  <si>
    <t>Reduced journey times as a result of reducing the need to interchange between mainline and London underground services</t>
  </si>
  <si>
    <t>Reduced passenger wait time benefits driven by increased service frequency</t>
  </si>
  <si>
    <t>Better station environment at Blackfriars, London Bridge and Farringdon</t>
  </si>
  <si>
    <t xml:space="preserve">Provide for the introduction of new journey opportunities </t>
  </si>
  <si>
    <t>Road decongestion benefits as a result of greater attractiveness of public transport</t>
  </si>
  <si>
    <t>Wider economic benefits including agglomeration and regeneration</t>
  </si>
  <si>
    <t>n/a</t>
  </si>
  <si>
    <t>6</t>
  </si>
  <si>
    <t>GTR now in place and franchise commenced 14/9/14; Southern and Gatwick Express operations were merged into the new organisation in July 2015</t>
  </si>
  <si>
    <t>Assurance and Approval</t>
  </si>
  <si>
    <t>Significant new assurance processes for the operational elements of the programme are being developed by the Thameslink Programme in light of the issues seen at London Bridge earlier this year - with a particular focus on operational readiness. New processes are in place to align the Thameslink Programme with the wider GTR (TSGN) Franchise so as to avoid decisions being taken in isolation that impact on both.</t>
  </si>
  <si>
    <t>CDEL
(one off new cost)</t>
  </si>
  <si>
    <t>All CDEL 
(WLC)
Total</t>
  </si>
  <si>
    <t>RDEL
(one off new cost)</t>
  </si>
  <si>
    <t>All RDEL
(WLC)
Total</t>
  </si>
  <si>
    <t>List Strategic Outcomes (monetised and non-monetised benefits)</t>
  </si>
  <si>
    <t>2020/21</t>
  </si>
  <si>
    <t>Small slip in depot completion date due to work to ensure no material defects to allow acceptance</t>
  </si>
  <si>
    <t>Jonathan Daley</t>
  </si>
  <si>
    <t>020 7944 6255</t>
  </si>
  <si>
    <t>Revision to later passenger service date as a result of some delays in testing and approvals (former planned date Feb 2016)</t>
  </si>
  <si>
    <t>To cover operational readiness jointly with IEP. This was completed in September 2015 and the programme recieved an Amber/Green rateing. The programme team are addressing the recommendations from the PAR Review and these are ongoing.</t>
  </si>
  <si>
    <t>There was a delay to the commencement of testing on the Thameslink network. However following a recovery plan testing commenced on the 24/11/2015.</t>
  </si>
  <si>
    <t>procurement-policy-note-1615-procuring-steel-in-major-projects</t>
  </si>
  <si>
    <t>Does the project have a significant steel requirement with a capital value of £10m or above?</t>
  </si>
  <si>
    <t>Matthew.lodge@dft.gsi.gov.uk</t>
  </si>
  <si>
    <t>jonathan.daley@dft.gsi.gov.uk</t>
  </si>
  <si>
    <r>
      <t xml:space="preserve">jonathan.daley@dft.gsi.gov.uk  </t>
    </r>
    <r>
      <rPr>
        <b/>
        <sz val="9"/>
        <rFont val="Arial"/>
        <family val="2"/>
      </rPr>
      <t/>
    </r>
  </si>
  <si>
    <t>Project ID (DfT/IPA)</t>
  </si>
  <si>
    <t xml:space="preserve">Agency or delivery partner </t>
  </si>
  <si>
    <t>Major Rail</t>
  </si>
  <si>
    <t>If other please provide description</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</si>
  <si>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</si>
  <si>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</si>
  <si>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</si>
  <si>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</si>
  <si>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</si>
  <si>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</si>
  <si>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</si>
  <si>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</si>
  <si>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</si>
  <si>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</si>
  <si>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</si>
  <si>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</si>
  <si>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</si>
  <si>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</si>
  <si>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</si>
  <si>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</si>
  <si>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</si>
  <si>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</si>
  <si>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</si>
  <si>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</si>
  <si>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</si>
  <si>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</si>
  <si>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</si>
  <si>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</si>
  <si>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</si>
  <si>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</si>
  <si>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</si>
  <si>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</si>
  <si>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</si>
  <si>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</si>
  <si>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</si>
  <si>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</si>
  <si>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</si>
  <si>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</si>
  <si>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</si>
  <si>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</si>
  <si>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</si>
  <si>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International, Security and Environment</t>
  </si>
  <si>
    <t xml:space="preserve">Project Methodology </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</si>
  <si>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</si>
  <si>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</si>
  <si>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</si>
  <si>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</si>
  <si>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</si>
  <si>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</si>
  <si>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</si>
  <si>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</si>
  <si>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</si>
  <si>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</si>
  <si>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</si>
  <si>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</si>
  <si>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</si>
  <si>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</si>
  <si>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2016/17 Spend on profile?</t>
  </si>
  <si>
    <t>2020/2021</t>
  </si>
  <si>
    <t>2021/2022</t>
  </si>
  <si>
    <t>2016/2017 Spend on profile</t>
  </si>
  <si>
    <t>2016/17</t>
  </si>
  <si>
    <t>Baseline should reflect latest approved (TAP) figures 
Forecast should reflect expected spend (including change in internal budget allocation)</t>
  </si>
  <si>
    <t>Income (£m) both revenue and capital</t>
  </si>
  <si>
    <t>Pre-2016/2017</t>
  </si>
  <si>
    <t>Economic (Inc. private partner)</t>
  </si>
  <si>
    <t>Disbenefits UK Economic</t>
  </si>
  <si>
    <t>Asset Realisation</t>
  </si>
  <si>
    <t>Public Service Delivery Reform (Transformation)</t>
  </si>
  <si>
    <t>Government Operations Reform (Transformation)</t>
  </si>
  <si>
    <t>Decommisioning</t>
  </si>
  <si>
    <t>Business Case End Date</t>
  </si>
  <si>
    <t>TBC</t>
  </si>
  <si>
    <t>"Other" refers to team administrator/organiser who is shared resource with Crossrail and IEP programmes.                            Commercial &amp; Contract Management and Project Delivery RAG rating have been amended to Amber to refelct the current vacant posts in the team.</t>
  </si>
  <si>
    <t xml:space="preserve">Team is carrying 2 vacancies as 1 Grade 6 post holder has been temporarily promoted to SCS1 and 1 Grade 7 post holder has moved internally. The recruitment campaign for the SCS1 competition is expected to be launched in the next few weeks. The recruitment for the vacant Grade 7 post is being actively pursued either via a standalone recruitment campaign or through a wider recruitment campaign in Network Services which is commencing shortly.
</t>
  </si>
  <si>
    <t xml:space="preserve">small slip in original baseline date due to overhead line works and access. Hornsey Depot is on schedule to complete on the 18 July 2016. </t>
  </si>
  <si>
    <t>Review of whole programme, CS3 Operational Readiness (bringing of trains into service on  Great Northern route) and development of Timetable. Our next IPA Review was going to be an OGC Review in October 2016 but as we will now not have this till February 2017.</t>
  </si>
  <si>
    <t xml:space="preserve">BICC meeting was held on 4 May 2011 to endorse recommendations to Ministers for the preferred bidder for the supply of the fleet of Thameslink Trains. 
BICC also considerd the business case for the overall Thameslink Programme investment and the nature of the rolling stock and depots commercial proposition.
</t>
  </si>
  <si>
    <t>Thameslink 2000 Business Case document dated September 2002, and a subsequent updates of December 2003, September 2006</t>
  </si>
  <si>
    <t>Gateway 0 review was carried out on 25-28 Sept 2006</t>
  </si>
  <si>
    <t>MPA Gate 1</t>
  </si>
  <si>
    <t>MPA Gate 2</t>
  </si>
  <si>
    <t xml:space="preserve">MPA Gate 3 - Rolling Stock </t>
  </si>
  <si>
    <t>Gate 1 was carried out 28-30 Nov 2007</t>
  </si>
  <si>
    <t>pre BICC - The OJEU was approved for publication in April 2008, following Ministerial approval.</t>
  </si>
  <si>
    <t>pre BICC</t>
  </si>
  <si>
    <t>PRE BICC</t>
  </si>
  <si>
    <t>pre-BICC</t>
  </si>
  <si>
    <t xml:space="preserve">MPA Gate </t>
  </si>
  <si>
    <t xml:space="preserve">MPA Gate 0 - whole programme </t>
  </si>
  <si>
    <t>Project End date</t>
  </si>
  <si>
    <r>
      <rPr>
        <b/>
        <sz val="10"/>
        <rFont val="Arial"/>
        <family val="2"/>
      </rPr>
      <t xml:space="preserve">THLK Programme Team to conduct a review of the CDEL figures for the next quarter and populate figures up to 2019/2020 etc. </t>
    </r>
    <r>
      <rPr>
        <sz val="10"/>
        <rFont val="Arial"/>
        <family val="2"/>
      </rPr>
      <t xml:space="preserve">CAME/CDEL above represents direct costs to the DfT budgets. Other capital costs are incurred by Network Rail (Infrastructure) and Siemens (new trains and depots). NR cost forecasts have increased by c. £450m in relation to infrastructure costs, which were included in the Hendy Review.  The NR cost increase has been approved by the DfT with a review of the protocol arrangements with NR. The total programme Whole Life Cost has increased to £7bn (c. £5bn is NR infrastructure costs, £1.6bn for Rolling Stock and £0.3bn for depots). *This number has not been included in the capital costs table above as the programme team are conducting a review of the CDEL figures, which will be availbale in the next quarter. </t>
    </r>
  </si>
  <si>
    <t>It is expected that there will be a business case update every 12 months. The business case is in the process of being updated and final work will be completed in July/Aug 2016, then presented to the PPM CoE for review and the DfT BICC for approval</t>
  </si>
  <si>
    <t>IPA PAR – readiness for operations with 20tp.</t>
  </si>
  <si>
    <t>now expected to be summer 2017</t>
  </si>
  <si>
    <r>
      <rPr>
        <b/>
        <sz val="10"/>
        <rFont val="Arial"/>
        <family val="2"/>
      </rPr>
      <t xml:space="preserve">THLK programme team will conduct a review of the RDEL and Calculated Net Present Costs (rolling stock element) figures and report in the next quarter. </t>
    </r>
    <r>
      <rPr>
        <sz val="10"/>
        <rFont val="Arial"/>
        <family val="2"/>
      </rPr>
      <t>Resource costs are mainly related to Direct Thameslink Programme Team costs within DfT plus incentive payments to Network Rail (commercial sensitive) and GTR related to programme delivery milestones. 2016/17 - 2017/18 budget increase reflects costs for Cannon Street ticketing arrangement. The £450m infrastructure cost increase has been approved by BICC and has been added to the Non-Gov costs. The programme team will review the figures and provide the Project Cost to Closure for the Q2 returns.</t>
    </r>
  </si>
  <si>
    <r>
      <rPr>
        <b/>
        <sz val="8"/>
        <rFont val="Arial"/>
        <family val="2"/>
      </rPr>
      <t>The team willl review the Disbenefits for UK Economic figures and provide an update  for the Q2 returns</t>
    </r>
    <r>
      <rPr>
        <sz val="8"/>
        <rFont val="Arial"/>
        <family val="2"/>
      </rPr>
      <t xml:space="preserve">. The Thameslink Programme Business Case is being updated for approval in October 2016 and will take into account the latest economic forecast/cost changes etc. The number above represents the overall benefits of the programme. We do not have a year by year breakdown but this will be derived during the business case update that is underway. This is drawn from the Business Case Sensitivity Tests Version 1.0 15 March 2013. All figures are presented in 2010 prices/values. The benefits already delivered by the Thameslink Programme include, lengthening of platforms on the Midland Main Line to accommodate 12 car trains and improvements to Blackfriars and Farringdon stations.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t>
    </r>
  </si>
  <si>
    <t xml:space="preserve">The project is progressing to time with the trains manufactured (by Siemens), works by Network Rail (including rebuilding of London Bridge Station) and the construction of Hornsey depot all being delivered to the programme schedule. A key milestone was achieved in this period with the first Thameslink Class 700 train entering passenger service on 20 June 2016. The operator, Govia Thameslink Railway is running trains in a diagrammed service and by summer 2018 all 115 new trains will be introduced onto the expanded Thameslink network. Hornsey Depot is on schedule for completion and handover in July 2016. 
The Hendy Review identified a requirement to increase the Anticipated Final Cost (AFC) estimate for Network Rail's infrastructure works by £450m. The AFC increase has been approved by the DfT’s Board Investment and Commercial Committee in February 2016. A control agreement has now been arranged with DfT Thameslink Programme team and Network Rail, which includes a more robust reporting arrangement and sign-off of costs issues.The £450m will increase the capital value of Thameslink Infrastructure works to c. £5bn. The programme team is closely monitoring the risk to Network Rail Cost Control, this is especially important as we approach operational readiness. 
The main challenges/risks facing the programme are recovery of the rolling stock acceptance and introduction into operation programme, the passenger facing changes at London Bridge (Aug-16),  depot facilities in the Cambridge area, delivery of 20 trains per hour and 24 train per hour through the core, timetable development and train operator resources. These challenges should not prevent completion of the programme in December 2018. </t>
  </si>
  <si>
    <t xml:space="preserve">Delivery of the programme remains on target and we do not expect any key milestones to be missed at this stage - although given the stage we are at in the project there are risks that delivery dates may change as we near implementation. 
The first  Class 700 Train entered passenger service on 20 June 16, which is a key milestone achievement for the programme. This was a soft launch as the train was not advertised in the timetable and ran in the off-peak. Diagrammed services will commence from 11 July 2016. Due to delays with the first train coming into passenger service there are knock on delays for the First Class 700 in service on the Great Northern route which is now expected in Summer 2017.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</si>
</sst>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2"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sz val="9"/>
      <color rgb="FFFFC000"/>
      <name val="Arial"/>
      <family val="2"/>
    </font>
    <font>
      <b/>
      <sz val="10"/>
      <color theme="3"/>
      <name val="Arial"/>
      <family val="2"/>
    </font>
    <font>
      <sz val="10"/>
      <color theme="3"/>
      <name val="Arial"/>
      <family val="2"/>
    </font>
    <font>
      <sz val="10"/>
      <color theme="1"/>
      <name val="Arial"/>
      <family val="2"/>
    </font>
    <font>
      <b/>
      <sz val="11"/>
      <color theme="0"/>
      <name val="Arial"/>
      <family val="2"/>
    </font>
    <font>
      <b/>
      <sz val="8"/>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97">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right style="medium">
        <color indexed="9"/>
      </right>
      <top/>
      <bottom style="medium">
        <color theme="0"/>
      </bottom>
      <diagonal/>
    </border>
    <border>
      <left style="medium">
        <color indexed="9"/>
      </left>
      <right style="medium">
        <color indexed="9"/>
      </right>
      <top style="medium">
        <color theme="0"/>
      </top>
      <bottom/>
      <diagonal/>
    </border>
    <border>
      <left style="medium">
        <color indexed="9"/>
      </left>
      <right style="medium">
        <color indexed="9"/>
      </right>
      <top/>
      <bottom style="medium">
        <color theme="0"/>
      </bottom>
      <diagonal/>
    </border>
    <border>
      <left/>
      <right style="medium">
        <color indexed="9"/>
      </right>
      <top style="medium">
        <color theme="0"/>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11">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2" fillId="0" borderId="0" xfId="0" applyFont="1"/>
    <xf numFmtId="0" fontId="10" fillId="2" borderId="1" xfId="2" applyFont="1" applyFill="1" applyBorder="1" applyAlignment="1" applyProtection="1"/>
    <xf numFmtId="0" fontId="10" fillId="0" borderId="1" xfId="0" applyFont="1" applyBorder="1"/>
    <xf numFmtId="0" fontId="11" fillId="0" borderId="1" xfId="0" applyFont="1" applyBorder="1"/>
    <xf numFmtId="0" fontId="10" fillId="2" borderId="1" xfId="2" applyFont="1" applyFill="1" applyBorder="1" applyAlignment="1" applyProtection="1">
      <alignment horizontal="center" vertical="center" wrapText="1"/>
    </xf>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5" fillId="2" borderId="1" xfId="2"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19"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10" fillId="7" borderId="1" xfId="2" applyFont="1" applyFill="1" applyBorder="1" applyAlignment="1" applyProtection="1">
      <alignment horizontal="center" vertical="center" wrapText="1"/>
    </xf>
    <xf numFmtId="0" fontId="8" fillId="7" borderId="1" xfId="0" applyFont="1" applyFill="1" applyBorder="1" applyProtection="1">
      <protection locked="0"/>
    </xf>
    <xf numFmtId="0" fontId="8" fillId="7" borderId="1" xfId="0" applyFont="1" applyFill="1" applyBorder="1"/>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5" fillId="7" borderId="6" xfId="2" applyFont="1" applyFill="1" applyBorder="1" applyAlignment="1" applyProtection="1">
      <alignment horizontal="left"/>
    </xf>
    <xf numFmtId="0" fontId="15" fillId="7" borderId="26" xfId="2" applyFont="1" applyFill="1" applyBorder="1" applyAlignment="1" applyProtection="1">
      <alignment horizontal="left"/>
    </xf>
    <xf numFmtId="0" fontId="18" fillId="7" borderId="30" xfId="0"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8"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6" fillId="7" borderId="1" xfId="3" applyFont="1" applyFill="1" applyBorder="1" applyAlignment="1">
      <alignment horizontal="center" vertical="center" wrapText="1"/>
    </xf>
    <xf numFmtId="0" fontId="28" fillId="0" borderId="0" xfId="0" applyFont="1"/>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30"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1"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17"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2" fillId="7" borderId="0" xfId="0" applyFont="1" applyFill="1" applyBorder="1" applyAlignment="1">
      <alignment horizontal="justify" vertical="top"/>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19"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3"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27" fillId="2" borderId="65" xfId="2" applyNumberFormat="1" applyFont="1" applyFill="1" applyBorder="1" applyAlignment="1" applyProtection="1">
      <alignment horizontal="left" vertical="center" wrapText="1"/>
    </xf>
    <xf numFmtId="0" fontId="27" fillId="2" borderId="67"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8"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6" fillId="3" borderId="1" xfId="4" applyNumberFormat="1" applyFont="1" applyFill="1" applyBorder="1" applyAlignment="1" applyProtection="1">
      <alignment horizontal="center" vertical="center" wrapText="1"/>
      <protection locked="0"/>
    </xf>
    <xf numFmtId="0" fontId="36" fillId="7" borderId="1" xfId="4" applyNumberFormat="1" applyFont="1" applyFill="1" applyBorder="1" applyAlignment="1" applyProtection="1">
      <alignment horizontal="center" vertical="center" wrapText="1"/>
      <protection locked="0"/>
    </xf>
    <xf numFmtId="164" fontId="36" fillId="10" borderId="1" xfId="3" applyNumberFormat="1" applyFont="1" applyFill="1" applyBorder="1" applyAlignment="1" applyProtection="1">
      <alignment horizontal="center"/>
    </xf>
    <xf numFmtId="0" fontId="36"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7" fillId="11" borderId="8" xfId="2" applyNumberFormat="1" applyFont="1" applyFill="1" applyBorder="1" applyAlignment="1" applyProtection="1">
      <alignment horizontal="center" vertical="center" wrapText="1"/>
    </xf>
    <xf numFmtId="164" fontId="36" fillId="3" borderId="1" xfId="4" applyNumberFormat="1" applyFont="1" applyFill="1" applyBorder="1" applyAlignment="1" applyProtection="1">
      <alignment horizontal="center" vertical="center" wrapText="1"/>
    </xf>
    <xf numFmtId="1" fontId="36"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49" fontId="36" fillId="0" borderId="0" xfId="0" applyNumberFormat="1" applyFont="1" applyAlignment="1">
      <alignment vertical="top" wrapText="1"/>
    </xf>
    <xf numFmtId="0" fontId="36" fillId="0" borderId="0" xfId="3" applyFont="1" applyAlignment="1">
      <alignment wrapText="1"/>
    </xf>
    <xf numFmtId="0" fontId="26" fillId="4" borderId="16" xfId="2" applyNumberFormat="1" applyFont="1" applyFill="1" applyBorder="1" applyAlignment="1" applyProtection="1">
      <alignment horizontal="center" vertical="center" wrapText="1"/>
    </xf>
    <xf numFmtId="0" fontId="40" fillId="7" borderId="0" xfId="5" applyFont="1" applyFill="1"/>
    <xf numFmtId="0" fontId="36" fillId="7" borderId="0" xfId="3" applyFont="1" applyFill="1"/>
    <xf numFmtId="0" fontId="36" fillId="0" borderId="0" xfId="3" applyFont="1"/>
    <xf numFmtId="0" fontId="36" fillId="16" borderId="1" xfId="4" applyNumberFormat="1" applyFont="1" applyFill="1" applyBorder="1" applyAlignment="1" applyProtection="1">
      <alignment horizontal="center" vertical="center" wrapText="1"/>
      <protection locked="0"/>
    </xf>
    <xf numFmtId="0" fontId="36" fillId="7" borderId="1" xfId="3" applyFont="1" applyFill="1" applyBorder="1"/>
    <xf numFmtId="0" fontId="36" fillId="7" borderId="1" xfId="3" applyFont="1" applyFill="1" applyBorder="1" applyAlignment="1"/>
    <xf numFmtId="0" fontId="36" fillId="0" borderId="7" xfId="3" applyFont="1" applyBorder="1" applyAlignment="1"/>
    <xf numFmtId="1" fontId="36"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2" xfId="2" applyFont="1" applyFill="1" applyBorder="1" applyAlignment="1" applyProtection="1">
      <alignment horizontal="center" vertical="center"/>
    </xf>
    <xf numFmtId="164" fontId="36" fillId="7" borderId="1" xfId="4" applyNumberFormat="1" applyFont="1" applyFill="1" applyBorder="1" applyAlignment="1" applyProtection="1">
      <alignment horizontal="center" vertical="center" wrapText="1"/>
    </xf>
    <xf numFmtId="49" fontId="36" fillId="0" borderId="0" xfId="0" applyNumberFormat="1" applyFont="1" applyAlignment="1">
      <alignment vertical="top" wrapText="1"/>
    </xf>
    <xf numFmtId="0" fontId="2" fillId="7" borderId="0" xfId="3" applyFill="1" applyAlignment="1"/>
    <xf numFmtId="0" fontId="17" fillId="7" borderId="0" xfId="3" applyFont="1" applyFill="1" applyAlignment="1"/>
    <xf numFmtId="0" fontId="35"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4"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14" fontId="2" fillId="7" borderId="1" xfId="3" applyNumberFormat="1" applyFont="1" applyFill="1" applyBorder="1" applyAlignment="1" applyProtection="1">
      <alignment horizontal="left" wrapText="1"/>
      <protection locked="0"/>
    </xf>
    <xf numFmtId="0" fontId="15" fillId="2" borderId="11" xfId="2" applyFont="1" applyFill="1" applyBorder="1" applyAlignment="1" applyProtection="1">
      <alignment horizontal="center" vertical="center" wrapText="1"/>
    </xf>
    <xf numFmtId="0" fontId="15"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19" fillId="7" borderId="0" xfId="3" applyFont="1" applyFill="1" applyBorder="1" applyAlignment="1">
      <alignment horizontal="left" vertical="center" wrapText="1"/>
    </xf>
    <xf numFmtId="0" fontId="29"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6"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49" fontId="0" fillId="0" borderId="6" xfId="0" applyNumberFormat="1" applyBorder="1" applyAlignment="1" applyProtection="1">
      <alignment horizontal="justify" vertical="top" wrapText="1"/>
      <protection locked="0"/>
    </xf>
    <xf numFmtId="49" fontId="0" fillId="0" borderId="0" xfId="0" applyNumberFormat="1" applyAlignment="1" applyProtection="1">
      <alignment horizontal="justify" vertical="top" wrapText="1"/>
      <protection locked="0"/>
    </xf>
    <xf numFmtId="49" fontId="0" fillId="0" borderId="10" xfId="0" applyNumberFormat="1" applyBorder="1" applyAlignment="1" applyProtection="1">
      <alignment horizontal="justify" vertical="top" wrapText="1"/>
      <protection locked="0"/>
    </xf>
    <xf numFmtId="0" fontId="9" fillId="0" borderId="21" xfId="0" applyFont="1" applyBorder="1"/>
    <xf numFmtId="0" fontId="0" fillId="0" borderId="2" xfId="0" applyBorder="1"/>
    <xf numFmtId="49" fontId="0" fillId="0" borderId="0" xfId="0" applyNumberFormat="1" applyBorder="1" applyAlignment="1">
      <alignment horizontal="justify" vertical="top" wrapText="1"/>
    </xf>
    <xf numFmtId="0" fontId="21" fillId="7" borderId="0" xfId="2" applyFont="1" applyFill="1" applyBorder="1" applyAlignment="1" applyProtection="1">
      <alignment horizontal="justify" vertical="top"/>
      <protection locked="0"/>
    </xf>
    <xf numFmtId="0" fontId="10" fillId="7" borderId="84" xfId="2" applyFont="1" applyFill="1" applyBorder="1" applyAlignment="1" applyProtection="1">
      <alignment vertical="center"/>
    </xf>
    <xf numFmtId="0" fontId="8" fillId="0" borderId="63" xfId="0" applyFont="1" applyBorder="1"/>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6" fillId="7" borderId="0" xfId="3" applyFont="1" applyFill="1" applyAlignment="1">
      <alignment wrapText="1"/>
    </xf>
    <xf numFmtId="0" fontId="2" fillId="7" borderId="0" xfId="3" applyFill="1" applyAlignment="1">
      <alignment wrapText="1"/>
    </xf>
    <xf numFmtId="49" fontId="0" fillId="0" borderId="0" xfId="0" applyNumberFormat="1" applyBorder="1" applyAlignment="1" applyProtection="1">
      <alignment horizontal="justify" vertical="top" wrapText="1"/>
      <protection locked="0"/>
    </xf>
    <xf numFmtId="0" fontId="2" fillId="7" borderId="1" xfId="0" applyFont="1" applyFill="1" applyBorder="1" applyAlignment="1" applyProtection="1">
      <alignment vertical="top"/>
      <protection locked="0"/>
    </xf>
    <xf numFmtId="0" fontId="2" fillId="7" borderId="1" xfId="0" applyFont="1" applyFill="1" applyBorder="1"/>
    <xf numFmtId="0" fontId="2" fillId="7" borderId="1" xfId="0" applyFont="1" applyFill="1" applyBorder="1" applyAlignment="1" applyProtection="1">
      <alignment horizontal="left"/>
      <protection locked="0"/>
    </xf>
    <xf numFmtId="0" fontId="2" fillId="7" borderId="13" xfId="0" applyFont="1" applyFill="1" applyBorder="1" applyAlignment="1" applyProtection="1">
      <alignment horizontal="center"/>
      <protection locked="0"/>
    </xf>
    <xf numFmtId="0" fontId="2" fillId="7" borderId="4" xfId="0" applyFont="1" applyFill="1" applyBorder="1" applyAlignment="1" applyProtection="1">
      <alignment horizontal="center"/>
      <protection locked="0"/>
    </xf>
    <xf numFmtId="0" fontId="2" fillId="7" borderId="1" xfId="0" applyFont="1" applyFill="1" applyBorder="1" applyAlignment="1" applyProtection="1">
      <alignment horizontal="left" wrapText="1"/>
      <protection locked="0"/>
    </xf>
    <xf numFmtId="0" fontId="5" fillId="7" borderId="1" xfId="2" applyFill="1" applyBorder="1" applyAlignment="1" applyProtection="1">
      <alignment vertical="top" wrapText="1"/>
      <protection locked="0"/>
    </xf>
    <xf numFmtId="0" fontId="2" fillId="7" borderId="1" xfId="2" applyFont="1" applyFill="1" applyBorder="1" applyAlignment="1" applyProtection="1">
      <alignment vertical="top" wrapText="1"/>
      <protection locked="0"/>
    </xf>
    <xf numFmtId="0" fontId="5" fillId="7" borderId="1" xfId="2" applyFill="1" applyBorder="1" applyAlignment="1" applyProtection="1">
      <alignment horizontal="center" wrapText="1"/>
      <protection locked="0"/>
    </xf>
    <xf numFmtId="0" fontId="5" fillId="7" borderId="8" xfId="2" applyFill="1" applyBorder="1" applyAlignment="1" applyProtection="1">
      <alignment vertical="top" wrapText="1"/>
      <protection locked="0"/>
    </xf>
    <xf numFmtId="0" fontId="0" fillId="7" borderId="15" xfId="0" applyFill="1" applyBorder="1" applyAlignment="1">
      <alignment vertical="top" wrapText="1"/>
    </xf>
    <xf numFmtId="0" fontId="0" fillId="0" borderId="86" xfId="0" applyBorder="1"/>
    <xf numFmtId="0" fontId="0" fillId="0" borderId="88" xfId="0" applyBorder="1"/>
    <xf numFmtId="0" fontId="4" fillId="0" borderId="0" xfId="0" applyFont="1"/>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0" fontId="2" fillId="6" borderId="78"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8" xfId="0" applyFill="1" applyBorder="1"/>
    <xf numFmtId="0" fontId="0" fillId="0" borderId="90" xfId="0"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164" fontId="2" fillId="10" borderId="24" xfId="0" applyNumberFormat="1" applyFont="1" applyFill="1" applyBorder="1" applyAlignment="1" applyProtection="1">
      <alignment horizontal="center"/>
      <protection locked="0"/>
    </xf>
    <xf numFmtId="0" fontId="0" fillId="7" borderId="0" xfId="0" applyFill="1" applyBorder="1" applyAlignment="1">
      <alignment vertical="top" wrapText="1"/>
    </xf>
    <xf numFmtId="0" fontId="15" fillId="7" borderId="12" xfId="2" applyNumberFormat="1" applyFont="1" applyFill="1" applyBorder="1" applyAlignment="1" applyProtection="1">
      <alignment horizontal="left" vertical="top" wrapText="1"/>
    </xf>
    <xf numFmtId="0" fontId="15"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14" fontId="2" fillId="3" borderId="70" xfId="3" quotePrefix="1" applyNumberFormat="1" applyFont="1" applyFill="1" applyBorder="1" applyAlignment="1" applyProtection="1">
      <alignment horizontal="center" vertical="center"/>
      <protection locked="0"/>
    </xf>
    <xf numFmtId="14" fontId="6" fillId="3" borderId="12" xfId="3" applyNumberFormat="1" applyFont="1" applyFill="1" applyBorder="1" applyAlignment="1" applyProtection="1">
      <alignment horizontal="center" wrapText="1"/>
      <protection locked="0"/>
    </xf>
    <xf numFmtId="0" fontId="2" fillId="3" borderId="8" xfId="3" applyFont="1" applyFill="1" applyBorder="1" applyAlignment="1" applyProtection="1">
      <alignment horizontal="left" wrapText="1"/>
      <protection locked="0"/>
    </xf>
    <xf numFmtId="14" fontId="6" fillId="3" borderId="24" xfId="3" applyNumberFormat="1" applyFont="1" applyFill="1" applyBorder="1" applyAlignment="1" applyProtection="1">
      <alignment horizontal="center" wrapText="1"/>
      <protection locked="0"/>
    </xf>
    <xf numFmtId="0" fontId="2" fillId="3" borderId="24" xfId="3" applyFont="1" applyFill="1" applyBorder="1" applyAlignment="1" applyProtection="1">
      <alignment horizontal="left" wrapText="1"/>
      <protection locked="0"/>
    </xf>
    <xf numFmtId="0" fontId="2" fillId="6" borderId="24" xfId="3" applyFill="1" applyBorder="1"/>
    <xf numFmtId="0" fontId="0" fillId="0" borderId="0" xfId="0" applyAlignment="1">
      <alignment horizontal="left" vertical="center" wrapText="1"/>
    </xf>
    <xf numFmtId="0" fontId="0" fillId="0" borderId="0" xfId="0" applyAlignment="1"/>
    <xf numFmtId="0" fontId="0" fillId="0" borderId="0" xfId="0" applyAlignment="1">
      <alignment vertical="top" wrapText="1"/>
    </xf>
    <xf numFmtId="49" fontId="36" fillId="0" borderId="0" xfId="0" applyNumberFormat="1" applyFont="1" applyFill="1" applyBorder="1" applyAlignment="1" applyProtection="1">
      <alignment vertical="top" wrapText="1"/>
      <protection locked="0"/>
    </xf>
    <xf numFmtId="49" fontId="36" fillId="7" borderId="0" xfId="0" applyNumberFormat="1" applyFont="1" applyFill="1" applyAlignment="1">
      <alignment vertical="top" wrapText="1"/>
    </xf>
    <xf numFmtId="0" fontId="2" fillId="0" borderId="9" xfId="0" applyFont="1" applyBorder="1"/>
    <xf numFmtId="0" fontId="39" fillId="0" borderId="10" xfId="2" applyFont="1" applyFill="1" applyBorder="1" applyAlignment="1" applyProtection="1">
      <alignment vertical="center" wrapText="1"/>
    </xf>
    <xf numFmtId="49" fontId="36" fillId="0" borderId="92" xfId="0" applyNumberFormat="1" applyFont="1" applyFill="1" applyBorder="1" applyAlignment="1">
      <alignment vertical="top" wrapText="1"/>
    </xf>
    <xf numFmtId="49" fontId="36" fillId="0" borderId="10" xfId="0" applyNumberFormat="1" applyFont="1" applyFill="1" applyBorder="1" applyAlignment="1" applyProtection="1">
      <alignment vertical="top" wrapText="1"/>
      <protection locked="0"/>
    </xf>
    <xf numFmtId="0" fontId="46" fillId="0" borderId="14" xfId="0" applyFont="1" applyBorder="1" applyAlignment="1" applyProtection="1">
      <alignment vertical="center" wrapText="1"/>
    </xf>
    <xf numFmtId="0" fontId="0" fillId="0" borderId="6" xfId="0" applyBorder="1" applyAlignment="1">
      <alignment vertical="top" wrapText="1"/>
    </xf>
    <xf numFmtId="0" fontId="6" fillId="6" borderId="0" xfId="0" applyFont="1" applyFill="1" applyAlignment="1">
      <alignment wrapText="1"/>
    </xf>
    <xf numFmtId="0" fontId="2" fillId="6" borderId="37" xfId="3"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center" wrapText="1"/>
      <protection locked="0"/>
    </xf>
    <xf numFmtId="164" fontId="2" fillId="15" borderId="0" xfId="4" quotePrefix="1" applyNumberFormat="1" applyFont="1" applyFill="1" applyBorder="1" applyAlignment="1" applyProtection="1">
      <alignment horizontal="center" vertical="center"/>
      <protection locked="0"/>
    </xf>
    <xf numFmtId="2" fontId="2" fillId="6" borderId="1" xfId="4" applyNumberFormat="1" applyFont="1" applyFill="1" applyBorder="1" applyAlignment="1" applyProtection="1">
      <alignment horizontal="center" vertical="center" wrapText="1"/>
    </xf>
    <xf numFmtId="0" fontId="32" fillId="8" borderId="61" xfId="2" applyNumberFormat="1" applyFont="1" applyFill="1" applyBorder="1" applyAlignment="1" applyProtection="1">
      <alignment horizontal="left" vertical="center" wrapText="1"/>
    </xf>
    <xf numFmtId="0" fontId="32" fillId="8" borderId="0" xfId="2" applyNumberFormat="1" applyFont="1" applyFill="1" applyBorder="1" applyAlignment="1" applyProtection="1">
      <alignment horizontal="left" vertical="center" wrapText="1"/>
    </xf>
    <xf numFmtId="0" fontId="10" fillId="23" borderId="11" xfId="2" applyNumberFormat="1" applyFont="1" applyFill="1" applyBorder="1" applyAlignment="1" applyProtection="1">
      <alignment vertical="center" wrapText="1"/>
    </xf>
    <xf numFmtId="0" fontId="15" fillId="8" borderId="0" xfId="2" applyNumberFormat="1" applyFont="1" applyFill="1" applyBorder="1" applyAlignment="1" applyProtection="1">
      <alignment vertical="center" wrapText="1"/>
    </xf>
    <xf numFmtId="0" fontId="4" fillId="23" borderId="96" xfId="3" applyFont="1" applyFill="1" applyBorder="1" applyAlignment="1">
      <alignment horizontal="center" vertical="center"/>
    </xf>
    <xf numFmtId="0" fontId="4" fillId="12" borderId="96" xfId="3" applyFont="1" applyFill="1" applyBorder="1" applyAlignment="1">
      <alignment horizontal="center" vertical="center"/>
    </xf>
    <xf numFmtId="0" fontId="4" fillId="22" borderId="96" xfId="3" applyFont="1" applyFill="1" applyBorder="1" applyAlignment="1">
      <alignment horizontal="center" vertical="center"/>
    </xf>
    <xf numFmtId="0" fontId="2" fillId="0" borderId="96" xfId="3" applyBorder="1" applyAlignment="1">
      <alignment horizontal="center" vertical="center"/>
    </xf>
    <xf numFmtId="0" fontId="37" fillId="0" borderId="8" xfId="2" applyNumberFormat="1" applyFont="1" applyFill="1" applyBorder="1" applyAlignment="1" applyProtection="1">
      <alignment horizontal="center" vertical="center" wrapText="1"/>
    </xf>
    <xf numFmtId="164" fontId="36" fillId="0" borderId="0" xfId="4" applyNumberFormat="1" applyFont="1" applyFill="1" applyBorder="1" applyAlignment="1" applyProtection="1">
      <alignment horizontal="center" vertical="center" wrapText="1"/>
    </xf>
    <xf numFmtId="1" fontId="36" fillId="0" borderId="0" xfId="4" applyNumberFormat="1" applyFont="1" applyFill="1" applyBorder="1" applyAlignment="1" applyProtection="1">
      <alignment horizontal="center" vertical="center" wrapText="1"/>
    </xf>
    <xf numFmtId="1" fontId="36" fillId="0" borderId="0" xfId="3" applyNumberFormat="1" applyFont="1" applyFill="1" applyBorder="1" applyAlignment="1">
      <alignment horizontal="center"/>
    </xf>
    <xf numFmtId="0" fontId="37" fillId="23" borderId="1" xfId="2" applyNumberFormat="1" applyFont="1" applyFill="1" applyBorder="1" applyAlignment="1" applyProtection="1">
      <alignment horizontal="left" vertical="center" wrapText="1" indent="1"/>
    </xf>
    <xf numFmtId="0" fontId="15" fillId="2" borderId="1" xfId="2" applyNumberFormat="1" applyFont="1" applyFill="1" applyBorder="1" applyAlignment="1" applyProtection="1">
      <alignment horizontal="left" vertical="center" wrapText="1"/>
    </xf>
    <xf numFmtId="0" fontId="15" fillId="23" borderId="11" xfId="2" applyFont="1" applyFill="1" applyBorder="1" applyAlignment="1" applyProtection="1">
      <alignment horizontal="center" vertical="center"/>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0" fillId="0" borderId="14" xfId="0" applyBorder="1" applyAlignment="1" applyProtection="1">
      <alignment horizontal="left" vertical="center" wrapText="1"/>
    </xf>
    <xf numFmtId="0" fontId="15" fillId="2" borderId="1" xfId="2" applyFont="1" applyFill="1" applyBorder="1" applyAlignment="1" applyProtection="1">
      <alignment vertical="center" wrapText="1"/>
    </xf>
    <xf numFmtId="0" fontId="12" fillId="0" borderId="0" xfId="0" applyFont="1" applyProtection="1"/>
    <xf numFmtId="0" fontId="12" fillId="0" borderId="0" xfId="0" applyFont="1" applyFill="1" applyBorder="1" applyProtection="1"/>
    <xf numFmtId="0" fontId="13" fillId="0" borderId="0" xfId="0" applyFont="1" applyProtection="1"/>
    <xf numFmtId="0" fontId="2" fillId="0" borderId="0" xfId="0" applyFont="1" applyProtection="1"/>
    <xf numFmtId="0" fontId="0" fillId="0" borderId="0" xfId="0" applyProtection="1"/>
    <xf numFmtId="0" fontId="0" fillId="0" borderId="0" xfId="0" applyFill="1" applyBorder="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7" borderId="0" xfId="0" applyFill="1" applyBorder="1" applyProtection="1"/>
    <xf numFmtId="0" fontId="0" fillId="0" borderId="9" xfId="0" applyBorder="1" applyProtection="1"/>
    <xf numFmtId="0" fontId="0" fillId="0" borderId="0" xfId="0" applyBorder="1" applyAlignment="1" applyProtection="1">
      <alignment vertical="center" wrapText="1"/>
    </xf>
    <xf numFmtId="0" fontId="0" fillId="0" borderId="0" xfId="0" applyAlignment="1" applyProtection="1"/>
    <xf numFmtId="0" fontId="0" fillId="7" borderId="0" xfId="0" applyFill="1" applyAlignment="1" applyProtection="1"/>
    <xf numFmtId="0" fontId="0" fillId="0" borderId="0" xfId="0" applyBorder="1" applyAlignment="1" applyProtection="1"/>
    <xf numFmtId="0" fontId="0" fillId="0" borderId="0" xfId="0" applyBorder="1" applyAlignment="1" applyProtection="1">
      <alignment horizontal="left" vertical="center" wrapText="1"/>
    </xf>
    <xf numFmtId="0" fontId="8" fillId="0" borderId="0" xfId="0" applyFont="1" applyProtection="1"/>
    <xf numFmtId="0" fontId="30" fillId="7" borderId="15" xfId="2" applyNumberFormat="1" applyFont="1" applyFill="1" applyBorder="1" applyAlignment="1" applyProtection="1">
      <alignment horizontal="left" vertical="center" wrapText="1"/>
    </xf>
    <xf numFmtId="0" fontId="15" fillId="8" borderId="36" xfId="2" applyNumberFormat="1" applyFont="1" applyFill="1" applyBorder="1" applyAlignment="1" applyProtection="1">
      <alignment horizontal="left" vertical="center" wrapText="1"/>
    </xf>
    <xf numFmtId="0" fontId="9" fillId="0" borderId="0" xfId="0" applyFont="1" applyProtection="1"/>
    <xf numFmtId="0" fontId="25" fillId="18" borderId="38" xfId="3" applyFont="1" applyFill="1" applyBorder="1" applyAlignment="1" applyProtection="1">
      <alignment vertical="center" wrapText="1"/>
    </xf>
    <xf numFmtId="0" fontId="25" fillId="18" borderId="50" xfId="3" applyFont="1" applyFill="1" applyBorder="1" applyAlignment="1" applyProtection="1">
      <alignment vertical="center" wrapText="1"/>
    </xf>
    <xf numFmtId="0" fontId="25"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31" fillId="7" borderId="0" xfId="0" applyFont="1" applyFill="1" applyBorder="1" applyAlignment="1" applyProtection="1">
      <alignment horizontal="left" vertical="center" wrapText="1"/>
    </xf>
    <xf numFmtId="0" fontId="23" fillId="18" borderId="1" xfId="3" applyFont="1" applyFill="1" applyBorder="1" applyAlignment="1" applyProtection="1">
      <alignment horizontal="left" vertical="center" wrapText="1"/>
    </xf>
    <xf numFmtId="0" fontId="23"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164" fontId="2" fillId="20" borderId="24" xfId="0" applyNumberFormat="1" applyFont="1" applyFill="1" applyBorder="1" applyAlignment="1" applyProtection="1">
      <alignment horizontal="center"/>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9" borderId="1" xfId="4" applyNumberFormat="1" applyFont="1" applyFill="1" applyBorder="1" applyAlignment="1" applyProtection="1">
      <alignment horizontal="left" vertical="center" wrapText="1"/>
    </xf>
    <xf numFmtId="0" fontId="10" fillId="2" borderId="12" xfId="3" applyFont="1" applyFill="1" applyBorder="1" applyAlignment="1" applyProtection="1">
      <alignment vertical="center" wrapText="1"/>
    </xf>
    <xf numFmtId="0" fontId="10" fillId="2" borderId="49" xfId="3" applyFont="1" applyFill="1" applyBorder="1" applyAlignment="1" applyProtection="1">
      <alignment horizontal="center" vertical="top" wrapText="1"/>
    </xf>
    <xf numFmtId="2" fontId="2" fillId="9" borderId="8" xfId="4" applyNumberFormat="1" applyFont="1" applyFill="1" applyBorder="1" applyAlignment="1" applyProtection="1">
      <alignment vertical="center" wrapText="1"/>
    </xf>
    <xf numFmtId="0" fontId="15" fillId="2" borderId="12" xfId="3" applyFont="1" applyFill="1" applyBorder="1" applyAlignment="1" applyProtection="1">
      <alignment vertical="center" wrapText="1"/>
    </xf>
    <xf numFmtId="0" fontId="15" fillId="2" borderId="53" xfId="3" applyFont="1" applyFill="1" applyBorder="1" applyAlignment="1" applyProtection="1">
      <alignment vertical="center" wrapText="1"/>
    </xf>
    <xf numFmtId="2" fontId="2" fillId="3" borderId="1" xfId="4" applyNumberFormat="1" applyFont="1" applyFill="1" applyBorder="1" applyAlignment="1" applyProtection="1">
      <alignment horizontal="center" vertical="center" wrapText="1"/>
    </xf>
    <xf numFmtId="0" fontId="23" fillId="23" borderId="3" xfId="3" applyFont="1" applyFill="1" applyBorder="1" applyAlignment="1" applyProtection="1">
      <alignment vertical="center" wrapText="1"/>
    </xf>
    <xf numFmtId="0" fontId="23" fillId="2" borderId="4" xfId="3" applyFont="1" applyFill="1" applyBorder="1" applyAlignment="1" applyProtection="1">
      <alignment vertical="center"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 fillId="0" borderId="0" xfId="3" applyProtection="1"/>
    <xf numFmtId="0" fontId="2" fillId="0" borderId="0" xfId="3" applyFill="1" applyBorder="1" applyProtection="1"/>
    <xf numFmtId="0" fontId="13" fillId="0" borderId="0" xfId="3" applyFont="1" applyProtection="1"/>
    <xf numFmtId="0" fontId="6" fillId="0" borderId="0" xfId="3" applyFont="1" applyFill="1" applyBorder="1" applyProtection="1"/>
    <xf numFmtId="0" fontId="23" fillId="17" borderId="8" xfId="3" applyFont="1" applyFill="1" applyBorder="1" applyProtection="1"/>
    <xf numFmtId="0" fontId="10" fillId="0" borderId="0" xfId="3" applyFont="1" applyFill="1" applyBorder="1" applyProtection="1"/>
    <xf numFmtId="0" fontId="26" fillId="2" borderId="1" xfId="3" applyFont="1" applyFill="1" applyBorder="1" applyAlignment="1" applyProtection="1">
      <alignment horizontal="center" vertical="center" wrapText="1"/>
    </xf>
    <xf numFmtId="0" fontId="36" fillId="0" borderId="1" xfId="3" applyFont="1" applyFill="1" applyBorder="1" applyAlignment="1" applyProtection="1">
      <alignment horizontal="center" vertical="center"/>
    </xf>
    <xf numFmtId="0" fontId="36" fillId="0" borderId="14" xfId="0" applyFont="1" applyBorder="1" applyAlignment="1" applyProtection="1">
      <alignment horizontal="center" vertical="center" wrapText="1"/>
    </xf>
    <xf numFmtId="0" fontId="26" fillId="17" borderId="8" xfId="3" applyFont="1" applyFill="1" applyBorder="1" applyAlignment="1" applyProtection="1">
      <alignment horizontal="left" vertical="center" wrapText="1"/>
    </xf>
    <xf numFmtId="0" fontId="26" fillId="7" borderId="8" xfId="3" applyFont="1" applyFill="1" applyBorder="1" applyProtection="1"/>
    <xf numFmtId="0" fontId="36" fillId="0" borderId="1" xfId="3" applyFont="1" applyFill="1" applyBorder="1" applyAlignment="1" applyProtection="1">
      <alignment vertical="center" wrapText="1"/>
    </xf>
    <xf numFmtId="0" fontId="26" fillId="7" borderId="1" xfId="3" applyFont="1" applyFill="1" applyBorder="1" applyAlignment="1" applyProtection="1">
      <alignment horizontal="center" vertical="center" wrapText="1"/>
    </xf>
    <xf numFmtId="0" fontId="36" fillId="7" borderId="1" xfId="3" applyFont="1" applyFill="1" applyBorder="1" applyAlignment="1" applyProtection="1">
      <alignment vertical="center" wrapText="1"/>
    </xf>
    <xf numFmtId="0" fontId="36" fillId="0" borderId="1" xfId="3" applyFont="1" applyFill="1" applyBorder="1" applyProtection="1"/>
    <xf numFmtId="0" fontId="36" fillId="0" borderId="1" xfId="3" applyFont="1" applyFill="1" applyBorder="1" applyAlignment="1" applyProtection="1">
      <alignment vertical="center"/>
    </xf>
    <xf numFmtId="49" fontId="36" fillId="0" borderId="6" xfId="0" applyNumberFormat="1" applyFont="1" applyBorder="1" applyAlignment="1" applyProtection="1">
      <alignment vertical="top" wrapText="1"/>
    </xf>
    <xf numFmtId="49" fontId="36" fillId="0" borderId="0" xfId="0" applyNumberFormat="1" applyFont="1" applyAlignment="1" applyProtection="1">
      <alignment vertical="top" wrapText="1"/>
    </xf>
    <xf numFmtId="0" fontId="36" fillId="0" borderId="0" xfId="3" applyFont="1" applyAlignment="1" applyProtection="1">
      <alignment wrapText="1"/>
    </xf>
    <xf numFmtId="0" fontId="26" fillId="7" borderId="0" xfId="3" applyFont="1" applyFill="1" applyBorder="1" applyAlignment="1" applyProtection="1">
      <alignment horizontal="center" vertical="center" wrapText="1"/>
    </xf>
    <xf numFmtId="0" fontId="36" fillId="7" borderId="0" xfId="3" applyFont="1" applyFill="1" applyAlignment="1" applyProtection="1">
      <alignment wrapText="1"/>
    </xf>
    <xf numFmtId="0" fontId="41" fillId="13" borderId="1" xfId="3" applyFont="1" applyFill="1" applyBorder="1" applyAlignment="1" applyProtection="1">
      <alignment horizontal="center" vertical="center" wrapText="1"/>
    </xf>
    <xf numFmtId="0" fontId="47" fillId="6" borderId="9" xfId="2" applyFont="1" applyFill="1" applyBorder="1" applyAlignment="1" applyProtection="1">
      <alignment vertical="top" wrapText="1"/>
    </xf>
    <xf numFmtId="0" fontId="47" fillId="6" borderId="9" xfId="2" applyFont="1" applyFill="1" applyBorder="1" applyAlignment="1" applyProtection="1">
      <alignment horizontal="left" wrapText="1"/>
    </xf>
    <xf numFmtId="0" fontId="47" fillId="6" borderId="9" xfId="2" applyFont="1" applyFill="1" applyBorder="1" applyAlignment="1" applyProtection="1">
      <alignment horizontal="left" wrapText="1"/>
      <protection locked="0"/>
    </xf>
    <xf numFmtId="0" fontId="47" fillId="6" borderId="9" xfId="2" applyFont="1" applyFill="1" applyBorder="1" applyAlignment="1" applyProtection="1">
      <alignment horizontal="left" vertical="center" wrapText="1"/>
    </xf>
    <xf numFmtId="0" fontId="47" fillId="6" borderId="24" xfId="2" applyFont="1" applyFill="1" applyBorder="1" applyAlignment="1" applyProtection="1">
      <alignment horizontal="left" wrapText="1"/>
      <protection locked="0"/>
    </xf>
    <xf numFmtId="0" fontId="48" fillId="6" borderId="24" xfId="3" applyFont="1" applyFill="1" applyBorder="1"/>
    <xf numFmtId="0" fontId="27" fillId="23" borderId="65" xfId="2" applyNumberFormat="1" applyFont="1" applyFill="1" applyBorder="1" applyAlignment="1" applyProtection="1">
      <alignment horizontal="center" vertical="center" wrapText="1"/>
    </xf>
    <xf numFmtId="0" fontId="27" fillId="23" borderId="66" xfId="2" applyNumberFormat="1" applyFont="1" applyFill="1" applyBorder="1" applyAlignment="1" applyProtection="1">
      <alignment horizontal="left" vertical="center" wrapText="1"/>
    </xf>
    <xf numFmtId="0" fontId="13" fillId="0" borderId="0" xfId="3" applyFont="1" applyAlignment="1" applyProtection="1">
      <alignment vertical="top"/>
    </xf>
    <xf numFmtId="0" fontId="23" fillId="17" borderId="8" xfId="3" applyFont="1" applyFill="1" applyBorder="1" applyAlignment="1" applyProtection="1">
      <alignment vertical="center"/>
    </xf>
    <xf numFmtId="0" fontId="2" fillId="7" borderId="0" xfId="3" applyFont="1" applyFill="1" applyBorder="1" applyAlignment="1" applyProtection="1">
      <alignment vertical="top" wrapText="1"/>
    </xf>
    <xf numFmtId="0" fontId="10" fillId="7" borderId="0" xfId="3" applyFont="1" applyFill="1" applyBorder="1" applyAlignment="1" applyProtection="1">
      <alignment horizontal="left" vertical="top" wrapText="1"/>
    </xf>
    <xf numFmtId="0" fontId="0" fillId="0" borderId="10" xfId="0" applyBorder="1" applyAlignment="1" applyProtection="1">
      <alignment wrapText="1"/>
    </xf>
    <xf numFmtId="0" fontId="0" fillId="0" borderId="45" xfId="0" applyBorder="1" applyAlignment="1" applyProtection="1">
      <alignment wrapText="1"/>
    </xf>
    <xf numFmtId="0" fontId="6" fillId="6" borderId="9" xfId="2" applyFont="1" applyFill="1" applyBorder="1" applyAlignment="1" applyProtection="1">
      <alignment horizontal="left" wrapText="1"/>
    </xf>
    <xf numFmtId="14" fontId="6" fillId="3" borderId="9" xfId="3" applyNumberFormat="1" applyFont="1" applyFill="1" applyBorder="1" applyAlignment="1" applyProtection="1">
      <alignment horizontal="center" wrapText="1"/>
    </xf>
    <xf numFmtId="14" fontId="6" fillId="3" borderId="9" xfId="3" applyNumberFormat="1" applyFont="1" applyFill="1" applyBorder="1" applyAlignment="1" applyProtection="1">
      <alignment horizontal="center" vertical="center" wrapText="1"/>
    </xf>
    <xf numFmtId="14" fontId="6" fillId="3" borderId="12" xfId="3" applyNumberFormat="1" applyFont="1" applyFill="1" applyBorder="1" applyAlignment="1" applyProtection="1">
      <alignment horizontal="center" wrapText="1"/>
    </xf>
    <xf numFmtId="14" fontId="6" fillId="6" borderId="24" xfId="3" applyNumberFormat="1" applyFont="1" applyFill="1" applyBorder="1" applyAlignment="1" applyProtection="1">
      <alignment horizontal="center" wrapText="1"/>
    </xf>
    <xf numFmtId="14" fontId="6" fillId="7" borderId="11" xfId="3" applyNumberFormat="1" applyFont="1" applyFill="1" applyBorder="1" applyAlignment="1" applyProtection="1">
      <alignment horizontal="center" wrapText="1"/>
      <protection locked="0"/>
    </xf>
    <xf numFmtId="14" fontId="15" fillId="2" borderId="11" xfId="2" applyNumberFormat="1" applyFont="1" applyFill="1" applyBorder="1" applyAlignment="1" applyProtection="1">
      <alignment horizontal="center" vertical="center"/>
    </xf>
    <xf numFmtId="14" fontId="2" fillId="6" borderId="24" xfId="3" applyNumberFormat="1" applyFill="1" applyBorder="1"/>
    <xf numFmtId="0" fontId="45" fillId="17" borderId="8" xfId="3" applyFont="1" applyFill="1" applyBorder="1" applyAlignment="1" applyProtection="1">
      <alignment vertical="center"/>
    </xf>
    <xf numFmtId="0" fontId="2" fillId="0" borderId="0" xfId="3" applyFill="1" applyProtection="1"/>
    <xf numFmtId="0" fontId="2" fillId="0" borderId="0" xfId="3" applyAlignment="1" applyProtection="1">
      <alignment wrapText="1"/>
    </xf>
    <xf numFmtId="0" fontId="23" fillId="7" borderId="0"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6" fillId="10" borderId="1" xfId="2" applyFont="1" applyFill="1" applyBorder="1" applyAlignment="1" applyProtection="1">
      <alignment horizontal="center" vertical="center" wrapText="1"/>
      <protection locked="0"/>
    </xf>
    <xf numFmtId="0" fontId="0" fillId="0" borderId="1" xfId="0" applyBorder="1" applyAlignment="1">
      <alignment horizontal="center"/>
    </xf>
    <xf numFmtId="0" fontId="0" fillId="0" borderId="1" xfId="0" applyFill="1" applyBorder="1" applyAlignment="1">
      <alignment horizontal="center"/>
    </xf>
    <xf numFmtId="0" fontId="2" fillId="0" borderId="1" xfId="0" applyFont="1" applyBorder="1" applyAlignment="1">
      <alignment horizontal="center"/>
    </xf>
    <xf numFmtId="0" fontId="2" fillId="7" borderId="1" xfId="0" applyFont="1" applyFill="1" applyBorder="1" applyAlignment="1" applyProtection="1">
      <alignment horizontal="center"/>
      <protection locked="0"/>
    </xf>
    <xf numFmtId="0" fontId="2" fillId="3" borderId="1" xfId="0" applyFont="1" applyFill="1" applyBorder="1" applyAlignment="1" applyProtection="1">
      <alignment horizontal="center" wrapText="1"/>
      <protection locked="0"/>
    </xf>
    <xf numFmtId="0" fontId="36" fillId="3" borderId="1" xfId="2" applyFont="1" applyFill="1" applyBorder="1" applyAlignment="1" applyProtection="1">
      <alignment horizontal="center" vertical="top" wrapText="1"/>
      <protection locked="0"/>
    </xf>
    <xf numFmtId="14" fontId="2" fillId="3" borderId="1" xfId="2" applyNumberFormat="1" applyFont="1" applyFill="1" applyBorder="1" applyAlignment="1" applyProtection="1">
      <alignment horizontal="center" vertical="top" wrapText="1"/>
      <protection locked="0"/>
    </xf>
    <xf numFmtId="0" fontId="2" fillId="3" borderId="1" xfId="2" applyFont="1" applyFill="1" applyBorder="1" applyAlignment="1" applyProtection="1">
      <alignment horizontal="center" vertical="center" wrapText="1"/>
      <protection locked="0"/>
    </xf>
    <xf numFmtId="0" fontId="4" fillId="6" borderId="37" xfId="3" applyFont="1" applyFill="1" applyBorder="1" applyAlignment="1" applyProtection="1">
      <alignment horizontal="left" vertical="center" wrapText="1"/>
      <protection locked="0"/>
    </xf>
    <xf numFmtId="2" fontId="2" fillId="3" borderId="8" xfId="4" applyNumberFormat="1" applyFont="1" applyFill="1" applyBorder="1" applyAlignment="1" applyProtection="1">
      <alignment horizontal="center" vertical="center" wrapText="1"/>
    </xf>
    <xf numFmtId="0" fontId="2" fillId="3" borderId="1" xfId="0" applyFont="1" applyFill="1" applyBorder="1" applyAlignment="1" applyProtection="1">
      <alignment horizontal="center"/>
      <protection locked="0"/>
    </xf>
    <xf numFmtId="0" fontId="15" fillId="2" borderId="8" xfId="2"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15" fillId="8" borderId="0" xfId="2" applyNumberFormat="1" applyFont="1" applyFill="1" applyBorder="1" applyAlignment="1" applyProtection="1">
      <alignment horizontal="left" vertical="center" wrapText="1"/>
    </xf>
    <xf numFmtId="14" fontId="49" fillId="6" borderId="1" xfId="2" applyNumberFormat="1" applyFont="1" applyFill="1" applyBorder="1" applyAlignment="1" applyProtection="1">
      <alignment horizontal="center" vertical="top" wrapText="1"/>
      <protection locked="0"/>
    </xf>
    <xf numFmtId="10" fontId="2" fillId="6" borderId="1" xfId="2" applyNumberFormat="1" applyFont="1" applyFill="1" applyBorder="1" applyAlignment="1" applyProtection="1">
      <alignment horizontal="center" vertical="top" wrapText="1"/>
      <protection locked="0"/>
    </xf>
    <xf numFmtId="14" fontId="2" fillId="6" borderId="1" xfId="2" applyNumberFormat="1" applyFont="1" applyFill="1" applyBorder="1" applyAlignment="1" applyProtection="1">
      <alignment horizontal="center" vertical="top" wrapText="1"/>
      <protection locked="0"/>
    </xf>
    <xf numFmtId="0" fontId="50" fillId="2" borderId="8" xfId="2" applyFont="1" applyFill="1" applyBorder="1" applyAlignment="1" applyProtection="1">
      <alignment horizontal="left" vertical="center" wrapText="1"/>
    </xf>
    <xf numFmtId="49" fontId="0" fillId="16" borderId="43" xfId="0" applyNumberFormat="1" applyFill="1" applyBorder="1" applyAlignment="1">
      <alignment horizontal="center" vertical="center" wrapText="1"/>
    </xf>
    <xf numFmtId="2" fontId="2" fillId="6" borderId="1" xfId="4" applyNumberFormat="1" applyFont="1" applyFill="1" applyBorder="1" applyAlignment="1" applyProtection="1">
      <alignment horizontal="center" vertical="center" wrapText="1"/>
      <protection locked="0"/>
    </xf>
    <xf numFmtId="2" fontId="0" fillId="6" borderId="20" xfId="0" applyNumberFormat="1" applyFill="1" applyBorder="1" applyAlignment="1" applyProtection="1">
      <alignment horizontal="center" vertical="center"/>
      <protection locked="0"/>
    </xf>
    <xf numFmtId="49" fontId="0" fillId="6" borderId="43" xfId="0" applyNumberForma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top" wrapText="1"/>
      <protection locked="0"/>
    </xf>
    <xf numFmtId="0" fontId="15" fillId="8" borderId="16" xfId="2" applyNumberFormat="1" applyFont="1" applyFill="1" applyBorder="1" applyAlignment="1" applyProtection="1">
      <alignment horizontal="left" vertical="center" wrapText="1"/>
    </xf>
    <xf numFmtId="0" fontId="51" fillId="16" borderId="11" xfId="2" applyNumberFormat="1" applyFont="1" applyFill="1" applyBorder="1" applyAlignment="1" applyProtection="1">
      <alignment horizontal="center" vertical="center" wrapText="1"/>
    </xf>
    <xf numFmtId="0" fontId="51" fillId="16" borderId="86" xfId="2" applyNumberFormat="1" applyFont="1" applyFill="1" applyBorder="1" applyAlignment="1" applyProtection="1">
      <alignment horizontal="center" vertical="center" wrapText="1"/>
    </xf>
    <xf numFmtId="43" fontId="14" fillId="7" borderId="9" xfId="2" applyNumberFormat="1" applyFont="1" applyFill="1" applyBorder="1" applyAlignment="1" applyProtection="1">
      <alignment horizontal="center" vertical="center" wrapText="1"/>
    </xf>
    <xf numFmtId="2" fontId="37" fillId="23" borderId="8" xfId="4" applyNumberFormat="1" applyFont="1" applyFill="1" applyBorder="1" applyAlignment="1" applyProtection="1">
      <alignment horizontal="center" vertical="center" wrapText="1"/>
    </xf>
    <xf numFmtId="0" fontId="36" fillId="16" borderId="8" xfId="4"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top" wrapText="1"/>
      <protection locked="0"/>
    </xf>
    <xf numFmtId="0" fontId="15" fillId="2" borderId="12" xfId="2"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65" fontId="2" fillId="3" borderId="1" xfId="2" applyNumberFormat="1" applyFont="1" applyFill="1" applyBorder="1" applyAlignment="1" applyProtection="1">
      <alignment horizontal="center" vertical="top" wrapText="1"/>
      <protection locked="0"/>
    </xf>
    <xf numFmtId="49" fontId="0" fillId="6" borderId="43" xfId="0" applyNumberFormat="1" applyFill="1" applyBorder="1" applyAlignment="1" applyProtection="1">
      <alignment horizontal="justify" vertical="top" wrapText="1"/>
      <protection locked="0"/>
    </xf>
    <xf numFmtId="0" fontId="36" fillId="16" borderId="0" xfId="0" applyFont="1" applyFill="1" applyBorder="1" applyAlignment="1" applyProtection="1">
      <alignment horizontal="justify" vertical="top" wrapText="1"/>
      <protection locked="0"/>
    </xf>
    <xf numFmtId="0" fontId="36" fillId="16" borderId="17" xfId="0" applyFont="1" applyFill="1" applyBorder="1" applyAlignment="1" applyProtection="1">
      <alignment horizontal="justify" vertical="top" wrapText="1"/>
      <protection locked="0"/>
    </xf>
    <xf numFmtId="0" fontId="36" fillId="16" borderId="87" xfId="0" applyFont="1" applyFill="1" applyBorder="1" applyAlignment="1" applyProtection="1">
      <alignment horizontal="justify" vertical="top" wrapText="1"/>
      <protection locked="0"/>
    </xf>
    <xf numFmtId="0" fontId="36" fillId="16" borderId="37" xfId="0" applyFont="1" applyFill="1" applyBorder="1" applyAlignment="1" applyProtection="1">
      <alignment horizontal="justify" vertical="top" wrapText="1"/>
      <protection locked="0"/>
    </xf>
    <xf numFmtId="0" fontId="36" fillId="16" borderId="89" xfId="0" applyFont="1" applyFill="1" applyBorder="1" applyAlignment="1" applyProtection="1">
      <alignment horizontal="justify" vertical="top" wrapText="1"/>
      <protection locked="0"/>
    </xf>
    <xf numFmtId="0" fontId="8" fillId="6" borderId="0" xfId="0" applyFont="1" applyFill="1" applyBorder="1" applyProtection="1">
      <protection locked="0"/>
    </xf>
    <xf numFmtId="0" fontId="0" fillId="0" borderId="7" xfId="0" applyBorder="1"/>
    <xf numFmtId="0" fontId="10" fillId="23" borderId="9" xfId="0" applyFont="1" applyFill="1" applyBorder="1" applyAlignment="1">
      <alignment horizontal="left"/>
    </xf>
    <xf numFmtId="0" fontId="10" fillId="23" borderId="11" xfId="0" applyFont="1" applyFill="1" applyBorder="1" applyAlignment="1">
      <alignment horizontal="left"/>
    </xf>
    <xf numFmtId="14" fontId="6" fillId="16" borderId="28" xfId="0" applyNumberFormat="1" applyFont="1" applyFill="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7" borderId="29" xfId="0" applyFont="1" applyFill="1" applyBorder="1" applyAlignment="1" applyProtection="1">
      <alignment horizontal="left"/>
      <protection locked="0"/>
    </xf>
    <xf numFmtId="0" fontId="18" fillId="7" borderId="30" xfId="0" applyFont="1" applyFill="1" applyBorder="1" applyAlignment="1" applyProtection="1">
      <alignment horizontal="left"/>
      <protection locked="0"/>
    </xf>
    <xf numFmtId="0" fontId="0" fillId="0" borderId="0" xfId="0" applyAlignment="1">
      <alignment horizontal="left"/>
    </xf>
    <xf numFmtId="0" fontId="0" fillId="7" borderId="0" xfId="0" applyFill="1" applyAlignment="1">
      <alignment horizontal="left"/>
    </xf>
    <xf numFmtId="165" fontId="2" fillId="16" borderId="28" xfId="0" applyNumberFormat="1" applyFont="1" applyFill="1" applyBorder="1" applyAlignment="1" applyProtection="1">
      <alignment horizontal="left"/>
      <protection locked="0"/>
    </xf>
    <xf numFmtId="165" fontId="0" fillId="0" borderId="29" xfId="0" applyNumberFormat="1" applyBorder="1" applyAlignment="1">
      <alignment horizontal="left"/>
    </xf>
    <xf numFmtId="14" fontId="18" fillId="7" borderId="29" xfId="0" applyNumberFormat="1" applyFont="1" applyFill="1" applyBorder="1" applyAlignment="1" applyProtection="1">
      <alignment horizontal="left"/>
      <protection locked="0"/>
    </xf>
    <xf numFmtId="14" fontId="18" fillId="7" borderId="29" xfId="0" applyNumberFormat="1" applyFont="1" applyFill="1" applyBorder="1" applyAlignment="1" applyProtection="1">
      <alignment horizontal="left" wrapText="1"/>
      <protection locked="0"/>
    </xf>
    <xf numFmtId="0" fontId="2" fillId="0" borderId="0" xfId="0" applyFont="1" applyAlignment="1">
      <alignment horizontal="left"/>
    </xf>
    <xf numFmtId="14" fontId="18" fillId="7" borderId="30" xfId="0" applyNumberFormat="1" applyFont="1" applyFill="1" applyBorder="1" applyAlignment="1" applyProtection="1">
      <alignment horizontal="left" wrapText="1"/>
      <protection locked="0"/>
    </xf>
    <xf numFmtId="0" fontId="0" fillId="0" borderId="9" xfId="0" applyFill="1" applyBorder="1" applyProtection="1"/>
    <xf numFmtId="0" fontId="6" fillId="6" borderId="0" xfId="0" applyFont="1" applyFill="1"/>
    <xf numFmtId="49" fontId="0" fillId="16" borderId="43" xfId="0" applyNumberFormat="1" applyFill="1" applyBorder="1" applyAlignment="1" applyProtection="1">
      <alignment horizontal="center" vertical="center" wrapText="1"/>
      <protection locked="0"/>
    </xf>
    <xf numFmtId="0" fontId="15" fillId="23" borderId="8" xfId="3" applyFont="1" applyFill="1" applyBorder="1" applyAlignment="1" applyProtection="1">
      <alignment horizontal="left" vertical="center" wrapText="1"/>
    </xf>
    <xf numFmtId="0" fontId="15" fillId="23" borderId="8" xfId="3" applyFont="1" applyFill="1" applyBorder="1" applyAlignment="1" applyProtection="1">
      <alignment vertical="center" wrapText="1"/>
    </xf>
    <xf numFmtId="1" fontId="2" fillId="16" borderId="1" xfId="4" applyNumberFormat="1" applyFont="1" applyFill="1" applyBorder="1" applyAlignment="1" applyProtection="1">
      <alignment horizontal="right" vertical="center" wrapText="1"/>
      <protection locked="0"/>
    </xf>
    <xf numFmtId="2" fontId="2" fillId="16" borderId="1" xfId="4" applyNumberFormat="1" applyFont="1" applyFill="1" applyBorder="1" applyAlignment="1" applyProtection="1">
      <alignment horizontal="center" vertical="center" wrapText="1"/>
      <protection locked="0"/>
    </xf>
    <xf numFmtId="0" fontId="19" fillId="2" borderId="24" xfId="3" applyFont="1" applyFill="1" applyBorder="1" applyAlignment="1" applyProtection="1">
      <alignment horizontal="left" vertical="center" wrapText="1"/>
    </xf>
    <xf numFmtId="0" fontId="0" fillId="12" borderId="24" xfId="0" applyFill="1" applyBorder="1" applyAlignment="1">
      <alignment horizontal="center"/>
    </xf>
    <xf numFmtId="2" fontId="2" fillId="16" borderId="8" xfId="4" applyNumberFormat="1" applyFont="1" applyFill="1" applyBorder="1" applyAlignment="1" applyProtection="1">
      <alignment horizontal="right" vertical="center" wrapText="1"/>
      <protection locked="0"/>
    </xf>
    <xf numFmtId="0" fontId="26" fillId="2" borderId="15" xfId="3" applyFont="1" applyFill="1" applyBorder="1" applyAlignment="1" applyProtection="1">
      <alignment horizontal="left" vertical="top" wrapText="1"/>
    </xf>
    <xf numFmtId="0" fontId="19" fillId="2" borderId="1" xfId="3" applyFont="1" applyFill="1" applyBorder="1" applyAlignment="1" applyProtection="1">
      <alignment horizontal="center" vertical="top" wrapText="1"/>
    </xf>
    <xf numFmtId="164" fontId="2" fillId="12" borderId="1" xfId="4" applyNumberFormat="1" applyFont="1" applyFill="1" applyBorder="1" applyAlignment="1" applyProtection="1">
      <alignment horizontal="center" vertical="center" wrapText="1"/>
      <protection locked="0"/>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19" fillId="2" borderId="15" xfId="3"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7" fillId="12" borderId="9" xfId="2" applyFont="1" applyFill="1" applyBorder="1" applyAlignment="1" applyProtection="1">
      <alignment horizontal="left" wrapText="1"/>
    </xf>
    <xf numFmtId="0" fontId="6" fillId="6" borderId="9" xfId="2" applyFont="1" applyFill="1" applyBorder="1" applyAlignment="1" applyProtection="1">
      <alignment horizontal="left" vertical="top"/>
    </xf>
    <xf numFmtId="14" fontId="6" fillId="3" borderId="9" xfId="3" applyNumberFormat="1" applyFont="1" applyFill="1" applyBorder="1" applyAlignment="1" applyProtection="1">
      <alignment horizontal="center" vertical="top" wrapText="1"/>
    </xf>
    <xf numFmtId="14" fontId="6" fillId="3" borderId="9" xfId="3" applyNumberFormat="1" applyFont="1" applyFill="1" applyBorder="1" applyAlignment="1" applyProtection="1">
      <alignment horizontal="center" vertical="top" wrapText="1"/>
      <protection locked="0"/>
    </xf>
    <xf numFmtId="0" fontId="6" fillId="6" borderId="9" xfId="2" applyFont="1" applyFill="1" applyBorder="1" applyAlignment="1" applyProtection="1">
      <alignment horizontal="left" vertical="top" wrapText="1"/>
    </xf>
    <xf numFmtId="0" fontId="6" fillId="6" borderId="12" xfId="2" applyFont="1" applyFill="1" applyBorder="1" applyAlignment="1" applyProtection="1">
      <alignment horizontal="left" vertical="top" wrapText="1"/>
    </xf>
    <xf numFmtId="0" fontId="6" fillId="6" borderId="24" xfId="2" applyFont="1" applyFill="1" applyBorder="1" applyAlignment="1" applyProtection="1">
      <alignment horizontal="left" vertical="top" wrapText="1"/>
    </xf>
    <xf numFmtId="0" fontId="2" fillId="16" borderId="61" xfId="3" applyFont="1" applyFill="1" applyBorder="1" applyAlignment="1" applyProtection="1">
      <alignment vertical="center" wrapText="1"/>
      <protection locked="0"/>
    </xf>
    <xf numFmtId="0" fontId="2" fillId="16" borderId="74" xfId="3" applyFont="1" applyFill="1" applyBorder="1" applyAlignment="1" applyProtection="1">
      <alignment vertical="center" wrapText="1"/>
      <protection locked="0"/>
    </xf>
    <xf numFmtId="0" fontId="2" fillId="16" borderId="68" xfId="3" applyFont="1" applyFill="1" applyBorder="1" applyAlignment="1" applyProtection="1">
      <alignment vertical="center" wrapText="1"/>
      <protection locked="0"/>
    </xf>
    <xf numFmtId="0" fontId="2" fillId="16" borderId="64" xfId="3" applyFont="1" applyFill="1" applyBorder="1" applyAlignment="1" applyProtection="1">
      <alignment vertical="center" wrapText="1"/>
      <protection locked="0"/>
    </xf>
    <xf numFmtId="0" fontId="6" fillId="6" borderId="9" xfId="3" applyNumberFormat="1"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2" fillId="12" borderId="1" xfId="3" applyFont="1" applyFill="1" applyBorder="1" applyAlignment="1" applyProtection="1">
      <alignment horizontal="left" vertical="top" wrapText="1"/>
      <protection locked="0"/>
    </xf>
    <xf numFmtId="0" fontId="15" fillId="2" borderId="8" xfId="2" applyFont="1" applyFill="1" applyBorder="1" applyAlignment="1" applyProtection="1">
      <alignment horizontal="left" vertical="center" wrapText="1"/>
    </xf>
    <xf numFmtId="0" fontId="17" fillId="0" borderId="15" xfId="0" applyFont="1" applyBorder="1" applyAlignment="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36" fillId="3" borderId="9" xfId="2" applyFont="1" applyFill="1" applyBorder="1" applyAlignment="1" applyProtection="1">
      <alignment vertical="top" wrapText="1"/>
      <protection locked="0"/>
    </xf>
    <xf numFmtId="0" fontId="36" fillId="3" borderId="11" xfId="2" applyFont="1" applyFill="1" applyBorder="1" applyAlignment="1" applyProtection="1">
      <alignment vertical="top" wrapText="1"/>
      <protection locked="0"/>
    </xf>
    <xf numFmtId="0" fontId="36" fillId="3" borderId="5" xfId="2" applyFont="1" applyFill="1" applyBorder="1" applyAlignment="1" applyProtection="1">
      <alignment vertical="top" wrapText="1"/>
      <protection locked="0"/>
    </xf>
    <xf numFmtId="0" fontId="10" fillId="2" borderId="1" xfId="2" applyFont="1" applyFill="1" applyBorder="1" applyAlignment="1" applyProtection="1">
      <alignment horizontal="left" vertical="center" wrapText="1"/>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15" fillId="2" borderId="8" xfId="2" applyNumberFormat="1" applyFont="1" applyFill="1" applyBorder="1" applyAlignment="1" applyProtection="1">
      <alignment horizontal="left" vertical="center" wrapText="1"/>
    </xf>
    <xf numFmtId="0" fontId="17" fillId="0" borderId="15" xfId="0" applyFont="1" applyBorder="1" applyAlignment="1" applyProtection="1">
      <alignment horizontal="left" vertical="center" wrapText="1"/>
    </xf>
    <xf numFmtId="165" fontId="2" fillId="6" borderId="46" xfId="2" quotePrefix="1"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horizontal="center" vertical="top" wrapText="1"/>
      <protection locked="0"/>
    </xf>
    <xf numFmtId="0" fontId="2" fillId="0" borderId="15" xfId="0" applyFont="1" applyBorder="1" applyAlignment="1">
      <alignment horizontal="center" vertical="top" wrapText="1"/>
    </xf>
    <xf numFmtId="0" fontId="10" fillId="2" borderId="1" xfId="2" applyFont="1" applyFill="1" applyBorder="1" applyAlignment="1" applyProtection="1">
      <alignment vertical="center" wrapText="1"/>
    </xf>
    <xf numFmtId="0" fontId="15" fillId="2" borderId="85" xfId="2" applyFont="1" applyFill="1" applyBorder="1" applyAlignment="1" applyProtection="1">
      <alignment vertical="center" wrapText="1"/>
    </xf>
    <xf numFmtId="0" fontId="36" fillId="0" borderId="14" xfId="0" applyFont="1" applyBorder="1" applyAlignment="1" applyProtection="1">
      <alignment horizontal="center" vertical="center" wrapText="1"/>
    </xf>
    <xf numFmtId="49" fontId="36" fillId="10" borderId="22" xfId="4" applyNumberFormat="1" applyFont="1" applyFill="1" applyBorder="1" applyAlignment="1" applyProtection="1">
      <alignment vertical="top" wrapText="1"/>
      <protection locked="0"/>
    </xf>
    <xf numFmtId="49" fontId="36" fillId="10" borderId="18" xfId="0" applyNumberFormat="1" applyFont="1" applyFill="1" applyBorder="1" applyAlignment="1" applyProtection="1">
      <alignment vertical="top" wrapText="1"/>
      <protection locked="0"/>
    </xf>
    <xf numFmtId="49" fontId="36" fillId="10" borderId="25" xfId="0" applyNumberFormat="1" applyFont="1" applyFill="1" applyBorder="1" applyAlignment="1" applyProtection="1">
      <alignment vertical="top" wrapText="1"/>
      <protection locked="0"/>
    </xf>
    <xf numFmtId="49" fontId="36" fillId="0" borderId="0" xfId="0" applyNumberFormat="1" applyFont="1" applyBorder="1" applyAlignment="1" applyProtection="1">
      <alignment vertical="top" wrapText="1"/>
      <protection locked="0"/>
    </xf>
    <xf numFmtId="49" fontId="36" fillId="0" borderId="26" xfId="0" applyNumberFormat="1" applyFont="1" applyBorder="1" applyAlignment="1" applyProtection="1">
      <alignment vertical="top" wrapText="1"/>
      <protection locked="0"/>
    </xf>
    <xf numFmtId="49" fontId="36" fillId="0" borderId="23" xfId="0" applyNumberFormat="1" applyFont="1" applyBorder="1" applyAlignment="1" applyProtection="1">
      <alignment vertical="top" wrapText="1"/>
      <protection locked="0"/>
    </xf>
    <xf numFmtId="49" fontId="36" fillId="0" borderId="21" xfId="0" applyNumberFormat="1" applyFont="1" applyBorder="1" applyAlignment="1" applyProtection="1">
      <alignment vertical="top" wrapText="1"/>
      <protection locked="0"/>
    </xf>
    <xf numFmtId="49" fontId="36" fillId="0" borderId="27" xfId="0" applyNumberFormat="1" applyFont="1" applyBorder="1" applyAlignment="1" applyProtection="1">
      <alignment vertical="top" wrapText="1"/>
      <protection locked="0"/>
    </xf>
    <xf numFmtId="0" fontId="10"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protection locked="0"/>
    </xf>
    <xf numFmtId="49" fontId="4" fillId="6" borderId="22" xfId="0" applyNumberFormat="1" applyFont="1" applyFill="1" applyBorder="1" applyAlignment="1" applyProtection="1">
      <alignment vertical="top" wrapText="1"/>
      <protection locked="0"/>
    </xf>
    <xf numFmtId="49" fontId="4" fillId="6" borderId="18" xfId="0" applyNumberFormat="1" applyFont="1" applyFill="1" applyBorder="1" applyAlignment="1" applyProtection="1">
      <alignment vertical="top" wrapText="1"/>
      <protection locked="0"/>
    </xf>
    <xf numFmtId="49" fontId="4" fillId="6" borderId="25" xfId="0" applyNumberFormat="1" applyFont="1" applyFill="1" applyBorder="1" applyAlignment="1" applyProtection="1">
      <alignment vertical="top" wrapText="1"/>
      <protection locked="0"/>
    </xf>
    <xf numFmtId="49" fontId="4" fillId="6" borderId="20" xfId="0" applyNumberFormat="1" applyFont="1" applyFill="1" applyBorder="1" applyAlignment="1" applyProtection="1">
      <alignment vertical="top" wrapText="1"/>
      <protection locked="0"/>
    </xf>
    <xf numFmtId="49" fontId="4" fillId="6" borderId="0" xfId="0" applyNumberFormat="1" applyFont="1" applyFill="1" applyBorder="1" applyAlignment="1" applyProtection="1">
      <alignment vertical="top" wrapText="1"/>
      <protection locked="0"/>
    </xf>
    <xf numFmtId="49" fontId="4" fillId="6" borderId="26" xfId="0" applyNumberFormat="1" applyFont="1" applyFill="1" applyBorder="1" applyAlignment="1" applyProtection="1">
      <alignment vertical="top" wrapText="1"/>
      <protection locked="0"/>
    </xf>
    <xf numFmtId="49" fontId="4" fillId="6" borderId="23" xfId="0" applyNumberFormat="1" applyFont="1" applyFill="1" applyBorder="1" applyAlignment="1" applyProtection="1">
      <alignment vertical="top" wrapText="1"/>
      <protection locked="0"/>
    </xf>
    <xf numFmtId="49" fontId="4" fillId="6" borderId="21" xfId="0" applyNumberFormat="1" applyFont="1" applyFill="1" applyBorder="1" applyAlignment="1" applyProtection="1">
      <alignment vertical="top" wrapText="1"/>
      <protection locked="0"/>
    </xf>
    <xf numFmtId="49" fontId="4" fillId="6" borderId="27" xfId="0" applyNumberFormat="1" applyFont="1" applyFill="1" applyBorder="1" applyAlignment="1" applyProtection="1">
      <alignment vertical="top" wrapText="1"/>
      <protection locked="0"/>
    </xf>
    <xf numFmtId="0" fontId="4" fillId="6" borderId="0" xfId="0" applyFont="1" applyFill="1" applyBorder="1" applyAlignment="1" applyProtection="1">
      <alignment vertical="top" wrapText="1"/>
      <protection locked="0"/>
    </xf>
    <xf numFmtId="0" fontId="4" fillId="6" borderId="26" xfId="0" applyFont="1" applyFill="1" applyBorder="1" applyAlignment="1" applyProtection="1">
      <alignment vertical="top" wrapText="1"/>
      <protection locked="0"/>
    </xf>
    <xf numFmtId="49" fontId="36" fillId="0" borderId="0" xfId="0" applyNumberFormat="1" applyFont="1" applyBorder="1" applyAlignment="1" applyProtection="1">
      <alignment vertical="top" wrapText="1"/>
    </xf>
    <xf numFmtId="0" fontId="36" fillId="3" borderId="12" xfId="0" applyFont="1" applyFill="1" applyBorder="1" applyAlignment="1" applyProtection="1">
      <alignment vertical="top" wrapText="1"/>
      <protection locked="0"/>
    </xf>
    <xf numFmtId="0" fontId="36" fillId="3" borderId="7" xfId="0" applyFont="1" applyFill="1" applyBorder="1" applyAlignment="1" applyProtection="1">
      <alignment vertical="top" wrapText="1"/>
      <protection locked="0"/>
    </xf>
    <xf numFmtId="0" fontId="36" fillId="3" borderId="13" xfId="0" applyFont="1" applyFill="1" applyBorder="1" applyAlignment="1" applyProtection="1">
      <alignment vertical="top" wrapText="1"/>
      <protection locked="0"/>
    </xf>
    <xf numFmtId="0" fontId="36" fillId="3" borderId="6" xfId="0" applyFont="1" applyFill="1" applyBorder="1" applyAlignment="1" applyProtection="1">
      <alignment vertical="top" wrapText="1"/>
      <protection locked="0"/>
    </xf>
    <xf numFmtId="0" fontId="36" fillId="3" borderId="0" xfId="0" applyFont="1" applyFill="1" applyBorder="1" applyAlignment="1" applyProtection="1">
      <alignment vertical="top" wrapText="1"/>
      <protection locked="0"/>
    </xf>
    <xf numFmtId="0" fontId="36" fillId="3" borderId="10" xfId="0" applyFont="1" applyFill="1" applyBorder="1" applyAlignment="1" applyProtection="1">
      <alignment vertical="top"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14" fontId="18"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2" fillId="3" borderId="1" xfId="0" applyFont="1" applyFill="1" applyBorder="1" applyAlignment="1" applyProtection="1">
      <alignment horizontal="center"/>
      <protection locked="0"/>
    </xf>
    <xf numFmtId="0" fontId="15" fillId="2" borderId="9" xfId="2" applyFont="1" applyFill="1" applyBorder="1" applyAlignment="1" applyProtection="1">
      <alignment vertical="center" wrapText="1"/>
    </xf>
    <xf numFmtId="0" fontId="15" fillId="2" borderId="5" xfId="2" applyFont="1" applyFill="1" applyBorder="1" applyAlignment="1" applyProtection="1">
      <alignment vertical="center" wrapText="1"/>
    </xf>
    <xf numFmtId="0" fontId="4" fillId="12" borderId="54" xfId="0" applyFont="1" applyFill="1" applyBorder="1" applyAlignment="1">
      <alignment horizontal="center" vertical="center" wrapText="1"/>
    </xf>
    <xf numFmtId="0" fontId="4" fillId="12" borderId="55" xfId="0" applyFont="1" applyFill="1" applyBorder="1" applyAlignment="1">
      <alignment horizontal="center" vertical="center" wrapText="1"/>
    </xf>
    <xf numFmtId="0" fontId="4" fillId="12" borderId="56" xfId="0" applyFont="1" applyFill="1" applyBorder="1" applyAlignment="1">
      <alignment horizontal="center" vertical="center" wrapText="1"/>
    </xf>
    <xf numFmtId="0" fontId="4" fillId="12" borderId="90"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1" xfId="0" applyFont="1" applyFill="1" applyBorder="1" applyAlignment="1">
      <alignment horizontal="center" vertical="center" wrapText="1"/>
    </xf>
    <xf numFmtId="0" fontId="32" fillId="23" borderId="54" xfId="0" applyFont="1" applyFill="1" applyBorder="1" applyAlignment="1">
      <alignment horizontal="center" vertical="center" wrapText="1"/>
    </xf>
    <xf numFmtId="0" fontId="32" fillId="23" borderId="55" xfId="0" applyFont="1" applyFill="1" applyBorder="1" applyAlignment="1">
      <alignment horizontal="center" vertical="center" wrapText="1"/>
    </xf>
    <xf numFmtId="0" fontId="32" fillId="23" borderId="56" xfId="0" applyFont="1" applyFill="1" applyBorder="1" applyAlignment="1">
      <alignment horizontal="center" vertical="center" wrapText="1"/>
    </xf>
    <xf numFmtId="0" fontId="0" fillId="23" borderId="90"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91" xfId="0" applyFill="1" applyBorder="1" applyAlignment="1">
      <alignment horizontal="center" vertical="center" wrapText="1"/>
    </xf>
    <xf numFmtId="0" fontId="0" fillId="23" borderId="57" xfId="0" applyFill="1" applyBorder="1" applyAlignment="1">
      <alignment horizontal="center" vertical="center" wrapText="1"/>
    </xf>
    <xf numFmtId="0" fontId="0" fillId="23" borderId="58" xfId="0" applyFill="1" applyBorder="1" applyAlignment="1">
      <alignment horizontal="center" vertical="center" wrapText="1"/>
    </xf>
    <xf numFmtId="0" fontId="0" fillId="23" borderId="59" xfId="0" applyFill="1" applyBorder="1" applyAlignment="1">
      <alignment horizontal="center" vertical="center"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37" fillId="23" borderId="13" xfId="2" applyFont="1" applyFill="1" applyBorder="1" applyAlignment="1" applyProtection="1">
      <alignment horizontal="left" vertical="center" wrapText="1"/>
    </xf>
    <xf numFmtId="0" fontId="37" fillId="23" borderId="10" xfId="2" applyFont="1" applyFill="1" applyBorder="1" applyAlignment="1" applyProtection="1">
      <alignment horizontal="left" vertical="center" wrapText="1"/>
    </xf>
    <xf numFmtId="49" fontId="36" fillId="16" borderId="21" xfId="0" applyNumberFormat="1" applyFont="1" applyFill="1" applyBorder="1" applyAlignment="1" applyProtection="1">
      <alignment horizontal="left" vertical="top" wrapText="1"/>
      <protection locked="0"/>
    </xf>
    <xf numFmtId="49" fontId="2" fillId="3" borderId="9" xfId="2" applyNumberFormat="1" applyFont="1" applyFill="1" applyBorder="1" applyAlignment="1" applyProtection="1">
      <alignment horizontal="center" vertical="top" wrapText="1"/>
      <protection locked="0"/>
    </xf>
    <xf numFmtId="49" fontId="2" fillId="0" borderId="11" xfId="0" applyNumberFormat="1" applyFont="1" applyBorder="1" applyAlignment="1">
      <alignment horizontal="center" vertical="top" wrapText="1"/>
    </xf>
    <xf numFmtId="49" fontId="2" fillId="0" borderId="5" xfId="0" applyNumberFormat="1" applyFont="1" applyBorder="1" applyAlignment="1">
      <alignment horizontal="center" vertical="top" wrapText="1"/>
    </xf>
    <xf numFmtId="0" fontId="15" fillId="2" borderId="9" xfId="2"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5" fillId="2" borderId="65" xfId="2" applyFont="1" applyFill="1" applyBorder="1" applyAlignment="1" applyProtection="1">
      <alignment vertical="center" wrapText="1"/>
    </xf>
    <xf numFmtId="0" fontId="17" fillId="0" borderId="64" xfId="0" applyFont="1" applyBorder="1" applyAlignment="1" applyProtection="1">
      <alignment vertical="center" wrapText="1"/>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0" fillId="6" borderId="28" xfId="0" applyNumberFormat="1" applyFill="1" applyBorder="1" applyAlignment="1" applyProtection="1">
      <alignment horizontal="center" vertical="center" wrapText="1"/>
      <protection locked="0"/>
    </xf>
    <xf numFmtId="49" fontId="0" fillId="6" borderId="29" xfId="0" applyNumberFormat="1" applyFill="1" applyBorder="1" applyAlignment="1" applyProtection="1">
      <alignment horizontal="center" vertical="center" wrapText="1"/>
      <protection locked="0"/>
    </xf>
    <xf numFmtId="49" fontId="0" fillId="6" borderId="30" xfId="0" applyNumberFormat="1" applyFill="1" applyBorder="1" applyAlignment="1" applyProtection="1">
      <alignment horizontal="center" vertical="center" wrapText="1"/>
      <protection locked="0"/>
    </xf>
    <xf numFmtId="0" fontId="15" fillId="2" borderId="8" xfId="2" applyNumberFormat="1" applyFont="1" applyFill="1" applyBorder="1" applyAlignment="1" applyProtection="1">
      <alignment horizontal="left" vertical="center" wrapText="1"/>
    </xf>
    <xf numFmtId="0" fontId="17" fillId="0" borderId="15" xfId="0" applyFont="1" applyBorder="1" applyAlignment="1" applyProtection="1">
      <alignment horizontal="left" vertical="center" wrapText="1"/>
    </xf>
    <xf numFmtId="0" fontId="4" fillId="6" borderId="6" xfId="0" applyFont="1" applyFill="1" applyBorder="1" applyAlignment="1" applyProtection="1">
      <alignment horizontal="left" vertical="top" wrapText="1"/>
      <protection locked="0"/>
    </xf>
    <xf numFmtId="0" fontId="4" fillId="6" borderId="0" xfId="0"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17" fillId="23" borderId="7" xfId="0" applyFont="1" applyFill="1" applyBorder="1" applyAlignment="1" applyProtection="1">
      <alignment horizontal="left" vertical="top" wrapText="1"/>
    </xf>
    <xf numFmtId="0" fontId="15" fillId="23" borderId="13" xfId="2" applyFont="1" applyFill="1" applyBorder="1" applyAlignment="1" applyProtection="1">
      <alignment vertical="center" wrapText="1"/>
    </xf>
    <xf numFmtId="0" fontId="17" fillId="23" borderId="10" xfId="0" applyFont="1" applyFill="1" applyBorder="1" applyAlignment="1" applyProtection="1">
      <alignment vertical="center" wrapText="1"/>
    </xf>
    <xf numFmtId="49" fontId="36" fillId="16" borderId="78" xfId="0" applyNumberFormat="1" applyFont="1" applyFill="1" applyBorder="1" applyAlignment="1" applyProtection="1">
      <alignment horizontal="left" vertical="top" wrapText="1"/>
      <protection locked="0"/>
    </xf>
    <xf numFmtId="49" fontId="36" fillId="16" borderId="60" xfId="0" applyNumberFormat="1" applyFont="1" applyFill="1" applyBorder="1" applyAlignment="1" applyProtection="1">
      <alignment horizontal="left" vertical="top" wrapText="1"/>
      <protection locked="0"/>
    </xf>
    <xf numFmtId="49" fontId="36" fillId="16" borderId="83" xfId="0" applyNumberFormat="1" applyFont="1" applyFill="1" applyBorder="1" applyAlignment="1" applyProtection="1">
      <alignment horizontal="left" vertical="top" wrapText="1"/>
      <protection locked="0"/>
    </xf>
    <xf numFmtId="49" fontId="36" fillId="16" borderId="79" xfId="0" applyNumberFormat="1" applyFont="1" applyFill="1" applyBorder="1" applyAlignment="1" applyProtection="1">
      <alignment horizontal="left" vertical="top" wrapText="1"/>
      <protection locked="0"/>
    </xf>
    <xf numFmtId="0" fontId="36" fillId="16" borderId="63" xfId="0" applyFont="1" applyFill="1" applyBorder="1" applyAlignment="1" applyProtection="1">
      <alignment horizontal="left" vertical="top" wrapText="1"/>
      <protection locked="0"/>
    </xf>
    <xf numFmtId="0" fontId="36" fillId="16" borderId="45" xfId="0" applyFont="1" applyFill="1" applyBorder="1" applyAlignment="1" applyProtection="1">
      <alignment horizontal="left" vertical="top" wrapText="1"/>
      <protection locked="0"/>
    </xf>
    <xf numFmtId="49" fontId="36" fillId="16" borderId="80" xfId="0" applyNumberFormat="1" applyFont="1" applyFill="1" applyBorder="1" applyAlignment="1" applyProtection="1">
      <alignment horizontal="left" vertical="top" wrapText="1"/>
      <protection locked="0"/>
    </xf>
    <xf numFmtId="0" fontId="36" fillId="16" borderId="81" xfId="0" applyFont="1" applyFill="1" applyBorder="1" applyAlignment="1" applyProtection="1">
      <alignment horizontal="left" vertical="top" wrapText="1"/>
      <protection locked="0"/>
    </xf>
    <xf numFmtId="0" fontId="36" fillId="16" borderId="82" xfId="0" applyFont="1" applyFill="1" applyBorder="1" applyAlignment="1" applyProtection="1">
      <alignment horizontal="left" vertical="top" wrapText="1"/>
      <protection locked="0"/>
    </xf>
    <xf numFmtId="49" fontId="36" fillId="16" borderId="6" xfId="0" applyNumberFormat="1" applyFont="1" applyFill="1" applyBorder="1" applyAlignment="1" applyProtection="1">
      <alignment horizontal="left" vertical="top" wrapText="1"/>
      <protection locked="0"/>
    </xf>
    <xf numFmtId="0" fontId="36" fillId="16" borderId="0" xfId="0" applyFont="1" applyFill="1" applyAlignment="1" applyProtection="1">
      <alignment horizontal="left" vertical="top" wrapText="1"/>
      <protection locked="0"/>
    </xf>
    <xf numFmtId="0" fontId="36" fillId="16" borderId="10" xfId="0" applyFont="1" applyFill="1" applyBorder="1" applyAlignment="1" applyProtection="1">
      <alignment horizontal="left" vertical="top" wrapText="1"/>
      <protection locked="0"/>
    </xf>
    <xf numFmtId="49" fontId="36" fillId="16" borderId="80" xfId="0" applyNumberFormat="1" applyFont="1" applyFill="1" applyBorder="1" applyAlignment="1" applyProtection="1">
      <alignment horizontal="justify" vertical="top" wrapText="1"/>
      <protection locked="0"/>
    </xf>
    <xf numFmtId="0" fontId="36" fillId="16" borderId="81" xfId="0" applyFont="1" applyFill="1" applyBorder="1" applyAlignment="1" applyProtection="1">
      <alignment horizontal="justify" vertical="top" wrapText="1"/>
      <protection locked="0"/>
    </xf>
    <xf numFmtId="0" fontId="36" fillId="16" borderId="82" xfId="0" applyFont="1" applyFill="1" applyBorder="1" applyAlignment="1" applyProtection="1">
      <alignment horizontal="justify" vertical="top" wrapText="1"/>
      <protection locked="0"/>
    </xf>
    <xf numFmtId="49" fontId="36" fillId="16" borderId="6" xfId="0" applyNumberFormat="1" applyFont="1" applyFill="1" applyBorder="1" applyAlignment="1" applyProtection="1">
      <alignment horizontal="justify" vertical="top" wrapText="1"/>
      <protection locked="0"/>
    </xf>
    <xf numFmtId="0" fontId="36" fillId="16" borderId="0" xfId="0" applyFont="1" applyFill="1" applyAlignment="1" applyProtection="1">
      <alignment horizontal="justify" vertical="top" wrapText="1"/>
      <protection locked="0"/>
    </xf>
    <xf numFmtId="0" fontId="36" fillId="16" borderId="10" xfId="0" applyFont="1" applyFill="1" applyBorder="1" applyAlignment="1" applyProtection="1">
      <alignment horizontal="justify" vertical="top" wrapText="1"/>
      <protection locked="0"/>
    </xf>
    <xf numFmtId="0" fontId="4" fillId="16" borderId="0" xfId="0" applyFont="1" applyFill="1" applyBorder="1" applyAlignment="1" applyProtection="1">
      <alignment horizontal="left" vertical="top" wrapText="1"/>
      <protection locked="0"/>
    </xf>
    <xf numFmtId="0" fontId="50" fillId="2" borderId="28" xfId="2" applyFont="1" applyFill="1" applyBorder="1" applyAlignment="1" applyProtection="1">
      <alignment horizontal="center" vertical="center" wrapText="1"/>
    </xf>
    <xf numFmtId="0" fontId="50" fillId="2" borderId="29" xfId="2" applyFont="1" applyFill="1" applyBorder="1" applyAlignment="1" applyProtection="1">
      <alignment horizontal="center" vertical="center" wrapText="1"/>
    </xf>
    <xf numFmtId="0" fontId="50" fillId="2" borderId="30" xfId="2" applyFont="1" applyFill="1" applyBorder="1" applyAlignment="1" applyProtection="1">
      <alignment horizontal="center" vertical="center" wrapText="1"/>
    </xf>
    <xf numFmtId="49" fontId="36" fillId="16" borderId="78" xfId="0" applyNumberFormat="1" applyFont="1" applyFill="1" applyBorder="1" applyAlignment="1" applyProtection="1">
      <alignment horizontal="left" vertical="top"/>
      <protection locked="0"/>
    </xf>
    <xf numFmtId="49" fontId="36" fillId="16" borderId="60" xfId="0" applyNumberFormat="1" applyFont="1" applyFill="1" applyBorder="1" applyAlignment="1" applyProtection="1">
      <alignment horizontal="left" vertical="top"/>
      <protection locked="0"/>
    </xf>
    <xf numFmtId="49" fontId="36" fillId="16" borderId="83" xfId="0" applyNumberFormat="1" applyFont="1" applyFill="1" applyBorder="1" applyAlignment="1" applyProtection="1">
      <alignment horizontal="left" vertical="top"/>
      <protection locked="0"/>
    </xf>
    <xf numFmtId="49" fontId="2" fillId="6" borderId="20"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49" fontId="2" fillId="6" borderId="23" xfId="0" applyNumberFormat="1" applyFont="1" applyFill="1" applyBorder="1" applyAlignment="1" applyProtection="1">
      <alignment horizontal="center" vertical="top" wrapText="1"/>
      <protection locked="0"/>
    </xf>
    <xf numFmtId="49" fontId="2" fillId="6" borderId="21" xfId="0" applyNumberFormat="1" applyFont="1" applyFill="1" applyBorder="1" applyAlignment="1" applyProtection="1">
      <alignment horizontal="center"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 borderId="18" xfId="3" applyFont="1" applyFill="1" applyBorder="1" applyAlignment="1" applyProtection="1">
      <alignment horizontal="left" vertical="center" wrapText="1"/>
    </xf>
    <xf numFmtId="0" fontId="10" fillId="2" borderId="95" xfId="3" applyFont="1" applyFill="1" applyBorder="1" applyAlignment="1" applyProtection="1">
      <alignment horizontal="left" vertical="center" wrapText="1"/>
    </xf>
    <xf numFmtId="0" fontId="10" fillId="23" borderId="31" xfId="3" applyFont="1" applyFill="1" applyBorder="1" applyAlignment="1" applyProtection="1">
      <alignment horizontal="center" vertical="center" wrapText="1"/>
    </xf>
    <xf numFmtId="0" fontId="10" fillId="23" borderId="27" xfId="3"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15" fillId="2" borderId="0" xfId="2" applyFont="1" applyFill="1" applyBorder="1" applyAlignment="1" applyProtection="1">
      <alignment horizontal="center" vertical="center" wrapText="1"/>
    </xf>
    <xf numFmtId="0" fontId="5" fillId="0" borderId="0" xfId="2" applyAlignment="1" applyProtection="1">
      <alignment horizontal="center" vertical="top" wrapText="1"/>
    </xf>
    <xf numFmtId="0" fontId="10" fillId="23" borderId="8" xfId="3" applyFont="1" applyFill="1" applyBorder="1" applyAlignment="1" applyProtection="1">
      <alignment horizontal="center" vertical="center" wrapText="1"/>
    </xf>
    <xf numFmtId="0" fontId="10" fillId="23" borderId="15" xfId="3" applyFont="1" applyFill="1" applyBorder="1" applyAlignment="1" applyProtection="1">
      <alignment horizontal="center" vertical="center" wrapText="1"/>
    </xf>
    <xf numFmtId="2" fontId="2" fillId="12" borderId="8" xfId="4" applyNumberFormat="1" applyFont="1" applyFill="1" applyBorder="1" applyAlignment="1" applyProtection="1">
      <alignment horizontal="center" vertical="center" wrapText="1"/>
      <protection locked="0"/>
    </xf>
    <xf numFmtId="2" fontId="2" fillId="12" borderId="15"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15" xfId="4" applyNumberFormat="1" applyFont="1" applyFill="1" applyBorder="1" applyAlignment="1" applyProtection="1">
      <alignment horizontal="center" vertical="center" wrapText="1"/>
      <protection locked="0"/>
    </xf>
    <xf numFmtId="2" fontId="2" fillId="3" borderId="93" xfId="4" applyNumberFormat="1" applyFont="1" applyFill="1" applyBorder="1" applyAlignment="1" applyProtection="1">
      <alignment horizontal="center" vertical="center" wrapText="1"/>
    </xf>
    <xf numFmtId="2" fontId="2" fillId="3" borderId="94" xfId="4" applyNumberFormat="1" applyFont="1" applyFill="1" applyBorder="1" applyAlignment="1" applyProtection="1">
      <alignment horizontal="center" vertical="center" wrapText="1"/>
    </xf>
    <xf numFmtId="0" fontId="15" fillId="8" borderId="0" xfId="2" applyNumberFormat="1" applyFont="1" applyFill="1" applyBorder="1" applyAlignment="1" applyProtection="1">
      <alignment horizontal="center" vertical="center" wrapText="1"/>
    </xf>
    <xf numFmtId="49" fontId="4" fillId="9" borderId="0" xfId="0" applyNumberFormat="1" applyFont="1" applyFill="1" applyBorder="1" applyAlignment="1" applyProtection="1">
      <alignment horizontal="left" vertical="top" wrapText="1"/>
      <protection locked="0"/>
    </xf>
    <xf numFmtId="0" fontId="10" fillId="23" borderId="16" xfId="2" applyNumberFormat="1" applyFont="1" applyFill="1" applyBorder="1" applyAlignment="1" applyProtection="1">
      <alignment horizontal="center" vertical="center" wrapText="1"/>
    </xf>
    <xf numFmtId="0" fontId="10" fillId="23" borderId="52" xfId="2" applyNumberFormat="1" applyFont="1" applyFill="1" applyBorder="1" applyAlignment="1" applyProtection="1">
      <alignment horizontal="center" vertical="center" wrapText="1"/>
    </xf>
    <xf numFmtId="0" fontId="15" fillId="8" borderId="16" xfId="2" applyNumberFormat="1" applyFont="1" applyFill="1" applyBorder="1" applyAlignment="1" applyProtection="1">
      <alignment horizontal="center" vertical="center" wrapText="1"/>
    </xf>
    <xf numFmtId="0" fontId="15" fillId="8" borderId="5" xfId="2" applyNumberFormat="1" applyFont="1" applyFill="1" applyBorder="1" applyAlignment="1" applyProtection="1">
      <alignment horizontal="center" vertical="center" wrapText="1"/>
    </xf>
    <xf numFmtId="0" fontId="15" fillId="8" borderId="39" xfId="2" applyNumberFormat="1" applyFont="1" applyFill="1" applyBorder="1" applyAlignment="1" applyProtection="1">
      <alignment horizontal="center" vertical="center" wrapText="1"/>
    </xf>
    <xf numFmtId="0" fontId="15" fillId="8" borderId="40" xfId="2" applyNumberFormat="1" applyFont="1" applyFill="1" applyBorder="1" applyAlignment="1" applyProtection="1">
      <alignment horizontal="center" vertical="center" wrapText="1"/>
    </xf>
    <xf numFmtId="0" fontId="20" fillId="15" borderId="6" xfId="3" applyFont="1" applyFill="1" applyBorder="1" applyAlignment="1" applyProtection="1">
      <alignment horizontal="left" vertical="top" wrapText="1"/>
    </xf>
    <xf numFmtId="0" fontId="20" fillId="15" borderId="0" xfId="3" applyFont="1" applyFill="1" applyBorder="1" applyAlignment="1" applyProtection="1">
      <alignment horizontal="left" vertical="top" wrapText="1"/>
    </xf>
    <xf numFmtId="0" fontId="25" fillId="18" borderId="38" xfId="3" applyFont="1" applyFill="1" applyBorder="1" applyAlignment="1" applyProtection="1">
      <alignment horizontal="center" vertical="center" wrapText="1"/>
    </xf>
    <xf numFmtId="0" fontId="25" fillId="18" borderId="50" xfId="3" applyFont="1" applyFill="1" applyBorder="1" applyAlignment="1" applyProtection="1">
      <alignment horizontal="center" vertical="center" wrapText="1"/>
    </xf>
    <xf numFmtId="0" fontId="2" fillId="6" borderId="20" xfId="0" applyFont="1" applyFill="1" applyBorder="1" applyAlignment="1" applyProtection="1">
      <alignment vertical="top" wrapText="1"/>
      <protection locked="0"/>
    </xf>
    <xf numFmtId="0" fontId="2" fillId="6" borderId="0" xfId="0" applyFont="1" applyFill="1" applyAlignment="1" applyProtection="1">
      <alignment vertical="top" wrapText="1"/>
      <protection locked="0"/>
    </xf>
    <xf numFmtId="0" fontId="2" fillId="6" borderId="0" xfId="2" applyNumberFormat="1" applyFont="1" applyFill="1" applyBorder="1" applyAlignment="1" applyProtection="1">
      <alignment horizontal="left" vertical="top" wrapText="1"/>
      <protection locked="0"/>
    </xf>
    <xf numFmtId="2" fontId="2" fillId="9" borderId="8" xfId="4" applyNumberFormat="1" applyFont="1" applyFill="1" applyBorder="1" applyAlignment="1" applyProtection="1">
      <alignment horizontal="center" vertical="center" wrapText="1"/>
    </xf>
    <xf numFmtId="2" fontId="2" fillId="9" borderId="15" xfId="4" applyNumberFormat="1" applyFont="1" applyFill="1" applyBorder="1" applyAlignment="1" applyProtection="1">
      <alignment horizontal="center" vertical="center" wrapText="1"/>
    </xf>
    <xf numFmtId="0" fontId="10" fillId="11" borderId="13" xfId="3" applyFont="1" applyFill="1" applyBorder="1" applyAlignment="1" applyProtection="1">
      <alignment horizontal="center" vertical="center" wrapText="1"/>
    </xf>
    <xf numFmtId="0" fontId="10" fillId="11" borderId="10" xfId="3" applyFont="1" applyFill="1" applyBorder="1" applyAlignment="1" applyProtection="1">
      <alignment horizontal="center" vertical="center" wrapText="1"/>
    </xf>
    <xf numFmtId="0" fontId="26" fillId="2" borderId="8" xfId="3" applyFont="1" applyFill="1" applyBorder="1" applyAlignment="1" applyProtection="1">
      <alignment horizontal="center" vertical="center" wrapText="1"/>
    </xf>
    <xf numFmtId="0" fontId="36" fillId="0" borderId="14"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49" fontId="36" fillId="10" borderId="6" xfId="4" applyNumberFormat="1" applyFont="1" applyFill="1" applyBorder="1" applyAlignment="1" applyProtection="1">
      <alignment vertical="top" wrapText="1"/>
      <protection locked="0"/>
    </xf>
    <xf numFmtId="49" fontId="36" fillId="10" borderId="0" xfId="0" applyNumberFormat="1" applyFont="1" applyFill="1" applyAlignment="1" applyProtection="1">
      <alignment vertical="top" wrapText="1"/>
      <protection locked="0"/>
    </xf>
    <xf numFmtId="49" fontId="36" fillId="0" borderId="6" xfId="0" applyNumberFormat="1" applyFont="1" applyBorder="1" applyAlignment="1" applyProtection="1">
      <alignment vertical="top" wrapText="1"/>
      <protection locked="0"/>
    </xf>
    <xf numFmtId="49" fontId="36" fillId="0" borderId="0" xfId="0" applyNumberFormat="1" applyFont="1" applyAlignment="1" applyProtection="1">
      <alignment vertical="top" wrapText="1"/>
      <protection locked="0"/>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2" fillId="23" borderId="16" xfId="2" applyNumberFormat="1" applyFont="1" applyFill="1" applyBorder="1" applyAlignment="1" applyProtection="1">
      <alignment horizontal="center" vertical="center" wrapText="1"/>
    </xf>
    <xf numFmtId="0" fontId="4" fillId="23" borderId="11" xfId="0" applyFont="1" applyFill="1" applyBorder="1" applyAlignment="1" applyProtection="1">
      <alignment horizontal="center" vertical="center" wrapText="1"/>
    </xf>
    <xf numFmtId="0" fontId="15" fillId="23" borderId="0" xfId="0" applyFont="1" applyFill="1" applyBorder="1" applyAlignment="1" applyProtection="1">
      <alignment horizontal="center" vertical="center"/>
    </xf>
    <xf numFmtId="49" fontId="37" fillId="23" borderId="11" xfId="0" applyNumberFormat="1" applyFont="1" applyFill="1" applyBorder="1" applyAlignment="1" applyProtection="1">
      <alignment horizontal="center" vertical="top" wrapText="1"/>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16" borderId="44" xfId="3" applyFont="1" applyFill="1" applyBorder="1" applyAlignment="1" applyProtection="1">
      <alignment vertical="top" wrapText="1"/>
      <protection locked="0"/>
    </xf>
    <xf numFmtId="0" fontId="4" fillId="16" borderId="0" xfId="3" applyFont="1" applyFill="1" applyBorder="1" applyAlignment="1" applyProtection="1">
      <alignment vertical="top" wrapText="1"/>
      <protection locked="0"/>
    </xf>
    <xf numFmtId="0" fontId="24" fillId="7" borderId="0" xfId="3" applyFont="1" applyFill="1" applyBorder="1" applyAlignment="1" applyProtection="1">
      <alignment vertical="top" wrapText="1"/>
    </xf>
    <xf numFmtId="0" fontId="24" fillId="0" borderId="0" xfId="0" applyFont="1" applyAlignment="1" applyProtection="1">
      <alignment vertical="top" wrapText="1"/>
    </xf>
    <xf numFmtId="0" fontId="0" fillId="0" borderId="0" xfId="0" applyAlignment="1" applyProtection="1">
      <alignment vertical="top" wrapText="1"/>
    </xf>
    <xf numFmtId="0" fontId="15" fillId="8" borderId="0"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5" fillId="23" borderId="75" xfId="2" applyNumberFormat="1" applyFont="1" applyFill="1" applyBorder="1" applyAlignment="1" applyProtection="1">
      <alignment horizontal="left" vertical="center" wrapText="1"/>
    </xf>
    <xf numFmtId="0" fontId="15" fillId="23" borderId="62" xfId="2" applyNumberFormat="1" applyFont="1" applyFill="1" applyBorder="1" applyAlignment="1" applyProtection="1">
      <alignment horizontal="left" vertical="center" wrapText="1"/>
    </xf>
    <xf numFmtId="0" fontId="15"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5" fillId="23" borderId="0" xfId="2" applyNumberFormat="1" applyFont="1" applyFill="1" applyBorder="1" applyAlignment="1" applyProtection="1">
      <alignment horizontal="left" vertical="center" wrapText="1"/>
    </xf>
    <xf numFmtId="0" fontId="2" fillId="5" borderId="44" xfId="3" applyFont="1" applyFill="1" applyBorder="1" applyAlignment="1" applyProtection="1">
      <alignment horizontal="center" vertical="center" wrapText="1"/>
      <protection locked="0"/>
    </xf>
    <xf numFmtId="0" fontId="15" fillId="4" borderId="72" xfId="2" applyNumberFormat="1" applyFont="1" applyFill="1" applyBorder="1" applyAlignment="1" applyProtection="1">
      <alignment horizontal="left" vertical="center" wrapText="1"/>
    </xf>
    <xf numFmtId="0" fontId="15" fillId="4" borderId="44"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left" vertical="center" wrapText="1"/>
    </xf>
    <xf numFmtId="0" fontId="15" fillId="2" borderId="0" xfId="2" applyFont="1" applyFill="1" applyBorder="1" applyAlignment="1" applyProtection="1">
      <alignment horizontal="left" vertical="center" wrapText="1"/>
    </xf>
    <xf numFmtId="0" fontId="15" fillId="2" borderId="2" xfId="2" applyFont="1" applyFill="1" applyBorder="1" applyAlignment="1" applyProtection="1">
      <alignment horizontal="left"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1FC64"/>
      <color rgb="FF91C5BC"/>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5</xdr:row>
          <xdr:rowOff>85725</xdr:rowOff>
        </xdr:from>
        <xdr:to>
          <xdr:col>8</xdr:col>
          <xdr:colOff>333375</xdr:colOff>
          <xdr:row>5</xdr:row>
          <xdr:rowOff>400050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xdr:row>
          <xdr:rowOff>171450</xdr:rowOff>
        </xdr:from>
        <xdr:to>
          <xdr:col>11</xdr:col>
          <xdr:colOff>323850</xdr:colOff>
          <xdr:row>10</xdr:row>
          <xdr:rowOff>57150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8</xdr:row>
          <xdr:rowOff>171450</xdr:rowOff>
        </xdr:from>
        <xdr:to>
          <xdr:col>8</xdr:col>
          <xdr:colOff>333375</xdr:colOff>
          <xdr:row>10</xdr:row>
          <xdr:rowOff>66675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xdr:row>
          <xdr:rowOff>85725</xdr:rowOff>
        </xdr:from>
        <xdr:to>
          <xdr:col>11</xdr:col>
          <xdr:colOff>323850</xdr:colOff>
          <xdr:row>5</xdr:row>
          <xdr:rowOff>400050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327742</xdr:colOff>
      <xdr:row>88</xdr:row>
      <xdr:rowOff>143388</xdr:rowOff>
    </xdr:from>
    <xdr:to>
      <xdr:col>5</xdr:col>
      <xdr:colOff>322980</xdr:colOff>
      <xdr:row>128</xdr:row>
      <xdr:rowOff>71695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7742" y="23269678"/>
          <a:ext cx="6524215" cy="6124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11" Type="http://schemas.openxmlformats.org/officeDocument/2006/relationships/drawing" Target="../drawings/drawing2.xml"/><Relationship Id="rId5" Type="http://schemas.openxmlformats.org/officeDocument/2006/relationships/printerSettings" Target="../printerSettings/printerSettings13.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2.bin"/><Relationship Id="rId9"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4.bin"/><Relationship Id="rId7" Type="http://schemas.openxmlformats.org/officeDocument/2006/relationships/printerSettings" Target="../printerSettings/printerSettings38.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58"/>
  <sheetViews>
    <sheetView showGridLines="0" tabSelected="1" zoomScaleNormal="100" workbookViewId="0">
      <selection activeCell="K7" sqref="K7"/>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3.42578125"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2" x14ac:dyDescent="0.2">
      <c r="H1" s="32" t="s">
        <v>48</v>
      </c>
    </row>
    <row r="4" spans="1:22" ht="13.5" thickBot="1" x14ac:dyDescent="0.25"/>
    <row r="5" spans="1:22" ht="23.25" customHeight="1" thickBot="1" x14ac:dyDescent="0.3">
      <c r="A5" s="370" t="s">
        <v>58</v>
      </c>
      <c r="B5" s="368"/>
      <c r="C5" s="368"/>
      <c r="D5" s="369"/>
      <c r="E5" s="368"/>
      <c r="F5" s="15"/>
      <c r="H5" s="621" t="s">
        <v>110</v>
      </c>
      <c r="I5" s="622"/>
      <c r="J5" s="78"/>
      <c r="K5" s="464" t="s">
        <v>225</v>
      </c>
      <c r="L5" s="2"/>
      <c r="M5" s="308"/>
      <c r="N5" s="308"/>
      <c r="O5" s="308"/>
      <c r="P5" s="308"/>
      <c r="Q5" s="308"/>
      <c r="R5" s="618"/>
      <c r="S5" s="619"/>
      <c r="T5" s="619"/>
      <c r="U5" s="619"/>
    </row>
    <row r="6" spans="1:22" ht="36.75" customHeight="1" thickBot="1" x14ac:dyDescent="0.25">
      <c r="A6" s="371"/>
      <c r="B6" s="372"/>
      <c r="C6" s="372"/>
      <c r="D6" s="373"/>
      <c r="E6" s="371"/>
      <c r="F6" s="2"/>
      <c r="H6" s="144" t="s">
        <v>134</v>
      </c>
      <c r="I6" s="2"/>
      <c r="J6" s="2"/>
      <c r="K6" s="464" t="s">
        <v>225</v>
      </c>
      <c r="L6" s="2"/>
      <c r="M6" s="314"/>
      <c r="N6" s="314"/>
      <c r="O6" s="314"/>
      <c r="P6" s="314"/>
      <c r="Q6" s="314"/>
      <c r="R6" s="148"/>
      <c r="S6" s="148"/>
      <c r="T6" s="307"/>
      <c r="U6" s="148"/>
    </row>
    <row r="7" spans="1:22" s="1" customFormat="1" ht="30.75" customHeight="1" thickBot="1" x14ac:dyDescent="0.25">
      <c r="A7" s="16" t="s">
        <v>5</v>
      </c>
      <c r="B7" s="7"/>
      <c r="C7" s="8"/>
      <c r="D7" s="9"/>
      <c r="E7" s="7"/>
      <c r="F7" s="7"/>
      <c r="G7" s="7"/>
      <c r="J7" s="10"/>
      <c r="M7" s="36"/>
      <c r="N7" s="36"/>
      <c r="O7" s="36"/>
      <c r="P7"/>
      <c r="Q7"/>
      <c r="R7" s="308"/>
      <c r="S7" s="308"/>
      <c r="T7" s="148"/>
      <c r="U7" s="308"/>
    </row>
    <row r="8" spans="1:22" ht="32.25" customHeight="1" thickBot="1" x14ac:dyDescent="0.25">
      <c r="A8" s="17"/>
      <c r="B8" s="11"/>
      <c r="C8" s="11"/>
      <c r="D8" s="12"/>
      <c r="E8" s="13"/>
      <c r="F8" s="13"/>
      <c r="G8" s="11"/>
      <c r="H8" s="17"/>
      <c r="I8" s="10"/>
      <c r="J8" s="10"/>
      <c r="K8" s="17"/>
      <c r="L8" s="305"/>
      <c r="M8" s="623" t="s">
        <v>177</v>
      </c>
      <c r="N8" s="624"/>
      <c r="O8" s="624"/>
      <c r="P8" s="624"/>
      <c r="Q8" s="625"/>
      <c r="R8" s="148"/>
      <c r="S8" s="148"/>
      <c r="T8" s="309"/>
      <c r="U8" s="148"/>
    </row>
    <row r="9" spans="1:22" ht="26.25" thickBot="1" x14ac:dyDescent="0.25">
      <c r="A9" s="365" t="s">
        <v>232</v>
      </c>
      <c r="B9" s="374"/>
      <c r="C9" s="593" t="s">
        <v>259</v>
      </c>
      <c r="D9" s="593"/>
      <c r="E9" s="593"/>
      <c r="F9" s="285"/>
      <c r="G9" s="11"/>
      <c r="H9" s="19" t="s">
        <v>1</v>
      </c>
      <c r="I9" s="70"/>
      <c r="J9" s="10"/>
      <c r="K9" s="43" t="s">
        <v>49</v>
      </c>
      <c r="L9" s="306"/>
      <c r="M9" s="626"/>
      <c r="N9" s="627"/>
      <c r="O9" s="627"/>
      <c r="P9" s="627"/>
      <c r="Q9" s="628"/>
      <c r="R9" s="148"/>
      <c r="S9" s="148"/>
      <c r="T9" s="310"/>
      <c r="U9" s="148"/>
    </row>
    <row r="10" spans="1:22" ht="6.75" customHeight="1" thickBot="1" x14ac:dyDescent="0.25">
      <c r="A10" s="592" t="s">
        <v>232</v>
      </c>
      <c r="B10" s="374"/>
      <c r="C10" s="593" t="s">
        <v>259</v>
      </c>
      <c r="D10" s="466"/>
      <c r="E10" s="467"/>
      <c r="F10" s="286"/>
      <c r="G10" s="11"/>
      <c r="H10" s="10"/>
      <c r="I10" s="10"/>
      <c r="J10" s="10"/>
      <c r="K10" s="10"/>
      <c r="L10" s="311"/>
      <c r="M10" s="629" t="s">
        <v>389</v>
      </c>
      <c r="N10" s="630"/>
      <c r="O10" s="630"/>
      <c r="P10" s="630"/>
      <c r="Q10" s="631"/>
      <c r="R10" s="315"/>
      <c r="T10" s="4" t="s">
        <v>13</v>
      </c>
    </row>
    <row r="11" spans="1:22" ht="13.5" customHeight="1" thickBot="1" x14ac:dyDescent="0.25">
      <c r="A11" s="367" t="s">
        <v>346</v>
      </c>
      <c r="B11" s="374"/>
      <c r="C11" s="475"/>
      <c r="D11" s="468"/>
      <c r="E11" s="475">
        <v>2017</v>
      </c>
      <c r="F11" s="287"/>
      <c r="G11" s="11"/>
      <c r="H11" s="19" t="s">
        <v>2</v>
      </c>
      <c r="I11" s="70"/>
      <c r="J11" s="10"/>
      <c r="K11" s="19" t="s">
        <v>3</v>
      </c>
      <c r="L11" s="187"/>
      <c r="M11" s="632"/>
      <c r="N11" s="633"/>
      <c r="O11" s="633"/>
      <c r="P11" s="633"/>
      <c r="Q11" s="634"/>
      <c r="R11" s="315"/>
      <c r="T11" s="4" t="s">
        <v>12</v>
      </c>
    </row>
    <row r="12" spans="1:22" ht="8.25" customHeight="1" thickBot="1" x14ac:dyDescent="0.25">
      <c r="A12" s="375"/>
      <c r="B12" s="374"/>
      <c r="C12" s="465"/>
      <c r="D12" s="466"/>
      <c r="E12" s="467"/>
      <c r="F12" s="286"/>
      <c r="G12" s="11"/>
      <c r="H12" s="69"/>
      <c r="I12" s="70"/>
      <c r="J12" s="71"/>
      <c r="K12" s="69"/>
      <c r="L12" s="187"/>
      <c r="M12" s="635"/>
      <c r="N12" s="636"/>
      <c r="O12" s="636"/>
      <c r="P12" s="636"/>
      <c r="Q12" s="637"/>
      <c r="R12" s="315"/>
      <c r="T12" s="4"/>
    </row>
    <row r="13" spans="1:22" ht="24" customHeight="1" thickBot="1" x14ac:dyDescent="0.25">
      <c r="A13" s="365" t="s">
        <v>222</v>
      </c>
      <c r="B13" s="374"/>
      <c r="C13" s="620" t="s">
        <v>385</v>
      </c>
      <c r="D13" s="620"/>
      <c r="E13" s="620"/>
      <c r="F13" s="287"/>
      <c r="G13" s="11"/>
      <c r="H13" s="69"/>
      <c r="I13" s="70"/>
      <c r="J13" s="71"/>
      <c r="K13" s="69"/>
      <c r="L13" s="187"/>
      <c r="M13" s="312"/>
      <c r="N13" s="148"/>
      <c r="O13" s="313"/>
      <c r="T13" s="4"/>
    </row>
    <row r="14" spans="1:22" ht="13.5" customHeight="1" thickBot="1" x14ac:dyDescent="0.25">
      <c r="A14" s="375"/>
      <c r="B14" s="374"/>
      <c r="C14" s="465"/>
      <c r="D14" s="466"/>
      <c r="E14" s="467"/>
      <c r="F14" s="286"/>
      <c r="G14" s="11"/>
      <c r="H14" s="566" t="s">
        <v>59</v>
      </c>
      <c r="I14" s="566" t="s">
        <v>20</v>
      </c>
      <c r="J14" s="560" t="s">
        <v>336</v>
      </c>
      <c r="K14" s="561"/>
      <c r="L14" s="562"/>
      <c r="M14" s="145"/>
      <c r="N14" s="147"/>
      <c r="O14" s="146"/>
      <c r="P14" s="148"/>
      <c r="Q14" s="34"/>
      <c r="R14" s="34"/>
      <c r="T14" s="4"/>
    </row>
    <row r="15" spans="1:22" ht="21.75" customHeight="1" thickBot="1" x14ac:dyDescent="0.25">
      <c r="A15" s="498" t="s">
        <v>260</v>
      </c>
      <c r="B15" s="499"/>
      <c r="C15" s="615" t="s">
        <v>348</v>
      </c>
      <c r="D15" s="616"/>
      <c r="E15" s="617"/>
      <c r="F15" s="288"/>
      <c r="G15" s="11"/>
      <c r="H15" s="566"/>
      <c r="I15" s="566" t="s">
        <v>21</v>
      </c>
      <c r="J15" s="560" t="s">
        <v>337</v>
      </c>
      <c r="K15" s="561"/>
      <c r="L15" s="562"/>
      <c r="M15" s="11"/>
      <c r="N15" s="11"/>
      <c r="O15" s="11"/>
      <c r="T15" s="4" t="s">
        <v>13</v>
      </c>
      <c r="U15" s="38"/>
    </row>
    <row r="16" spans="1:22" ht="18.75" customHeight="1" thickBot="1" x14ac:dyDescent="0.25">
      <c r="F16" s="289"/>
      <c r="G16" s="11"/>
      <c r="H16" s="566"/>
      <c r="I16" s="566" t="s">
        <v>22</v>
      </c>
      <c r="J16" s="563" t="s">
        <v>344</v>
      </c>
      <c r="K16" s="564"/>
      <c r="L16" s="565"/>
      <c r="M16" s="11"/>
      <c r="N16" s="11"/>
      <c r="O16" s="11"/>
      <c r="T16" s="4" t="s">
        <v>19</v>
      </c>
      <c r="U16" s="40"/>
      <c r="V16" s="39"/>
    </row>
    <row r="17" spans="1:33" ht="13.5" customHeight="1" thickBot="1" x14ac:dyDescent="0.25">
      <c r="A17" s="498" t="s">
        <v>347</v>
      </c>
      <c r="B17" s="500"/>
      <c r="C17" s="615"/>
      <c r="D17" s="616"/>
      <c r="E17" s="617"/>
      <c r="F17" s="34"/>
      <c r="H17" s="54" t="s">
        <v>291</v>
      </c>
      <c r="I17" s="481">
        <v>42375</v>
      </c>
      <c r="J17" s="567" t="s">
        <v>292</v>
      </c>
      <c r="K17" s="568"/>
      <c r="L17" s="571">
        <v>1</v>
      </c>
      <c r="M17" s="11"/>
      <c r="N17" s="11"/>
      <c r="O17" s="11"/>
      <c r="T17" s="4"/>
      <c r="U17" s="40"/>
      <c r="V17" s="41"/>
    </row>
    <row r="18" spans="1:33" ht="18.75" customHeight="1" thickBot="1" x14ac:dyDescent="0.25">
      <c r="A18" s="372"/>
      <c r="B18" s="376"/>
      <c r="D18"/>
      <c r="E18"/>
      <c r="F18" s="334"/>
      <c r="G18" s="11"/>
      <c r="H18" s="54" t="s">
        <v>293</v>
      </c>
      <c r="I18" s="481" t="s">
        <v>324</v>
      </c>
      <c r="J18" s="569"/>
      <c r="K18" s="570"/>
      <c r="L18" s="572"/>
      <c r="M18" s="11"/>
      <c r="N18" s="11"/>
      <c r="O18" s="11"/>
      <c r="T18" s="2" t="s">
        <v>19</v>
      </c>
      <c r="U18" s="40"/>
      <c r="V18" s="39"/>
    </row>
    <row r="19" spans="1:33" ht="13.5" customHeight="1" thickBot="1" x14ac:dyDescent="0.25">
      <c r="A19" s="581" t="s">
        <v>23</v>
      </c>
      <c r="B19" s="374"/>
      <c r="C19" s="566" t="s">
        <v>20</v>
      </c>
      <c r="D19" s="14"/>
      <c r="E19" s="469" t="s">
        <v>261</v>
      </c>
      <c r="F19" s="334"/>
      <c r="H19" s="646" t="s">
        <v>109</v>
      </c>
      <c r="I19" s="647"/>
      <c r="J19" s="643"/>
      <c r="K19" s="644"/>
      <c r="L19" s="645"/>
      <c r="M19" s="11"/>
      <c r="N19" s="11"/>
      <c r="O19" s="11"/>
      <c r="T19" s="2"/>
      <c r="U19" s="40"/>
      <c r="V19" s="41"/>
    </row>
    <row r="20" spans="1:33" ht="18.75" customHeight="1" thickBot="1" x14ac:dyDescent="0.25">
      <c r="A20" s="581"/>
      <c r="B20" s="374"/>
      <c r="C20" s="566" t="s">
        <v>21</v>
      </c>
      <c r="D20" s="14"/>
      <c r="E20" s="469" t="s">
        <v>262</v>
      </c>
      <c r="F20" s="290"/>
      <c r="G20" s="11"/>
      <c r="M20" s="11"/>
      <c r="N20" s="11"/>
      <c r="O20" s="11"/>
      <c r="T20" s="4"/>
      <c r="U20" s="40"/>
      <c r="V20" s="41"/>
    </row>
    <row r="21" spans="1:33" ht="15.75" customHeight="1" thickBot="1" x14ac:dyDescent="0.25">
      <c r="A21" s="581"/>
      <c r="B21" s="374"/>
      <c r="C21" s="566" t="s">
        <v>22</v>
      </c>
      <c r="D21" s="14"/>
      <c r="E21" s="470" t="s">
        <v>343</v>
      </c>
      <c r="F21" s="290"/>
      <c r="G21" s="11"/>
      <c r="H21" s="375"/>
      <c r="I21" s="18"/>
      <c r="J21" s="13"/>
      <c r="K21" s="12"/>
      <c r="L21" s="14"/>
      <c r="M21" s="11"/>
      <c r="N21" s="11"/>
      <c r="O21" s="11"/>
      <c r="T21" s="4"/>
      <c r="U21" s="40"/>
      <c r="V21" s="41"/>
    </row>
    <row r="22" spans="1:33" ht="15" customHeight="1" thickBot="1" x14ac:dyDescent="0.25">
      <c r="A22" s="581"/>
      <c r="B22" s="374"/>
      <c r="C22" s="54" t="s">
        <v>290</v>
      </c>
      <c r="D22" s="14"/>
      <c r="E22" s="471">
        <v>42440</v>
      </c>
      <c r="F22" s="291"/>
      <c r="G22" s="11"/>
      <c r="H22" s="648" t="s">
        <v>24</v>
      </c>
      <c r="I22" s="364" t="s">
        <v>20</v>
      </c>
      <c r="J22" s="612" t="s">
        <v>336</v>
      </c>
      <c r="K22" s="613"/>
      <c r="L22" s="614"/>
      <c r="M22" s="11"/>
      <c r="N22" s="11"/>
      <c r="O22" s="11"/>
      <c r="T22" s="4"/>
      <c r="U22" s="40"/>
      <c r="V22" s="41"/>
    </row>
    <row r="23" spans="1:33" ht="27.75" customHeight="1" thickBot="1" x14ac:dyDescent="0.25">
      <c r="A23" s="581"/>
      <c r="B23" s="374"/>
      <c r="C23" s="54" t="s">
        <v>60</v>
      </c>
      <c r="D23" s="14"/>
      <c r="E23" s="501" t="s">
        <v>418</v>
      </c>
      <c r="F23" s="292"/>
      <c r="G23" s="11"/>
      <c r="H23" s="648"/>
      <c r="I23" s="364" t="s">
        <v>21</v>
      </c>
      <c r="J23" s="612" t="s">
        <v>337</v>
      </c>
      <c r="K23" s="613"/>
      <c r="L23" s="614"/>
      <c r="M23" s="11"/>
      <c r="N23" s="11"/>
      <c r="O23" s="11"/>
      <c r="T23" s="4"/>
      <c r="U23" s="40"/>
      <c r="V23" s="41"/>
    </row>
    <row r="24" spans="1:33" ht="27" customHeight="1" thickBot="1" x14ac:dyDescent="0.25">
      <c r="A24" s="581"/>
      <c r="B24" s="374"/>
      <c r="C24" s="54" t="s">
        <v>288</v>
      </c>
      <c r="D24" s="14"/>
      <c r="E24" s="479" t="s">
        <v>324</v>
      </c>
      <c r="F24" s="291"/>
      <c r="G24" s="11"/>
      <c r="H24" s="648"/>
      <c r="I24" s="649" t="s">
        <v>22</v>
      </c>
      <c r="J24" s="606" t="s">
        <v>345</v>
      </c>
      <c r="K24" s="607"/>
      <c r="L24" s="608"/>
      <c r="M24" s="61"/>
      <c r="N24" s="61"/>
      <c r="O24" s="61"/>
      <c r="P24" s="61"/>
      <c r="Q24" s="61"/>
      <c r="T24" s="4"/>
      <c r="U24" s="40"/>
      <c r="V24" s="41"/>
    </row>
    <row r="25" spans="1:33" ht="27" customHeight="1" thickBot="1" x14ac:dyDescent="0.25">
      <c r="A25" s="581"/>
      <c r="B25" s="374"/>
      <c r="C25" s="54" t="s">
        <v>289</v>
      </c>
      <c r="D25" s="14"/>
      <c r="E25" s="480">
        <v>0.3</v>
      </c>
      <c r="F25" s="334"/>
      <c r="G25" s="11"/>
      <c r="H25" s="648"/>
      <c r="I25" s="650"/>
      <c r="J25" s="609"/>
      <c r="K25" s="610"/>
      <c r="L25" s="611"/>
      <c r="M25" s="334"/>
      <c r="N25" s="334"/>
      <c r="O25" s="334"/>
      <c r="P25" s="334"/>
      <c r="Q25" s="334"/>
      <c r="T25" s="2"/>
      <c r="U25" s="40"/>
      <c r="V25" s="41"/>
    </row>
    <row r="26" spans="1:33" ht="27" customHeight="1" thickBot="1" x14ac:dyDescent="0.25">
      <c r="A26" s="581"/>
      <c r="B26" s="374"/>
      <c r="C26" s="54" t="s">
        <v>83</v>
      </c>
      <c r="D26" s="14"/>
      <c r="E26" s="472" t="s">
        <v>11</v>
      </c>
      <c r="F26" s="334"/>
      <c r="G26" s="11"/>
      <c r="H26" s="648"/>
      <c r="I26" s="650"/>
      <c r="J26" s="609"/>
      <c r="K26" s="610"/>
      <c r="L26" s="611"/>
      <c r="M26" s="334"/>
      <c r="N26" s="334"/>
      <c r="O26" s="334"/>
      <c r="P26" s="334"/>
      <c r="Q26" s="334"/>
      <c r="T26" s="2"/>
      <c r="U26" s="40"/>
      <c r="V26" s="41"/>
    </row>
    <row r="27" spans="1:33" ht="39" thickBot="1" x14ac:dyDescent="0.25">
      <c r="A27" s="581"/>
      <c r="B27" s="374"/>
      <c r="C27" s="558" t="s">
        <v>85</v>
      </c>
      <c r="D27" s="14"/>
      <c r="E27" s="579"/>
      <c r="F27" s="293"/>
      <c r="G27" s="11"/>
      <c r="H27" s="573" t="s">
        <v>18</v>
      </c>
      <c r="I27" s="35" t="s">
        <v>26</v>
      </c>
      <c r="J27" s="577" t="s">
        <v>138</v>
      </c>
      <c r="K27" s="578"/>
      <c r="L27" s="10"/>
      <c r="M27" s="86"/>
      <c r="N27" s="86"/>
      <c r="O27" s="86"/>
      <c r="P27" s="86"/>
      <c r="Q27" s="86"/>
      <c r="S27" s="34"/>
      <c r="T27" s="60"/>
      <c r="U27" s="94"/>
      <c r="V27" s="95"/>
      <c r="W27" s="34"/>
      <c r="X27" s="34"/>
      <c r="Y27" s="34"/>
      <c r="Z27" s="34"/>
      <c r="AA27" s="34"/>
      <c r="AB27" s="34"/>
      <c r="AC27" s="34"/>
      <c r="AD27" s="34"/>
      <c r="AE27" s="34"/>
      <c r="AF27" s="34"/>
      <c r="AG27" s="34"/>
    </row>
    <row r="28" spans="1:33" ht="13.5" customHeight="1" thickBot="1" x14ac:dyDescent="0.25">
      <c r="A28" s="581"/>
      <c r="B28" s="374"/>
      <c r="C28" s="559"/>
      <c r="D28" s="14"/>
      <c r="E28" s="580"/>
      <c r="F28" s="294"/>
      <c r="G28" s="11"/>
      <c r="H28" s="574"/>
      <c r="I28" s="35" t="s">
        <v>17</v>
      </c>
      <c r="J28" s="575">
        <v>42186</v>
      </c>
      <c r="K28" s="576"/>
      <c r="L28" s="83"/>
      <c r="M28" s="88"/>
      <c r="N28" s="88"/>
      <c r="O28" s="88"/>
      <c r="P28" s="88"/>
      <c r="Q28" s="88"/>
      <c r="R28" s="61"/>
      <c r="S28" s="34"/>
      <c r="T28" s="60"/>
      <c r="U28" s="94"/>
      <c r="V28" s="95"/>
      <c r="W28" s="34"/>
      <c r="X28" s="34"/>
      <c r="Y28" s="34"/>
      <c r="Z28" s="34"/>
      <c r="AA28" s="34"/>
      <c r="AB28" s="34"/>
      <c r="AC28" s="34"/>
      <c r="AD28" s="34"/>
      <c r="AE28" s="34"/>
      <c r="AF28" s="34"/>
      <c r="AG28" s="34"/>
    </row>
    <row r="29" spans="1:33" ht="13.5" customHeight="1" thickBot="1" x14ac:dyDescent="0.25">
      <c r="F29" s="295"/>
      <c r="G29" s="11"/>
      <c r="L29" s="84"/>
      <c r="M29" s="88"/>
      <c r="N29" s="88"/>
      <c r="O29" s="88"/>
      <c r="P29" s="88"/>
      <c r="Q29" s="88"/>
      <c r="R29" s="85"/>
      <c r="S29" s="34"/>
      <c r="T29" s="96"/>
      <c r="U29" s="94"/>
      <c r="V29" s="657"/>
      <c r="W29" s="658"/>
      <c r="X29" s="638"/>
      <c r="Y29" s="639"/>
      <c r="Z29" s="72"/>
      <c r="AA29" s="34"/>
      <c r="AB29" s="34"/>
      <c r="AC29" s="34"/>
      <c r="AD29" s="34"/>
      <c r="AE29" s="34"/>
      <c r="AF29" s="34"/>
      <c r="AG29" s="34"/>
    </row>
    <row r="30" spans="1:33" s="34" customFormat="1" ht="13.5" customHeight="1" thickBot="1" x14ac:dyDescent="0.25">
      <c r="A30" s="323"/>
      <c r="B30" s="377"/>
      <c r="C30" s="324"/>
      <c r="D30" s="325"/>
      <c r="E30" s="326"/>
      <c r="F30" s="319"/>
      <c r="G30" s="145"/>
      <c r="H30" s="683" t="s">
        <v>264</v>
      </c>
      <c r="I30" s="685" t="s">
        <v>265</v>
      </c>
      <c r="J30" s="686"/>
      <c r="K30" s="686"/>
      <c r="L30" s="686"/>
      <c r="M30" s="686"/>
      <c r="N30" s="686"/>
      <c r="O30" s="686"/>
      <c r="P30" s="686"/>
      <c r="Q30" s="686"/>
      <c r="R30" s="686"/>
      <c r="T30" s="96"/>
      <c r="U30" s="94"/>
      <c r="V30" s="320"/>
      <c r="W30" s="321"/>
      <c r="X30" s="322"/>
      <c r="Y30" s="322"/>
      <c r="Z30" s="72"/>
    </row>
    <row r="31" spans="1:33" ht="13.5" customHeight="1" thickBot="1" x14ac:dyDescent="0.25">
      <c r="A31" s="372"/>
      <c r="B31" s="372"/>
      <c r="G31" s="11"/>
      <c r="H31" s="684"/>
      <c r="I31" s="685"/>
      <c r="J31" s="686"/>
      <c r="K31" s="686"/>
      <c r="L31" s="686"/>
      <c r="M31" s="686"/>
      <c r="N31" s="686"/>
      <c r="O31" s="686"/>
      <c r="P31" s="686"/>
      <c r="Q31" s="686"/>
      <c r="R31" s="686"/>
      <c r="S31" s="34"/>
      <c r="T31" s="96"/>
      <c r="U31" s="94"/>
      <c r="V31" s="651"/>
      <c r="W31" s="652"/>
      <c r="X31" s="659"/>
      <c r="Y31" s="660"/>
      <c r="Z31" s="660"/>
      <c r="AA31" s="660"/>
      <c r="AB31" s="660"/>
      <c r="AC31" s="660"/>
      <c r="AD31" s="660"/>
      <c r="AE31" s="660"/>
      <c r="AF31" s="661"/>
      <c r="AG31" s="34"/>
    </row>
    <row r="32" spans="1:33" ht="6.75" customHeight="1" thickBot="1" x14ac:dyDescent="0.25">
      <c r="A32" s="687" t="s">
        <v>97</v>
      </c>
      <c r="B32" s="524"/>
      <c r="C32" s="594" t="s">
        <v>275</v>
      </c>
      <c r="D32" s="595"/>
      <c r="E32" s="595"/>
      <c r="F32" s="596"/>
      <c r="H32" s="79"/>
      <c r="I32" s="80"/>
      <c r="J32" s="87"/>
      <c r="K32" s="88"/>
      <c r="L32" s="88"/>
      <c r="M32" s="88"/>
      <c r="N32" s="88"/>
      <c r="O32" s="88"/>
      <c r="P32" s="88"/>
      <c r="Q32" s="88"/>
      <c r="R32" s="89"/>
      <c r="S32" s="34"/>
      <c r="T32" s="34"/>
      <c r="U32" s="97"/>
      <c r="V32" s="653"/>
      <c r="W32" s="654"/>
      <c r="X32" s="659"/>
      <c r="Y32" s="660"/>
      <c r="Z32" s="660"/>
      <c r="AA32" s="660"/>
      <c r="AB32" s="660"/>
      <c r="AC32" s="660"/>
      <c r="AD32" s="660"/>
      <c r="AE32" s="660"/>
      <c r="AF32" s="661"/>
      <c r="AG32" s="34"/>
    </row>
    <row r="33" spans="1:33" ht="13.5" customHeight="1" thickBot="1" x14ac:dyDescent="0.25">
      <c r="A33" s="688"/>
      <c r="B33" s="524"/>
      <c r="C33" s="597"/>
      <c r="D33" s="598"/>
      <c r="E33" s="598"/>
      <c r="F33" s="599"/>
      <c r="H33" s="582" t="s">
        <v>140</v>
      </c>
      <c r="I33" s="603" t="s">
        <v>266</v>
      </c>
      <c r="J33" s="603"/>
      <c r="K33" s="603"/>
      <c r="L33" s="603"/>
      <c r="M33" s="603"/>
      <c r="N33" s="603"/>
      <c r="O33" s="603"/>
      <c r="P33" s="603"/>
      <c r="Q33" s="603"/>
      <c r="R33" s="604"/>
      <c r="S33" s="34"/>
      <c r="T33" s="34"/>
      <c r="U33" s="34"/>
      <c r="V33" s="653"/>
      <c r="W33" s="654"/>
      <c r="X33" s="659"/>
      <c r="Y33" s="660"/>
      <c r="Z33" s="660"/>
      <c r="AA33" s="660"/>
      <c r="AB33" s="660"/>
      <c r="AC33" s="660"/>
      <c r="AD33" s="660"/>
      <c r="AE33" s="660"/>
      <c r="AF33" s="661"/>
      <c r="AG33" s="34"/>
    </row>
    <row r="34" spans="1:33" ht="10.5" customHeight="1" thickBot="1" x14ac:dyDescent="0.25">
      <c r="A34" s="366"/>
      <c r="B34" s="378"/>
      <c r="C34" s="597"/>
      <c r="D34" s="598"/>
      <c r="E34" s="598"/>
      <c r="F34" s="599"/>
      <c r="G34" s="31"/>
      <c r="H34" s="382"/>
      <c r="I34" s="603"/>
      <c r="J34" s="603"/>
      <c r="K34" s="603"/>
      <c r="L34" s="603"/>
      <c r="M34" s="603"/>
      <c r="N34" s="603"/>
      <c r="O34" s="603"/>
      <c r="P34" s="603"/>
      <c r="Q34" s="603"/>
      <c r="R34" s="604"/>
      <c r="S34" s="34"/>
      <c r="T34" s="34"/>
      <c r="U34" s="34"/>
      <c r="V34" s="653"/>
      <c r="W34" s="654"/>
      <c r="X34" s="659"/>
      <c r="Y34" s="660"/>
      <c r="Z34" s="660"/>
      <c r="AA34" s="660"/>
      <c r="AB34" s="660"/>
      <c r="AC34" s="660"/>
      <c r="AD34" s="660"/>
      <c r="AE34" s="660"/>
      <c r="AF34" s="661"/>
      <c r="AG34" s="34"/>
    </row>
    <row r="35" spans="1:33" ht="10.5" customHeight="1" thickBot="1" x14ac:dyDescent="0.25">
      <c r="A35" s="366"/>
      <c r="B35" s="378"/>
      <c r="C35" s="600"/>
      <c r="D35" s="601"/>
      <c r="E35" s="601"/>
      <c r="F35" s="602"/>
      <c r="G35" s="31"/>
      <c r="H35" s="382"/>
      <c r="I35" s="603"/>
      <c r="J35" s="603"/>
      <c r="K35" s="603"/>
      <c r="L35" s="603"/>
      <c r="M35" s="603"/>
      <c r="N35" s="603"/>
      <c r="O35" s="603"/>
      <c r="P35" s="603"/>
      <c r="Q35" s="603"/>
      <c r="R35" s="604"/>
      <c r="S35" s="34"/>
      <c r="T35" s="34"/>
      <c r="U35" s="34"/>
      <c r="V35" s="653"/>
      <c r="W35" s="654"/>
      <c r="X35" s="659"/>
      <c r="Y35" s="660"/>
      <c r="Z35" s="660"/>
      <c r="AA35" s="660"/>
      <c r="AB35" s="660"/>
      <c r="AC35" s="660"/>
      <c r="AD35" s="660"/>
      <c r="AE35" s="660"/>
      <c r="AF35" s="661"/>
      <c r="AG35" s="34"/>
    </row>
    <row r="36" spans="1:33" ht="10.5" customHeight="1" thickBot="1" x14ac:dyDescent="0.25">
      <c r="A36" s="366"/>
      <c r="B36" s="374"/>
      <c r="C36" s="343"/>
      <c r="D36" s="335"/>
      <c r="E36" s="335"/>
      <c r="F36" s="335"/>
      <c r="G36" s="37"/>
      <c r="H36" s="382"/>
      <c r="I36" s="603"/>
      <c r="J36" s="603"/>
      <c r="K36" s="603"/>
      <c r="L36" s="603"/>
      <c r="M36" s="603"/>
      <c r="N36" s="603"/>
      <c r="O36" s="603"/>
      <c r="P36" s="603"/>
      <c r="Q36" s="603"/>
      <c r="R36" s="604"/>
      <c r="S36" s="34"/>
      <c r="T36" s="34"/>
      <c r="U36" s="34"/>
      <c r="V36" s="653"/>
      <c r="W36" s="654"/>
      <c r="X36" s="659"/>
      <c r="Y36" s="660"/>
      <c r="Z36" s="660"/>
      <c r="AA36" s="660"/>
      <c r="AB36" s="660"/>
      <c r="AC36" s="660"/>
      <c r="AD36" s="660"/>
      <c r="AE36" s="660"/>
      <c r="AF36" s="661"/>
      <c r="AG36" s="34"/>
    </row>
    <row r="37" spans="1:33" ht="15" customHeight="1" thickBot="1" x14ac:dyDescent="0.25">
      <c r="A37" s="640" t="s">
        <v>294</v>
      </c>
      <c r="B37" s="378"/>
      <c r="C37" s="642" t="s">
        <v>295</v>
      </c>
      <c r="D37" s="642"/>
      <c r="E37" s="642"/>
      <c r="F37" s="336"/>
      <c r="G37" s="37"/>
      <c r="H37" s="382"/>
      <c r="I37" s="334"/>
      <c r="J37" s="334"/>
      <c r="K37" s="334"/>
      <c r="L37" s="334"/>
      <c r="M37" s="334"/>
      <c r="N37" s="334"/>
      <c r="O37" s="334"/>
      <c r="P37" s="88"/>
      <c r="Q37" s="88"/>
      <c r="R37" s="89"/>
      <c r="S37" s="34"/>
      <c r="T37" s="34"/>
      <c r="U37" s="34"/>
      <c r="V37" s="653"/>
      <c r="W37" s="654"/>
      <c r="X37" s="659"/>
      <c r="Y37" s="660"/>
      <c r="Z37" s="660"/>
      <c r="AA37" s="660"/>
      <c r="AB37" s="660"/>
      <c r="AC37" s="660"/>
      <c r="AD37" s="660"/>
      <c r="AE37" s="660"/>
      <c r="AF37" s="661"/>
      <c r="AG37" s="34"/>
    </row>
    <row r="38" spans="1:33" ht="15" customHeight="1" thickBot="1" x14ac:dyDescent="0.25">
      <c r="A38" s="641"/>
      <c r="B38" s="374"/>
      <c r="C38" s="642" t="s">
        <v>296</v>
      </c>
      <c r="D38" s="642"/>
      <c r="E38" s="642"/>
      <c r="F38" s="337"/>
      <c r="G38" s="338"/>
      <c r="H38" s="382"/>
      <c r="I38" s="334"/>
      <c r="J38" s="334"/>
      <c r="K38" s="334"/>
      <c r="L38" s="334"/>
      <c r="M38" s="334"/>
      <c r="N38" s="334"/>
      <c r="O38" s="334"/>
      <c r="P38" s="88"/>
      <c r="Q38" s="88"/>
      <c r="R38" s="89"/>
      <c r="S38" s="34"/>
      <c r="T38" s="34"/>
      <c r="U38" s="34"/>
      <c r="V38" s="653"/>
      <c r="W38" s="654"/>
      <c r="X38" s="659"/>
      <c r="Y38" s="660"/>
      <c r="Z38" s="660"/>
      <c r="AA38" s="660"/>
      <c r="AB38" s="660"/>
      <c r="AC38" s="660"/>
      <c r="AD38" s="660"/>
      <c r="AE38" s="660"/>
      <c r="AF38" s="661"/>
      <c r="AG38" s="34"/>
    </row>
    <row r="39" spans="1:33" ht="15" customHeight="1" thickBot="1" x14ac:dyDescent="0.25">
      <c r="A39" s="339"/>
      <c r="B39" s="374"/>
      <c r="C39" s="642" t="s">
        <v>300</v>
      </c>
      <c r="D39" s="642"/>
      <c r="E39" s="642"/>
      <c r="F39" s="340"/>
      <c r="G39" s="37"/>
      <c r="H39" s="382"/>
      <c r="I39" s="334"/>
      <c r="J39" s="334"/>
      <c r="K39" s="334"/>
      <c r="L39" s="334"/>
      <c r="M39" s="334"/>
      <c r="N39" s="334"/>
      <c r="O39" s="334"/>
      <c r="P39" s="88"/>
      <c r="Q39" s="88"/>
      <c r="R39" s="89"/>
      <c r="S39" s="34"/>
      <c r="T39" s="34"/>
      <c r="U39" s="34"/>
      <c r="V39" s="653"/>
      <c r="W39" s="654"/>
      <c r="X39" s="659"/>
      <c r="Y39" s="660"/>
      <c r="Z39" s="660"/>
      <c r="AA39" s="660"/>
      <c r="AB39" s="660"/>
      <c r="AC39" s="660"/>
      <c r="AD39" s="660"/>
      <c r="AE39" s="660"/>
      <c r="AF39" s="661"/>
      <c r="AG39" s="34"/>
    </row>
    <row r="40" spans="1:33" ht="15" customHeight="1" thickBot="1" x14ac:dyDescent="0.25">
      <c r="A40" s="339"/>
      <c r="B40" s="374"/>
      <c r="C40" s="642" t="s">
        <v>297</v>
      </c>
      <c r="D40" s="642"/>
      <c r="E40" s="642"/>
      <c r="F40" s="341"/>
      <c r="G40" s="37"/>
      <c r="H40" s="382"/>
      <c r="I40" s="334"/>
      <c r="J40" s="334"/>
      <c r="K40" s="334"/>
      <c r="L40" s="334"/>
      <c r="M40" s="334"/>
      <c r="N40" s="334"/>
      <c r="O40" s="334"/>
      <c r="P40" s="88"/>
      <c r="Q40" s="88"/>
      <c r="R40" s="89"/>
      <c r="S40" s="34"/>
      <c r="T40" s="34"/>
      <c r="U40" s="34"/>
      <c r="V40" s="653"/>
      <c r="W40" s="654"/>
      <c r="X40" s="659"/>
      <c r="Y40" s="660"/>
      <c r="Z40" s="660"/>
      <c r="AA40" s="660"/>
      <c r="AB40" s="660"/>
      <c r="AC40" s="660"/>
      <c r="AD40" s="660"/>
      <c r="AE40" s="660"/>
      <c r="AF40" s="661"/>
      <c r="AG40" s="34"/>
    </row>
    <row r="41" spans="1:33" ht="15" customHeight="1" thickBot="1" x14ac:dyDescent="0.25">
      <c r="A41" s="342"/>
      <c r="B41" s="374"/>
      <c r="C41" s="642" t="s">
        <v>297</v>
      </c>
      <c r="D41" s="642"/>
      <c r="E41" s="642"/>
      <c r="F41" s="341"/>
      <c r="G41" s="37"/>
      <c r="H41" s="382"/>
      <c r="I41" s="334"/>
      <c r="J41" s="334"/>
      <c r="K41" s="334"/>
      <c r="L41" s="334"/>
      <c r="M41" s="334"/>
      <c r="N41" s="334"/>
      <c r="O41" s="334"/>
      <c r="P41" s="88"/>
      <c r="Q41" s="88"/>
      <c r="R41" s="89"/>
      <c r="S41" s="34"/>
      <c r="T41" s="34"/>
      <c r="U41" s="34"/>
      <c r="V41" s="653"/>
      <c r="W41" s="654"/>
      <c r="X41" s="659"/>
      <c r="Y41" s="660"/>
      <c r="Z41" s="660"/>
      <c r="AA41" s="660"/>
      <c r="AB41" s="660"/>
      <c r="AC41" s="660"/>
      <c r="AD41" s="660"/>
      <c r="AE41" s="660"/>
      <c r="AF41" s="661"/>
      <c r="AG41" s="34"/>
    </row>
    <row r="42" spans="1:33" ht="15" customHeight="1" thickBot="1" x14ac:dyDescent="0.25">
      <c r="A42" s="342"/>
      <c r="B42" s="374"/>
      <c r="C42" s="642" t="s">
        <v>297</v>
      </c>
      <c r="D42" s="642"/>
      <c r="E42" s="642"/>
      <c r="F42" s="341"/>
      <c r="G42" s="37"/>
      <c r="H42" s="383"/>
      <c r="I42" s="275"/>
      <c r="J42" s="276"/>
      <c r="K42" s="67"/>
      <c r="L42" s="68"/>
      <c r="M42" s="90"/>
      <c r="N42" s="90"/>
      <c r="O42" s="90"/>
      <c r="P42" s="91"/>
      <c r="Q42" s="85"/>
      <c r="R42" s="89"/>
      <c r="S42" s="34"/>
      <c r="T42" s="34"/>
      <c r="U42" s="34"/>
      <c r="V42" s="653"/>
      <c r="W42" s="654"/>
      <c r="X42" s="659"/>
      <c r="Y42" s="660"/>
      <c r="Z42" s="660"/>
      <c r="AA42" s="660"/>
      <c r="AB42" s="660"/>
      <c r="AC42" s="660"/>
      <c r="AD42" s="660"/>
      <c r="AE42" s="660"/>
      <c r="AF42" s="661"/>
      <c r="AG42" s="34"/>
    </row>
    <row r="43" spans="1:33" ht="10.5" customHeight="1" thickBot="1" x14ac:dyDescent="0.25">
      <c r="A43" s="366"/>
      <c r="B43" s="374"/>
      <c r="C43" s="271"/>
      <c r="D43" s="272"/>
      <c r="E43" s="273"/>
      <c r="F43" s="284"/>
      <c r="G43" s="37"/>
      <c r="H43" s="383"/>
      <c r="I43" s="275"/>
      <c r="J43" s="276"/>
      <c r="K43" s="67"/>
      <c r="L43" s="68"/>
      <c r="M43" s="90"/>
      <c r="N43" s="90"/>
      <c r="O43" s="90"/>
      <c r="P43" s="91"/>
      <c r="Q43" s="85"/>
      <c r="R43" s="89"/>
      <c r="S43" s="34"/>
      <c r="T43" s="34"/>
      <c r="U43" s="34"/>
      <c r="V43" s="653"/>
      <c r="W43" s="654"/>
      <c r="X43" s="659"/>
      <c r="Y43" s="660"/>
      <c r="Z43" s="660"/>
      <c r="AA43" s="660"/>
      <c r="AB43" s="660"/>
      <c r="AC43" s="660"/>
      <c r="AD43" s="660"/>
      <c r="AE43" s="660"/>
      <c r="AF43" s="661"/>
      <c r="AG43" s="34"/>
    </row>
    <row r="44" spans="1:33" ht="13.5" customHeight="1" thickBot="1" x14ac:dyDescent="0.25">
      <c r="A44" s="366"/>
      <c r="B44" s="374"/>
      <c r="C44" s="66"/>
      <c r="D44" s="67"/>
      <c r="E44" s="68"/>
      <c r="F44" s="276"/>
      <c r="G44" s="37"/>
      <c r="H44" s="665" t="s">
        <v>106</v>
      </c>
      <c r="I44" s="502" t="s">
        <v>11</v>
      </c>
      <c r="J44" s="719"/>
      <c r="K44" s="720"/>
      <c r="L44" s="720"/>
      <c r="M44" s="720"/>
      <c r="N44" s="720"/>
      <c r="O44" s="720"/>
      <c r="P44" s="720"/>
      <c r="Q44" s="720"/>
      <c r="R44" s="720"/>
      <c r="S44" s="34"/>
      <c r="T44" s="34"/>
      <c r="U44" s="34"/>
      <c r="V44" s="653"/>
      <c r="W44" s="654"/>
      <c r="X44" s="659"/>
      <c r="Y44" s="660"/>
      <c r="Z44" s="660"/>
      <c r="AA44" s="660"/>
      <c r="AB44" s="660"/>
      <c r="AC44" s="660"/>
      <c r="AD44" s="660"/>
      <c r="AE44" s="660"/>
      <c r="AF44" s="661"/>
      <c r="AG44" s="34"/>
    </row>
    <row r="45" spans="1:33" ht="15.75" customHeight="1" thickTop="1" thickBot="1" x14ac:dyDescent="0.25">
      <c r="A45" s="692" t="s">
        <v>333</v>
      </c>
      <c r="B45" s="374"/>
      <c r="C45" s="716" t="s">
        <v>318</v>
      </c>
      <c r="D45" s="717"/>
      <c r="E45" s="718"/>
      <c r="F45" s="503" t="s">
        <v>256</v>
      </c>
      <c r="G45" s="37"/>
      <c r="H45" s="666"/>
      <c r="I45" s="37"/>
      <c r="J45" s="719"/>
      <c r="K45" s="720"/>
      <c r="L45" s="720"/>
      <c r="M45" s="720"/>
      <c r="N45" s="720"/>
      <c r="O45" s="720"/>
      <c r="P45" s="720"/>
      <c r="Q45" s="720"/>
      <c r="R45" s="720"/>
      <c r="S45" s="34"/>
      <c r="T45" s="34"/>
      <c r="U45" s="99"/>
      <c r="V45" s="655"/>
      <c r="W45" s="656"/>
      <c r="X45" s="662"/>
      <c r="Y45" s="663"/>
      <c r="Z45" s="663"/>
      <c r="AA45" s="663"/>
      <c r="AB45" s="663"/>
      <c r="AC45" s="663"/>
      <c r="AD45" s="663"/>
      <c r="AE45" s="663"/>
      <c r="AF45" s="664"/>
      <c r="AG45" s="34"/>
    </row>
    <row r="46" spans="1:33" ht="15" customHeight="1" thickBot="1" x14ac:dyDescent="0.25">
      <c r="A46" s="693"/>
      <c r="B46" s="374"/>
      <c r="C46" s="694" t="s">
        <v>319</v>
      </c>
      <c r="D46" s="695"/>
      <c r="E46" s="696"/>
      <c r="F46" s="504" t="s">
        <v>256</v>
      </c>
      <c r="G46" s="296"/>
      <c r="H46" s="380"/>
      <c r="I46" s="92"/>
      <c r="J46" s="721"/>
      <c r="K46" s="722"/>
      <c r="L46" s="722"/>
      <c r="M46" s="722"/>
      <c r="N46" s="722"/>
      <c r="O46" s="722"/>
      <c r="P46" s="722"/>
      <c r="Q46" s="722"/>
      <c r="R46" s="722"/>
      <c r="S46" s="34"/>
      <c r="T46" s="34"/>
      <c r="U46" s="34"/>
      <c r="V46" s="73"/>
      <c r="W46" s="73"/>
      <c r="X46" s="74"/>
      <c r="Y46" s="74"/>
      <c r="Z46" s="74"/>
      <c r="AA46" s="75"/>
      <c r="AB46" s="75"/>
      <c r="AC46" s="75"/>
      <c r="AD46" s="76"/>
      <c r="AE46" s="34"/>
      <c r="AF46" s="34"/>
      <c r="AG46" s="34"/>
    </row>
    <row r="47" spans="1:33" ht="15" customHeight="1" thickTop="1" thickBot="1" x14ac:dyDescent="0.25">
      <c r="A47" s="693"/>
      <c r="B47" s="374"/>
      <c r="C47" s="697" t="s">
        <v>320</v>
      </c>
      <c r="D47" s="698"/>
      <c r="E47" s="699"/>
      <c r="F47" s="505" t="s">
        <v>256</v>
      </c>
      <c r="G47" s="31"/>
      <c r="H47" s="384"/>
      <c r="I47" s="93"/>
      <c r="K47" s="63"/>
      <c r="L47" s="64"/>
      <c r="M47" s="61"/>
      <c r="N47" s="61"/>
      <c r="O47" s="61"/>
      <c r="P47" s="61"/>
      <c r="Q47" s="61"/>
      <c r="R47" s="81"/>
      <c r="S47" s="34"/>
      <c r="T47" s="34"/>
      <c r="U47" s="34"/>
      <c r="V47" s="669"/>
      <c r="W47" s="670"/>
      <c r="X47" s="671"/>
      <c r="Y47" s="672"/>
      <c r="Z47" s="672"/>
      <c r="AA47" s="672"/>
      <c r="AB47" s="672"/>
      <c r="AC47" s="672"/>
      <c r="AD47" s="672"/>
      <c r="AE47" s="672"/>
      <c r="AF47" s="673"/>
      <c r="AG47" s="34"/>
    </row>
    <row r="48" spans="1:33" ht="15" customHeight="1" thickTop="1" thickBot="1" x14ac:dyDescent="0.25">
      <c r="A48" s="693"/>
      <c r="B48" s="374"/>
      <c r="C48" s="700" t="s">
        <v>321</v>
      </c>
      <c r="D48" s="701"/>
      <c r="E48" s="702"/>
      <c r="F48" s="506" t="s">
        <v>256</v>
      </c>
      <c r="G48" s="31"/>
      <c r="H48" s="476" t="s">
        <v>388</v>
      </c>
      <c r="I48" s="508" t="s">
        <v>178</v>
      </c>
      <c r="K48" s="63"/>
      <c r="L48" s="64"/>
      <c r="M48" s="61"/>
      <c r="N48" s="61"/>
      <c r="O48" s="61"/>
      <c r="P48" s="61"/>
      <c r="Q48" s="61"/>
      <c r="R48" s="153"/>
      <c r="S48" s="34"/>
      <c r="T48" s="34"/>
      <c r="U48" s="34"/>
      <c r="V48" s="149"/>
      <c r="W48" s="150"/>
      <c r="X48" s="151"/>
      <c r="Y48" s="152"/>
      <c r="Z48" s="152"/>
      <c r="AA48" s="152"/>
      <c r="AB48" s="152"/>
      <c r="AC48" s="152"/>
      <c r="AD48" s="152"/>
      <c r="AE48" s="152"/>
      <c r="AF48" s="153"/>
      <c r="AG48" s="34"/>
    </row>
    <row r="49" spans="1:33" ht="15" customHeight="1" thickTop="1" thickBot="1" x14ac:dyDescent="0.25">
      <c r="A49" s="379"/>
      <c r="B49" s="374"/>
      <c r="C49" s="703" t="s">
        <v>322</v>
      </c>
      <c r="D49" s="704"/>
      <c r="E49" s="705"/>
      <c r="F49" s="506" t="s">
        <v>256</v>
      </c>
      <c r="G49" s="31"/>
      <c r="H49" s="385"/>
      <c r="K49" s="279"/>
      <c r="L49" s="65"/>
      <c r="M49" s="61"/>
      <c r="N49" s="61"/>
      <c r="O49" s="61"/>
      <c r="P49" s="61"/>
      <c r="Q49" s="61"/>
      <c r="R49" s="82"/>
      <c r="S49" s="34"/>
      <c r="T49" s="34"/>
      <c r="U49" s="34"/>
      <c r="V49" s="669"/>
      <c r="W49" s="670"/>
      <c r="X49" s="674"/>
      <c r="Y49" s="675"/>
      <c r="Z49" s="675"/>
      <c r="AA49" s="675"/>
      <c r="AB49" s="675"/>
      <c r="AC49" s="675"/>
      <c r="AD49" s="675"/>
      <c r="AE49" s="675"/>
      <c r="AF49" s="676"/>
      <c r="AG49" s="34"/>
    </row>
    <row r="50" spans="1:33" ht="14.25" customHeight="1" thickTop="1" thickBot="1" x14ac:dyDescent="0.25">
      <c r="A50" s="379"/>
      <c r="B50" s="374"/>
      <c r="C50" s="700" t="s">
        <v>323</v>
      </c>
      <c r="D50" s="701"/>
      <c r="E50" s="702"/>
      <c r="F50" s="507" t="s">
        <v>256</v>
      </c>
      <c r="G50" s="297"/>
      <c r="H50" s="482" t="s">
        <v>105</v>
      </c>
      <c r="I50" s="509"/>
      <c r="J50" s="62"/>
      <c r="K50" s="63"/>
      <c r="L50" s="713" t="s">
        <v>349</v>
      </c>
      <c r="M50" s="714"/>
      <c r="N50" s="714"/>
      <c r="O50" s="714"/>
      <c r="P50" s="714"/>
      <c r="Q50" s="714"/>
      <c r="R50" s="714"/>
      <c r="S50" s="715"/>
      <c r="T50" s="34"/>
      <c r="U50" s="34"/>
      <c r="V50" s="34"/>
      <c r="W50" s="34"/>
      <c r="X50" s="34"/>
      <c r="Y50" s="34"/>
      <c r="Z50" s="34"/>
      <c r="AA50" s="34"/>
      <c r="AB50" s="34"/>
      <c r="AC50" s="34"/>
      <c r="AD50" s="34"/>
      <c r="AE50" s="34"/>
      <c r="AF50" s="34"/>
      <c r="AG50" s="34"/>
    </row>
    <row r="51" spans="1:33" ht="15" customHeight="1" thickTop="1" thickBot="1" x14ac:dyDescent="0.25">
      <c r="A51" s="380"/>
      <c r="B51" s="374"/>
      <c r="C51" s="706"/>
      <c r="D51" s="707"/>
      <c r="E51" s="708"/>
      <c r="F51" s="503"/>
      <c r="G51" s="297"/>
      <c r="H51" s="495" t="s">
        <v>98</v>
      </c>
      <c r="I51" s="680" t="s">
        <v>101</v>
      </c>
      <c r="J51" s="681"/>
      <c r="K51" s="682"/>
      <c r="L51" s="677"/>
      <c r="M51" s="678"/>
      <c r="N51" s="678"/>
      <c r="O51" s="678"/>
      <c r="P51" s="678"/>
      <c r="Q51" s="678"/>
      <c r="R51" s="678"/>
      <c r="S51" s="679"/>
      <c r="T51" s="34"/>
      <c r="U51" s="34"/>
      <c r="V51" s="34"/>
      <c r="W51" s="34"/>
      <c r="X51" s="34"/>
      <c r="Y51" s="34"/>
      <c r="Z51" s="34"/>
      <c r="AA51" s="34"/>
      <c r="AB51" s="34"/>
      <c r="AC51" s="34"/>
      <c r="AD51" s="34"/>
      <c r="AE51" s="34"/>
      <c r="AF51" s="34"/>
      <c r="AG51" s="34"/>
    </row>
    <row r="52" spans="1:33" ht="15" customHeight="1" thickTop="1" thickBot="1" x14ac:dyDescent="0.25">
      <c r="A52" s="278"/>
      <c r="B52" s="381"/>
      <c r="C52" s="709"/>
      <c r="D52" s="710"/>
      <c r="E52" s="711"/>
      <c r="F52" s="505"/>
      <c r="H52" s="495" t="s">
        <v>99</v>
      </c>
      <c r="I52" s="680" t="s">
        <v>103</v>
      </c>
      <c r="J52" s="681"/>
      <c r="K52" s="682"/>
      <c r="L52" s="677"/>
      <c r="M52" s="678"/>
      <c r="N52" s="678"/>
      <c r="O52" s="678"/>
      <c r="P52" s="678"/>
      <c r="Q52" s="678"/>
      <c r="R52" s="678"/>
      <c r="S52" s="679"/>
      <c r="T52" s="34"/>
      <c r="U52" s="34"/>
      <c r="V52" s="34"/>
      <c r="W52" s="34"/>
      <c r="X52" s="34"/>
      <c r="Y52" s="34"/>
      <c r="Z52" s="34"/>
      <c r="AA52" s="34"/>
      <c r="AB52" s="34"/>
      <c r="AC52" s="34"/>
      <c r="AD52" s="34"/>
      <c r="AE52" s="34"/>
      <c r="AF52" s="34"/>
      <c r="AG52" s="34"/>
    </row>
    <row r="53" spans="1:33" ht="15.75" thickBot="1" x14ac:dyDescent="0.25">
      <c r="A53" s="98"/>
      <c r="B53" s="381"/>
      <c r="C53" s="277"/>
      <c r="D53" s="188"/>
      <c r="E53" s="188"/>
      <c r="F53" s="188"/>
      <c r="H53" s="495" t="s">
        <v>100</v>
      </c>
      <c r="I53" s="680"/>
      <c r="J53" s="681"/>
      <c r="K53" s="682"/>
      <c r="L53" s="677"/>
      <c r="M53" s="678"/>
      <c r="N53" s="678"/>
      <c r="O53" s="678"/>
      <c r="P53" s="678"/>
      <c r="Q53" s="678"/>
      <c r="R53" s="678"/>
      <c r="S53" s="679"/>
      <c r="T53" s="34"/>
      <c r="U53" s="34"/>
      <c r="V53" s="34"/>
      <c r="W53" s="34"/>
      <c r="X53" s="34"/>
      <c r="Y53" s="34"/>
      <c r="Z53" s="34"/>
      <c r="AA53" s="34"/>
      <c r="AB53" s="34"/>
      <c r="AC53" s="34"/>
      <c r="AD53" s="34"/>
      <c r="AE53" s="34"/>
      <c r="AF53" s="34"/>
      <c r="AG53" s="34"/>
    </row>
    <row r="54" spans="1:33" ht="28.5" customHeight="1" thickBot="1" x14ac:dyDescent="0.25">
      <c r="A54" s="667" t="s">
        <v>25</v>
      </c>
      <c r="B54" s="668"/>
      <c r="C54" s="483" t="s">
        <v>57</v>
      </c>
      <c r="H54"/>
      <c r="I54"/>
      <c r="J54"/>
      <c r="K54"/>
      <c r="L54"/>
      <c r="M54" s="61"/>
      <c r="N54" s="61"/>
      <c r="O54" s="61"/>
      <c r="P54" s="61"/>
      <c r="Q54" s="61"/>
      <c r="R54" s="61"/>
      <c r="T54" s="2" t="s">
        <v>57</v>
      </c>
      <c r="U54" s="34"/>
      <c r="V54" s="34"/>
      <c r="W54" s="34"/>
      <c r="X54" s="34"/>
      <c r="Y54" s="34"/>
    </row>
    <row r="55" spans="1:33" ht="183.75" customHeight="1" x14ac:dyDescent="0.2">
      <c r="A55" s="689" t="s">
        <v>233</v>
      </c>
      <c r="B55" s="690"/>
      <c r="C55" s="691"/>
      <c r="D55" s="88"/>
      <c r="E55" s="712" t="s">
        <v>443</v>
      </c>
      <c r="F55" s="712"/>
      <c r="G55" s="712"/>
      <c r="H55" s="712"/>
      <c r="I55" s="712"/>
      <c r="J55" s="712"/>
      <c r="K55" s="712"/>
      <c r="L55" s="712"/>
      <c r="M55" s="712"/>
      <c r="N55" s="712"/>
      <c r="O55" s="712"/>
      <c r="P55" s="712"/>
      <c r="Q55" s="712"/>
      <c r="R55" s="712"/>
      <c r="S55" s="712"/>
      <c r="T55" s="3" t="s">
        <v>8</v>
      </c>
    </row>
    <row r="56" spans="1:33" ht="13.5" thickBot="1" x14ac:dyDescent="0.25"/>
    <row r="57" spans="1:33" s="516" customFormat="1" ht="13.5" thickBot="1" x14ac:dyDescent="0.25">
      <c r="A57" s="510" t="s">
        <v>14</v>
      </c>
      <c r="B57" s="511"/>
      <c r="C57" s="512"/>
      <c r="D57" s="513"/>
      <c r="E57" s="514"/>
      <c r="F57" s="514"/>
      <c r="G57" s="514"/>
      <c r="H57" s="514"/>
      <c r="I57" s="514"/>
      <c r="J57" s="514"/>
      <c r="K57" s="514"/>
      <c r="L57" s="515"/>
      <c r="W57" s="517"/>
    </row>
    <row r="58" spans="1:33" s="516" customFormat="1" ht="16.5" customHeight="1" thickBot="1" x14ac:dyDescent="0.25">
      <c r="A58" s="510" t="s">
        <v>15</v>
      </c>
      <c r="B58" s="511"/>
      <c r="C58" s="518"/>
      <c r="D58" s="519"/>
      <c r="E58" s="520"/>
      <c r="F58" s="520"/>
      <c r="G58" s="520"/>
      <c r="H58" s="520"/>
      <c r="I58" s="521"/>
      <c r="J58" s="521"/>
      <c r="K58" s="522"/>
      <c r="L58" s="523"/>
    </row>
  </sheetData>
  <sheetProtection formatCells="0"/>
  <customSheetViews>
    <customSheetView guid="{DC332D96-1916-4CB1-83BF-E766621BD9C1}" showPageBreaks="1" showGridLines="0" fitToPage="1" printArea="1" hiddenRows="1" hiddenColumns="1">
      <selection activeCell="E61" sqref="E61:L68"/>
      <pageMargins left="0.75" right="0.75" top="1" bottom="1" header="0.5" footer="0.5"/>
      <pageSetup paperSize="8" scale="65" orientation="landscape" r:id="rId1"/>
      <headerFooter alignWithMargins="0"/>
    </customSheetView>
    <customSheetView guid="{AA71275F-0E00-42F2-B85D-EA0857995E94}" showPageBreaks="1" showGridLines="0" fitToPage="1" printArea="1" hiddenRows="1" hiddenColumns="1" topLeftCell="A4">
      <selection activeCell="C60" sqref="C60"/>
      <pageMargins left="0.75" right="0.75" top="1" bottom="1" header="0.5" footer="0.5"/>
      <pageSetup paperSize="8" scale="65" orientation="landscape" r:id="rId2"/>
      <headerFooter alignWithMargins="0"/>
    </customSheetView>
    <customSheetView guid="{5B2715FD-B128-4DF5-9FA5-FA32B704A005}" showGridLines="0" fitToPage="1" printArea="1" hiddenRows="1" hiddenColumns="1" topLeftCell="A40">
      <selection activeCell="C51" sqref="C51:F56"/>
      <pageMargins left="0.75" right="0.75" top="1" bottom="1" header="0.5" footer="0.5"/>
      <pageSetup paperSize="8" scale="76"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C07AF512-0C0A-4427-AA8C-6C5FE6E3E91F}" showPageBreaks="1" showGridLines="0" fitToPage="1" printArea="1" hiddenRows="1" hiddenColumns="1">
      <selection activeCell="F19" sqref="F19"/>
      <pageMargins left="0.75" right="0.75" top="1" bottom="1" header="0.5" footer="0.5"/>
      <pageSetup paperSize="8" scale="65" orientation="landscape" r:id="rId5"/>
      <headerFooter alignWithMargins="0"/>
    </customSheetView>
    <customSheetView guid="{48D61CA4-47D0-4652-9E2D-F0913F34C369}" showGridLines="0" fitToPage="1" hiddenRows="1" hiddenColumns="1">
      <selection activeCell="E73" sqref="E73"/>
      <pageMargins left="0.75" right="0.75" top="1" bottom="1" header="0.5" footer="0.5"/>
      <pageSetup paperSize="8" scale="65" orientation="landscape" r:id="rId6"/>
      <headerFooter alignWithMargins="0"/>
    </customSheetView>
    <customSheetView guid="{57A6739A-71C3-4545-A3E5-153B8E9DC8F7}" showGridLines="0" fitToPage="1" hiddenRows="1" hiddenColumns="1">
      <selection activeCell="E73" sqref="E73"/>
      <pageMargins left="0.75" right="0.75" top="1" bottom="1" header="0.5" footer="0.5"/>
      <pageSetup paperSize="8" scale="65" orientation="landscape" r:id="rId7"/>
      <headerFooter alignWithMargins="0"/>
    </customSheetView>
  </customSheetViews>
  <mergeCells count="53">
    <mergeCell ref="J44:R46"/>
    <mergeCell ref="C39:E39"/>
    <mergeCell ref="I30:R31"/>
    <mergeCell ref="A32:A33"/>
    <mergeCell ref="A55:C55"/>
    <mergeCell ref="A45:A48"/>
    <mergeCell ref="C46:E46"/>
    <mergeCell ref="C47:E47"/>
    <mergeCell ref="C48:E48"/>
    <mergeCell ref="C49:E49"/>
    <mergeCell ref="C50:E50"/>
    <mergeCell ref="C51:E51"/>
    <mergeCell ref="C52:E52"/>
    <mergeCell ref="E55:S55"/>
    <mergeCell ref="I53:K53"/>
    <mergeCell ref="L50:S50"/>
    <mergeCell ref="C45:E45"/>
    <mergeCell ref="A54:B54"/>
    <mergeCell ref="V47:W47"/>
    <mergeCell ref="X47:AF47"/>
    <mergeCell ref="V49:W49"/>
    <mergeCell ref="X49:AF49"/>
    <mergeCell ref="L53:S53"/>
    <mergeCell ref="L51:S51"/>
    <mergeCell ref="L52:S52"/>
    <mergeCell ref="I51:K51"/>
    <mergeCell ref="I52:K52"/>
    <mergeCell ref="X29:Y29"/>
    <mergeCell ref="A37:A38"/>
    <mergeCell ref="C37:E37"/>
    <mergeCell ref="C38:E38"/>
    <mergeCell ref="J19:L19"/>
    <mergeCell ref="H19:I19"/>
    <mergeCell ref="H22:H26"/>
    <mergeCell ref="I24:I26"/>
    <mergeCell ref="V31:W45"/>
    <mergeCell ref="V29:W29"/>
    <mergeCell ref="X31:AF45"/>
    <mergeCell ref="H44:H45"/>
    <mergeCell ref="H30:H31"/>
    <mergeCell ref="C41:E41"/>
    <mergeCell ref="C42:E42"/>
    <mergeCell ref="C40:E40"/>
    <mergeCell ref="R5:U5"/>
    <mergeCell ref="C13:E13"/>
    <mergeCell ref="H5:I5"/>
    <mergeCell ref="M8:Q9"/>
    <mergeCell ref="M10:Q12"/>
    <mergeCell ref="J24:L26"/>
    <mergeCell ref="J22:L22"/>
    <mergeCell ref="J23:L23"/>
    <mergeCell ref="C15:E15"/>
    <mergeCell ref="C17:E17"/>
  </mergeCells>
  <phoneticPr fontId="4" type="noConversion"/>
  <dataValidations xWindow="279" yWindow="688" count="29">
    <dataValidation type="textLength" errorStyle="warning" operator="lessThanOrEqual" allowBlank="1" showInputMessage="1" showErrorMessage="1" error="Please do not exceed 1000 characters (inc spaces), approx 150 words in your commentary. Extended narrative may be edited by the BICC portfolio office." sqref="R37:R43 P37:Q41 M27:Q29 J32:R32 X31:AF45">
      <formula1>1000</formula1>
    </dataValidation>
    <dataValidation type="list" allowBlank="1" showInputMessage="1" showErrorMessage="1" sqref="C13:E13">
      <formula1>DfTGroup</formula1>
    </dataValidation>
    <dataValidation type="list" allowBlank="1" showInputMessage="1" showErrorMessage="1" sqref="E26">
      <formula1>HasSROchanged</formula1>
    </dataValidation>
    <dataValidation type="list" allowBlank="1" showInputMessage="1" showErrorMessage="1" sqref="K5:K6">
      <formula1>reportingperiod</formula1>
    </dataValidation>
    <dataValidation type="textLength" allowBlank="1" showInputMessage="1" showErrorMessage="1" promptTitle="Brief project description " prompt="One or two lines describing what the project subject matter and outcome is?" sqref="D53:F53">
      <formula1>0</formula1>
      <formula2>500</formula2>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2: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A49:A50"/>
    <dataValidation type="list" allowBlank="1" showInputMessage="1" showErrorMessage="1" sqref="L13">
      <formula1>$T$5:$T$5</formula1>
    </dataValidation>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7:L41 I33"/>
    <dataValidation type="textLength" operator="lessThan" allowBlank="1" showInputMessage="1" showErrorMessage="1" sqref="C9:F9 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43">
      <formula1>500</formula1>
    </dataValidation>
    <dataValidation allowBlank="1" showInputMessage="1" showErrorMessage="1" prompt="If project supports the delivery of government policy/strategic objectives, please state couple of lines stating which policy or objectives it supports." sqref="A43 A32:A36"/>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8:F39 C32">
      <formula1>1000</formula1>
    </dataValidation>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9:A40 A37"/>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9:X30">
      <formula1>$T$54:$T$55</formula1>
    </dataValidation>
  </dataValidations>
  <hyperlinks>
    <hyperlink ref="A7" location="Summary!A8" tooltip="ID provided by BICC Portfolio Office. If new project please contact Portfolio Office for ID." display="Portfolio Project ID"/>
    <hyperlink ref="H9" location="Summary!G10" tooltip="Is this project/programme on the GMPP list?" display="GMPP"/>
    <hyperlink ref="H11" location="Summary!G12" tooltip="Is this project/programme individually in the IUK Top 40 list?" display="IUK top 40"/>
    <hyperlink ref="K9" location="Summary!J10" tooltip="Is this project/programme in the list of the Board's monitored workstreams (known as Top 38)?" display="Top 37"/>
    <hyperlink ref="K11"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3" location="Summary!A16" tooltip="Select the Group responsible for the project/programme." display="Group"/>
    <hyperlink ref="H22: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24:A25" location="Summary!A24" tooltip="Provide the name, telephone number and email address of SRO. If there is a change in SRO since the last quarter put explanation in Project Roles Comments box." display="Senior Responsible Officer (SRO)"/>
    <hyperlink ref="A15" location="Summary!A18" tooltip="Select the area of business responsible for the project/programme. If selecting Other please provide further details in Overall Comments." display="Area of Business"/>
  </hyperlinks>
  <pageMargins left="0.74803149606299213" right="0.74803149606299213" top="0.98425196850393704" bottom="0.98425196850393704" header="0.51181102362204722" footer="0.51181102362204722"/>
  <pageSetup paperSize="8" scale="65" orientation="portrait"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8</xdr:col>
                    <xdr:colOff>28575</xdr:colOff>
                    <xdr:row>5</xdr:row>
                    <xdr:rowOff>85725</xdr:rowOff>
                  </from>
                  <to>
                    <xdr:col>8</xdr:col>
                    <xdr:colOff>333375</xdr:colOff>
                    <xdr:row>5</xdr:row>
                    <xdr:rowOff>400050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11</xdr:col>
                    <xdr:colOff>19050</xdr:colOff>
                    <xdr:row>8</xdr:row>
                    <xdr:rowOff>171450</xdr:rowOff>
                  </from>
                  <to>
                    <xdr:col>11</xdr:col>
                    <xdr:colOff>323850</xdr:colOff>
                    <xdr:row>10</xdr:row>
                    <xdr:rowOff>57150</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8</xdr:col>
                    <xdr:colOff>28575</xdr:colOff>
                    <xdr:row>8</xdr:row>
                    <xdr:rowOff>171450</xdr:rowOff>
                  </from>
                  <to>
                    <xdr:col>8</xdr:col>
                    <xdr:colOff>333375</xdr:colOff>
                    <xdr:row>10</xdr:row>
                    <xdr:rowOff>66675</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11</xdr:col>
                    <xdr:colOff>19050</xdr:colOff>
                    <xdr:row>5</xdr:row>
                    <xdr:rowOff>85725</xdr:rowOff>
                  </from>
                  <to>
                    <xdr:col>11</xdr:col>
                    <xdr:colOff>323850</xdr:colOff>
                    <xdr:row>5</xdr:row>
                    <xdr:rowOff>400050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allowBlank="1" showInputMessage="1" showErrorMessage="1">
          <x14:formula1>
            <xm:f>'Dropdown lists'!$J$2:$J$7</xm:f>
          </x14:formula1>
          <xm:sqref>C54</xm:sqref>
        </x14:dataValidation>
        <x14:dataValidation type="list" allowBlank="1" showInputMessage="1" showErrorMessage="1">
          <x14:formula1>
            <xm:f>'Dropdown lists'!$H$2:$H$10</xm:f>
          </x14:formula1>
          <xm:sqref>I51:K53</xm:sqref>
        </x14:dataValidation>
        <x14:dataValidation type="list" operator="lessThan" allowBlank="1" showInputMessage="1" showErrorMessage="1" promptTitle="SDP" prompt="Please indicate which SDP objective this project/programme contributes to">
          <x14:formula1>
            <xm:f>'Dropdown lists'!$P$2:$P$9</xm:f>
          </x14:formula1>
          <xm:sqref>C37:E42</xm:sqref>
        </x14:dataValidation>
        <x14:dataValidation type="list" allowBlank="1" showInputMessage="1" showErrorMessage="1">
          <x14:formula1>
            <xm:f>'Dropdown lists'!$Q$2:$Q$25</xm:f>
          </x14:formula1>
          <xm:sqref>E27:E28 J19:L19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15"/>
  <sheetViews>
    <sheetView showGridLines="0" topLeftCell="A79" zoomScale="70" zoomScaleNormal="70" workbookViewId="0">
      <selection activeCell="B86" sqref="B86"/>
    </sheetView>
  </sheetViews>
  <sheetFormatPr defaultColWidth="9.140625" defaultRowHeight="12.75" x14ac:dyDescent="0.2"/>
  <cols>
    <col min="1" max="1" width="23.42578125" style="4" customWidth="1"/>
    <col min="2" max="2" width="25.7109375" style="4" customWidth="1"/>
    <col min="3" max="5" width="14.28515625" style="4" customWidth="1"/>
    <col min="6" max="6" width="15.85546875" style="4" customWidth="1"/>
    <col min="7"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2" t="s">
        <v>47</v>
      </c>
    </row>
    <row r="4" spans="1:15" x14ac:dyDescent="0.2">
      <c r="O4" s="3" t="s">
        <v>6</v>
      </c>
    </row>
    <row r="5" spans="1:15" x14ac:dyDescent="0.2">
      <c r="A5" s="387"/>
      <c r="B5" s="387"/>
      <c r="O5" s="3" t="s">
        <v>8</v>
      </c>
    </row>
    <row r="6" spans="1:15" ht="15" x14ac:dyDescent="0.25">
      <c r="A6" s="370" t="s">
        <v>124</v>
      </c>
      <c r="B6" s="387"/>
      <c r="O6" s="2" t="s">
        <v>9</v>
      </c>
    </row>
    <row r="7" spans="1:15" ht="10.5" customHeight="1" thickBot="1" x14ac:dyDescent="0.3">
      <c r="A7" s="370"/>
      <c r="B7" s="387"/>
      <c r="O7" s="2"/>
    </row>
    <row r="8" spans="1:15" s="22" customFormat="1" ht="27" customHeight="1" thickBot="1" x14ac:dyDescent="0.25">
      <c r="A8" s="388" t="s">
        <v>132</v>
      </c>
      <c r="B8" s="389"/>
    </row>
    <row r="9" spans="1:15" s="115" customFormat="1" ht="2.25" customHeight="1" thickBot="1" x14ac:dyDescent="0.25">
      <c r="A9" s="390"/>
      <c r="B9" s="390"/>
    </row>
    <row r="10" spans="1:15" ht="19.5" customHeight="1" thickBot="1" x14ac:dyDescent="0.25">
      <c r="A10" s="742" t="s">
        <v>245</v>
      </c>
      <c r="B10" s="743"/>
      <c r="C10" s="526" t="s">
        <v>8</v>
      </c>
    </row>
    <row r="11" spans="1:15" ht="8.25" customHeight="1" x14ac:dyDescent="0.2">
      <c r="A11" s="391"/>
      <c r="B11" s="51"/>
      <c r="C11" s="51"/>
      <c r="D11" s="51"/>
      <c r="E11" s="51"/>
      <c r="F11" s="51"/>
      <c r="G11" s="51"/>
    </row>
    <row r="12" spans="1:15" s="22" customFormat="1" ht="11.25" customHeight="1" x14ac:dyDescent="0.2">
      <c r="A12" s="392" t="s">
        <v>61</v>
      </c>
      <c r="B12" s="49"/>
    </row>
    <row r="13" spans="1:15" s="22" customFormat="1" ht="3" customHeight="1" thickBot="1" x14ac:dyDescent="0.25">
      <c r="A13" s="21"/>
    </row>
    <row r="14" spans="1:15" s="22" customFormat="1" ht="37.5" customHeight="1" thickBot="1" x14ac:dyDescent="0.25">
      <c r="A14" s="386" t="s">
        <v>141</v>
      </c>
      <c r="B14" s="345" t="s">
        <v>88</v>
      </c>
      <c r="D14" s="744" t="s">
        <v>86</v>
      </c>
      <c r="E14" s="745"/>
      <c r="F14" s="346" t="s">
        <v>88</v>
      </c>
      <c r="G14" s="488" t="s">
        <v>303</v>
      </c>
      <c r="H14" s="487">
        <v>41395</v>
      </c>
    </row>
    <row r="15" spans="1:15" s="22" customFormat="1" ht="44.25" customHeight="1" thickBot="1" x14ac:dyDescent="0.25">
      <c r="A15" s="386" t="s">
        <v>142</v>
      </c>
      <c r="B15" s="345" t="s">
        <v>88</v>
      </c>
      <c r="D15" s="744" t="s">
        <v>87</v>
      </c>
      <c r="E15" s="745"/>
      <c r="F15" s="473" t="s">
        <v>276</v>
      </c>
    </row>
    <row r="16" spans="1:15" s="22" customFormat="1" ht="18" customHeight="1" thickBot="1" x14ac:dyDescent="0.25">
      <c r="A16" s="154"/>
      <c r="B16" s="155"/>
      <c r="D16" s="744" t="s">
        <v>143</v>
      </c>
      <c r="E16" s="745"/>
      <c r="F16" s="346"/>
    </row>
    <row r="17" spans="1:16" s="22" customFormat="1" ht="28.5" customHeight="1" thickBot="1" x14ac:dyDescent="0.25">
      <c r="A17" s="49"/>
      <c r="D17" s="746" t="s">
        <v>144</v>
      </c>
      <c r="E17" s="747"/>
      <c r="F17" s="299">
        <v>41361</v>
      </c>
    </row>
    <row r="18" spans="1:16" s="115" customFormat="1" ht="28.5" customHeight="1" thickBot="1" x14ac:dyDescent="0.25">
      <c r="A18" s="394" t="s">
        <v>148</v>
      </c>
      <c r="D18" s="154"/>
      <c r="E18" s="393"/>
      <c r="F18" s="158"/>
    </row>
    <row r="19" spans="1:16" s="115" customFormat="1" ht="27.75" customHeight="1" thickBot="1" x14ac:dyDescent="0.25">
      <c r="A19" s="527" t="s">
        <v>155</v>
      </c>
      <c r="B19" s="527" t="s">
        <v>156</v>
      </c>
      <c r="C19" s="530" t="s">
        <v>158</v>
      </c>
      <c r="D19" s="527" t="s">
        <v>187</v>
      </c>
      <c r="E19" s="530" t="s">
        <v>158</v>
      </c>
      <c r="F19" s="158"/>
    </row>
    <row r="20" spans="1:16" s="22" customFormat="1" ht="15" customHeight="1" thickBot="1" x14ac:dyDescent="0.25">
      <c r="A20" s="527" t="s">
        <v>149</v>
      </c>
      <c r="B20" s="529"/>
      <c r="D20" s="154"/>
      <c r="E20" s="157"/>
      <c r="F20" s="158"/>
    </row>
    <row r="21" spans="1:16" s="22" customFormat="1" ht="18" customHeight="1" thickBot="1" x14ac:dyDescent="0.25">
      <c r="A21" s="527" t="s">
        <v>150</v>
      </c>
      <c r="B21" s="530"/>
      <c r="D21" s="730" t="s">
        <v>342</v>
      </c>
      <c r="E21" s="730"/>
      <c r="F21" s="730"/>
      <c r="G21" s="729" t="s">
        <v>10</v>
      </c>
    </row>
    <row r="22" spans="1:16" s="22" customFormat="1" ht="17.25" customHeight="1" thickBot="1" x14ac:dyDescent="0.25">
      <c r="A22" s="527" t="s">
        <v>151</v>
      </c>
      <c r="B22" s="530" t="s">
        <v>154</v>
      </c>
      <c r="D22" s="730"/>
      <c r="E22" s="730"/>
      <c r="F22" s="730"/>
      <c r="G22" s="729"/>
    </row>
    <row r="23" spans="1:16" ht="31.5" customHeight="1" thickBot="1" x14ac:dyDescent="0.25">
      <c r="A23" s="528" t="s">
        <v>224</v>
      </c>
      <c r="B23" s="533">
        <v>2888</v>
      </c>
      <c r="D23" s="730"/>
      <c r="E23" s="730"/>
      <c r="F23" s="730"/>
      <c r="G23" s="729"/>
    </row>
    <row r="24" spans="1:16" ht="26.25" customHeight="1" thickBot="1" x14ac:dyDescent="0.25">
      <c r="A24" s="531" t="s">
        <v>399</v>
      </c>
      <c r="B24" s="532"/>
      <c r="C24" s="387"/>
      <c r="D24" s="387"/>
      <c r="E24" s="387"/>
      <c r="F24" s="731" t="s">
        <v>341</v>
      </c>
      <c r="G24" s="731"/>
      <c r="H24" s="731"/>
    </row>
    <row r="25" spans="1:16" s="22" customFormat="1" ht="21" customHeight="1" thickBot="1" x14ac:dyDescent="0.25">
      <c r="A25" s="748" t="s">
        <v>226</v>
      </c>
      <c r="B25" s="749"/>
      <c r="C25" s="749"/>
      <c r="D25" s="749"/>
      <c r="E25" s="749"/>
      <c r="F25" s="731"/>
      <c r="G25" s="731"/>
      <c r="H25" s="731"/>
    </row>
    <row r="26" spans="1:16" s="108" customFormat="1" ht="82.5" customHeight="1" thickBot="1" x14ac:dyDescent="0.25">
      <c r="A26" s="395" t="s">
        <v>27</v>
      </c>
      <c r="B26" s="534" t="s">
        <v>400</v>
      </c>
      <c r="C26" s="396" t="s">
        <v>331</v>
      </c>
      <c r="D26" s="396" t="s">
        <v>115</v>
      </c>
      <c r="E26" s="396" t="s">
        <v>116</v>
      </c>
      <c r="F26" s="397" t="s">
        <v>332</v>
      </c>
      <c r="G26" s="535" t="s">
        <v>401</v>
      </c>
      <c r="H26" s="109"/>
      <c r="I26" s="110"/>
      <c r="J26" s="110"/>
      <c r="K26" s="110"/>
      <c r="L26" s="111"/>
      <c r="M26" s="112"/>
      <c r="N26" s="112"/>
      <c r="O26" s="112"/>
      <c r="P26" s="112"/>
    </row>
    <row r="27" spans="1:16" s="22" customFormat="1" ht="15" customHeight="1" thickBot="1" x14ac:dyDescent="0.25">
      <c r="A27" s="723" t="s">
        <v>402</v>
      </c>
      <c r="B27" s="401" t="s">
        <v>76</v>
      </c>
      <c r="C27" s="536">
        <v>227.39</v>
      </c>
      <c r="D27" s="53">
        <v>0</v>
      </c>
      <c r="E27" s="53">
        <v>0</v>
      </c>
      <c r="F27" s="398">
        <f>SUM(C27:E27)</f>
        <v>227.39</v>
      </c>
      <c r="G27" s="537">
        <v>0</v>
      </c>
      <c r="H27" s="57"/>
      <c r="I27" s="50"/>
      <c r="J27" s="50"/>
      <c r="K27" s="50"/>
      <c r="L27" s="48"/>
      <c r="M27" s="49"/>
      <c r="N27" s="49"/>
      <c r="O27" s="49"/>
      <c r="P27" s="49"/>
    </row>
    <row r="28" spans="1:16" s="22" customFormat="1" ht="15" customHeight="1" thickBot="1" x14ac:dyDescent="0.25">
      <c r="A28" s="724"/>
      <c r="B28" s="401" t="s">
        <v>77</v>
      </c>
      <c r="C28" s="537">
        <v>174.81</v>
      </c>
      <c r="D28" s="53">
        <v>0</v>
      </c>
      <c r="E28" s="53">
        <v>0</v>
      </c>
      <c r="F28" s="398">
        <f>SUM(C28:E28)</f>
        <v>174.81</v>
      </c>
      <c r="G28" s="537">
        <v>0</v>
      </c>
      <c r="H28" s="57"/>
      <c r="I28" s="50"/>
      <c r="J28" s="50"/>
      <c r="K28" s="50"/>
      <c r="L28" s="48"/>
      <c r="M28" s="49"/>
      <c r="N28" s="49"/>
      <c r="O28" s="49"/>
      <c r="P28" s="49"/>
    </row>
    <row r="29" spans="1:16" s="22" customFormat="1" ht="15" customHeight="1" thickBot="1" x14ac:dyDescent="0.25">
      <c r="A29" s="496" t="s">
        <v>403</v>
      </c>
      <c r="B29" s="755"/>
      <c r="C29" s="734" t="s">
        <v>84</v>
      </c>
      <c r="D29" s="736"/>
      <c r="E29" s="736"/>
      <c r="F29" s="738" t="s">
        <v>84</v>
      </c>
      <c r="G29" s="734" t="s">
        <v>84</v>
      </c>
      <c r="H29" s="57"/>
      <c r="I29" s="50"/>
      <c r="J29" s="50"/>
      <c r="K29" s="50"/>
      <c r="L29" s="48"/>
      <c r="M29" s="49"/>
      <c r="N29" s="49"/>
      <c r="O29" s="49"/>
      <c r="P29" s="49"/>
    </row>
    <row r="30" spans="1:16" s="22" customFormat="1" ht="15" customHeight="1" thickBot="1" x14ac:dyDescent="0.25">
      <c r="A30" s="723" t="s">
        <v>78</v>
      </c>
      <c r="B30" s="756"/>
      <c r="C30" s="735"/>
      <c r="D30" s="737"/>
      <c r="E30" s="737"/>
      <c r="F30" s="739"/>
      <c r="G30" s="735"/>
      <c r="H30" s="57"/>
      <c r="I30" s="50"/>
      <c r="J30" s="50"/>
      <c r="K30" s="50"/>
      <c r="L30" s="48"/>
      <c r="M30" s="49"/>
      <c r="N30" s="49"/>
      <c r="O30" s="49"/>
      <c r="P30" s="49"/>
    </row>
    <row r="31" spans="1:16" ht="15" customHeight="1" thickBot="1" x14ac:dyDescent="0.25">
      <c r="A31" s="724"/>
      <c r="B31" s="401" t="s">
        <v>76</v>
      </c>
      <c r="C31" s="537">
        <v>10.82</v>
      </c>
      <c r="D31" s="53">
        <v>0</v>
      </c>
      <c r="E31" s="53">
        <v>0</v>
      </c>
      <c r="F31" s="398">
        <f>SUM(C31:E31)</f>
        <v>10.82</v>
      </c>
      <c r="G31" s="537">
        <v>0</v>
      </c>
      <c r="H31" s="56"/>
    </row>
    <row r="32" spans="1:16" ht="15" customHeight="1" thickBot="1" x14ac:dyDescent="0.25">
      <c r="A32" s="723" t="s">
        <v>89</v>
      </c>
      <c r="B32" s="401" t="s">
        <v>146</v>
      </c>
      <c r="C32" s="537">
        <v>13.52</v>
      </c>
      <c r="D32" s="53">
        <v>0</v>
      </c>
      <c r="E32" s="53">
        <v>0</v>
      </c>
      <c r="F32" s="398">
        <f t="shared" ref="F32:F43" si="0">SUM(C32:E32)</f>
        <v>13.52</v>
      </c>
      <c r="G32" s="537">
        <v>0</v>
      </c>
      <c r="H32" s="56"/>
    </row>
    <row r="33" spans="1:8" ht="15" customHeight="1" thickBot="1" x14ac:dyDescent="0.25">
      <c r="A33" s="724"/>
      <c r="B33" s="401" t="s">
        <v>76</v>
      </c>
      <c r="C33" s="537">
        <v>12.1</v>
      </c>
      <c r="D33" s="53">
        <v>0</v>
      </c>
      <c r="E33" s="53">
        <v>0</v>
      </c>
      <c r="F33" s="398">
        <f t="shared" si="0"/>
        <v>12.1</v>
      </c>
      <c r="G33" s="537">
        <v>0</v>
      </c>
      <c r="H33" s="56"/>
    </row>
    <row r="34" spans="1:8" ht="15" customHeight="1" thickBot="1" x14ac:dyDescent="0.25">
      <c r="A34" s="723" t="s">
        <v>90</v>
      </c>
      <c r="B34" s="401" t="s">
        <v>146</v>
      </c>
      <c r="C34" s="537">
        <v>12.1</v>
      </c>
      <c r="D34" s="53">
        <v>0</v>
      </c>
      <c r="E34" s="53">
        <v>0</v>
      </c>
      <c r="F34" s="398">
        <f t="shared" si="0"/>
        <v>12.1</v>
      </c>
      <c r="G34" s="537">
        <v>0</v>
      </c>
      <c r="H34" s="56"/>
    </row>
    <row r="35" spans="1:8" ht="15" customHeight="1" thickBot="1" x14ac:dyDescent="0.25">
      <c r="A35" s="724"/>
      <c r="B35" s="401" t="s">
        <v>76</v>
      </c>
      <c r="C35" s="537">
        <v>33.387999999999998</v>
      </c>
      <c r="D35" s="53">
        <v>0</v>
      </c>
      <c r="E35" s="53">
        <v>0</v>
      </c>
      <c r="F35" s="398">
        <f t="shared" si="0"/>
        <v>33.387999999999998</v>
      </c>
      <c r="G35" s="537">
        <v>0</v>
      </c>
      <c r="H35" s="56"/>
    </row>
    <row r="36" spans="1:8" ht="15" customHeight="1" thickBot="1" x14ac:dyDescent="0.25">
      <c r="A36" s="723" t="s">
        <v>92</v>
      </c>
      <c r="B36" s="401" t="s">
        <v>146</v>
      </c>
      <c r="C36" s="537">
        <v>33.39</v>
      </c>
      <c r="D36" s="53">
        <v>0</v>
      </c>
      <c r="E36" s="53">
        <v>0</v>
      </c>
      <c r="F36" s="398">
        <f t="shared" si="0"/>
        <v>33.39</v>
      </c>
      <c r="G36" s="537">
        <v>0</v>
      </c>
      <c r="H36" s="56"/>
    </row>
    <row r="37" spans="1:8" ht="15" customHeight="1" thickBot="1" x14ac:dyDescent="0.25">
      <c r="A37" s="724"/>
      <c r="B37" s="401" t="s">
        <v>76</v>
      </c>
      <c r="C37" s="537">
        <v>1.8979999999999999</v>
      </c>
      <c r="D37" s="53">
        <v>0</v>
      </c>
      <c r="E37" s="53">
        <v>0</v>
      </c>
      <c r="F37" s="398">
        <f t="shared" si="0"/>
        <v>1.8979999999999999</v>
      </c>
      <c r="G37" s="537">
        <v>0</v>
      </c>
      <c r="H37" s="56"/>
    </row>
    <row r="38" spans="1:8" ht="15" customHeight="1" thickBot="1" x14ac:dyDescent="0.25">
      <c r="A38" s="723" t="s">
        <v>404</v>
      </c>
      <c r="B38" s="401" t="s">
        <v>146</v>
      </c>
      <c r="C38" s="537">
        <v>1.9</v>
      </c>
      <c r="D38" s="53">
        <v>0</v>
      </c>
      <c r="E38" s="53">
        <v>0</v>
      </c>
      <c r="F38" s="398">
        <f t="shared" si="0"/>
        <v>1.9</v>
      </c>
      <c r="G38" s="537">
        <v>0</v>
      </c>
      <c r="H38" s="56"/>
    </row>
    <row r="39" spans="1:8" ht="15" customHeight="1" thickBot="1" x14ac:dyDescent="0.25">
      <c r="A39" s="724"/>
      <c r="B39" s="401" t="s">
        <v>76</v>
      </c>
      <c r="C39" s="53"/>
      <c r="D39" s="53">
        <v>0</v>
      </c>
      <c r="E39" s="53">
        <v>0</v>
      </c>
      <c r="F39" s="398">
        <f t="shared" si="0"/>
        <v>0</v>
      </c>
      <c r="G39" s="537">
        <v>0</v>
      </c>
      <c r="H39" s="56"/>
    </row>
    <row r="40" spans="1:8" ht="15" customHeight="1" thickBot="1" x14ac:dyDescent="0.25">
      <c r="A40" s="723" t="s">
        <v>405</v>
      </c>
      <c r="B40" s="401" t="s">
        <v>146</v>
      </c>
      <c r="C40" s="53"/>
      <c r="D40" s="53">
        <v>0</v>
      </c>
      <c r="E40" s="53">
        <v>0</v>
      </c>
      <c r="F40" s="398">
        <f t="shared" si="0"/>
        <v>0</v>
      </c>
      <c r="G40" s="537">
        <v>0</v>
      </c>
      <c r="H40" s="56"/>
    </row>
    <row r="41" spans="1:8" ht="15" customHeight="1" thickBot="1" x14ac:dyDescent="0.25">
      <c r="A41" s="724"/>
      <c r="B41" s="401" t="s">
        <v>76</v>
      </c>
      <c r="C41" s="53"/>
      <c r="D41" s="53"/>
      <c r="E41" s="53"/>
      <c r="F41" s="398"/>
      <c r="G41" s="537"/>
      <c r="H41" s="101"/>
    </row>
    <row r="42" spans="1:8" ht="15" customHeight="1" thickBot="1" x14ac:dyDescent="0.25">
      <c r="A42" s="732" t="s">
        <v>79</v>
      </c>
      <c r="B42" s="401" t="s">
        <v>76</v>
      </c>
      <c r="C42" s="53">
        <v>6.1779999999999999</v>
      </c>
      <c r="D42" s="53">
        <v>0</v>
      </c>
      <c r="E42" s="53">
        <v>0</v>
      </c>
      <c r="F42" s="398">
        <f t="shared" si="0"/>
        <v>6.1779999999999999</v>
      </c>
      <c r="G42" s="537">
        <v>450</v>
      </c>
      <c r="H42" s="101"/>
    </row>
    <row r="43" spans="1:8" ht="15" customHeight="1" thickBot="1" x14ac:dyDescent="0.25">
      <c r="A43" s="733"/>
      <c r="B43" s="401" t="s">
        <v>146</v>
      </c>
      <c r="C43" s="53">
        <v>6.18</v>
      </c>
      <c r="D43" s="53">
        <v>0</v>
      </c>
      <c r="E43" s="53">
        <v>0</v>
      </c>
      <c r="F43" s="398">
        <f t="shared" si="0"/>
        <v>6.18</v>
      </c>
      <c r="G43" s="537">
        <v>450</v>
      </c>
      <c r="H43" s="56"/>
    </row>
    <row r="44" spans="1:8" ht="25.5" customHeight="1" thickBot="1" x14ac:dyDescent="0.25">
      <c r="A44" s="727" t="s">
        <v>112</v>
      </c>
      <c r="B44" s="399" t="s">
        <v>76</v>
      </c>
      <c r="C44" s="102">
        <f>SUM(C27+C31+C33+C35+C37+C39+C41+C42)</f>
        <v>291.774</v>
      </c>
      <c r="D44" s="102">
        <f>SUM(D27+D31+D33+D35+D37+D39+D41+D42)</f>
        <v>0</v>
      </c>
      <c r="E44" s="102">
        <f>SUM(E27+E31+E33+E35+E37+E39+E41+E42)</f>
        <v>0</v>
      </c>
      <c r="F44" s="190">
        <f>SUM(C44:E44)</f>
        <v>291.774</v>
      </c>
      <c r="G44" s="104">
        <f>SUM(G27+G31+G33+G35+G37+G39+G41+G42)</f>
        <v>450</v>
      </c>
      <c r="H44" s="100"/>
    </row>
    <row r="45" spans="1:8" ht="27" customHeight="1" thickBot="1" x14ac:dyDescent="0.25">
      <c r="A45" s="728"/>
      <c r="B45" s="400" t="s">
        <v>159</v>
      </c>
      <c r="C45" s="102" t="e">
        <f>SUM(C28+C32+C34+C36+C38+C40+#REF!+C43)</f>
        <v>#REF!</v>
      </c>
      <c r="D45" s="102" t="e">
        <f>SUM(D28+D32+D34+D36+D38+D40+#REF!+D43)</f>
        <v>#REF!</v>
      </c>
      <c r="E45" s="102" t="e">
        <f>SUM(E28+E32+E34+E36+E38+E40+#REF!+E43)</f>
        <v>#REF!</v>
      </c>
      <c r="F45" s="190" t="e">
        <f>SUM(C45:E45)</f>
        <v>#REF!</v>
      </c>
      <c r="G45" s="104" t="e">
        <f>SUM(G28+G32+G34+G36+G38+G40+#REF!+G43)</f>
        <v>#REF!</v>
      </c>
      <c r="H45" s="100"/>
    </row>
    <row r="46" spans="1:8" ht="33" customHeight="1" thickBot="1" x14ac:dyDescent="0.25">
      <c r="A46" s="725" t="s">
        <v>147</v>
      </c>
      <c r="B46" s="726"/>
      <c r="C46" s="280"/>
      <c r="D46" s="53"/>
      <c r="E46" s="280"/>
      <c r="F46" s="156"/>
      <c r="G46" s="280"/>
      <c r="H46" s="100"/>
    </row>
    <row r="47" spans="1:8" ht="57" customHeight="1" thickBot="1" x14ac:dyDescent="0.25">
      <c r="A47" s="402" t="s">
        <v>193</v>
      </c>
      <c r="C47" s="347" t="s">
        <v>334</v>
      </c>
      <c r="H47" s="100"/>
    </row>
    <row r="48" spans="1:8" ht="21.75" customHeight="1" x14ac:dyDescent="0.2">
      <c r="A48" s="5"/>
      <c r="B48" s="5"/>
      <c r="H48" s="106"/>
    </row>
    <row r="49" spans="1:16" s="5" customFormat="1" ht="21.75" customHeight="1" x14ac:dyDescent="0.2">
      <c r="A49" s="107" t="s">
        <v>114</v>
      </c>
      <c r="B49" s="754" t="s">
        <v>441</v>
      </c>
      <c r="C49" s="754"/>
      <c r="D49" s="754"/>
      <c r="E49" s="754"/>
      <c r="F49" s="754"/>
      <c r="G49" s="754"/>
    </row>
    <row r="50" spans="1:16" ht="21.75" customHeight="1" thickBot="1" x14ac:dyDescent="0.25"/>
    <row r="51" spans="1:16" s="115" customFormat="1" ht="92.25" customHeight="1" thickBot="1" x14ac:dyDescent="0.25">
      <c r="A51" s="395" t="s">
        <v>28</v>
      </c>
      <c r="B51" s="534" t="s">
        <v>408</v>
      </c>
      <c r="C51" s="396" t="s">
        <v>329</v>
      </c>
      <c r="D51" s="403" t="s">
        <v>117</v>
      </c>
      <c r="E51" s="396" t="s">
        <v>118</v>
      </c>
      <c r="F51" s="397" t="s">
        <v>330</v>
      </c>
      <c r="G51" s="535" t="s">
        <v>409</v>
      </c>
      <c r="H51" s="114"/>
      <c r="I51" s="114"/>
      <c r="J51" s="114"/>
    </row>
    <row r="52" spans="1:16" s="115" customFormat="1" ht="15" customHeight="1" thickBot="1" x14ac:dyDescent="0.25">
      <c r="A52" s="723" t="s">
        <v>402</v>
      </c>
      <c r="B52" s="401" t="s">
        <v>76</v>
      </c>
      <c r="C52" s="53">
        <v>36.47</v>
      </c>
      <c r="D52" s="53">
        <v>0</v>
      </c>
      <c r="E52" s="53">
        <v>0</v>
      </c>
      <c r="F52" s="398">
        <f>SUM(C52:E52)</f>
        <v>36.47</v>
      </c>
      <c r="G52" s="537"/>
      <c r="H52" s="114"/>
      <c r="I52" s="114"/>
      <c r="J52" s="114"/>
    </row>
    <row r="53" spans="1:16" s="60" customFormat="1" ht="15" customHeight="1" thickBot="1" x14ac:dyDescent="0.25">
      <c r="A53" s="724"/>
      <c r="B53" s="401" t="s">
        <v>77</v>
      </c>
      <c r="C53" s="53">
        <v>36.47</v>
      </c>
      <c r="D53" s="53">
        <v>0</v>
      </c>
      <c r="E53" s="53">
        <v>0</v>
      </c>
      <c r="F53" s="398">
        <f>SUM(C53:E53)</f>
        <v>36.47</v>
      </c>
      <c r="G53" s="537"/>
    </row>
    <row r="54" spans="1:16" s="22" customFormat="1" ht="28.5" customHeight="1" thickBot="1" x14ac:dyDescent="0.25">
      <c r="A54" s="496" t="s">
        <v>406</v>
      </c>
      <c r="B54" s="404"/>
      <c r="C54" s="477" t="s">
        <v>84</v>
      </c>
      <c r="D54" s="477"/>
      <c r="E54" s="477"/>
      <c r="F54" s="474" t="s">
        <v>84</v>
      </c>
      <c r="G54" s="538"/>
      <c r="H54" s="57"/>
      <c r="I54" s="50"/>
      <c r="J54" s="50"/>
      <c r="K54" s="50"/>
      <c r="L54" s="48"/>
      <c r="M54" s="49"/>
      <c r="N54" s="49"/>
      <c r="O54" s="49"/>
      <c r="P54" s="49"/>
    </row>
    <row r="55" spans="1:16" s="60" customFormat="1" ht="15" customHeight="1" thickBot="1" x14ac:dyDescent="0.25">
      <c r="A55" s="723" t="s">
        <v>407</v>
      </c>
      <c r="B55" s="401" t="s">
        <v>76</v>
      </c>
      <c r="C55" s="537">
        <v>10.76</v>
      </c>
      <c r="D55" s="53">
        <v>0</v>
      </c>
      <c r="E55" s="53">
        <v>0</v>
      </c>
      <c r="F55" s="398">
        <f>SUM(C55:E55)</f>
        <v>10.76</v>
      </c>
      <c r="G55" s="537"/>
    </row>
    <row r="56" spans="1:16" s="60" customFormat="1" ht="15" customHeight="1" thickBot="1" x14ac:dyDescent="0.25">
      <c r="A56" s="724"/>
      <c r="B56" s="401" t="s">
        <v>146</v>
      </c>
      <c r="C56" s="537">
        <v>10.76</v>
      </c>
      <c r="D56" s="53">
        <v>0</v>
      </c>
      <c r="E56" s="53">
        <v>0</v>
      </c>
      <c r="F56" s="398">
        <f>SUM(C56:E56)</f>
        <v>10.76</v>
      </c>
      <c r="G56" s="537"/>
    </row>
    <row r="57" spans="1:16" s="60" customFormat="1" ht="15" customHeight="1" thickBot="1" x14ac:dyDescent="0.25">
      <c r="A57" s="723" t="s">
        <v>89</v>
      </c>
      <c r="B57" s="401" t="s">
        <v>76</v>
      </c>
      <c r="C57" s="537">
        <v>0</v>
      </c>
      <c r="D57" s="53">
        <v>0</v>
      </c>
      <c r="E57" s="53">
        <v>0</v>
      </c>
      <c r="F57" s="398">
        <f>SUM(C57:E57)</f>
        <v>0</v>
      </c>
      <c r="G57" s="537"/>
    </row>
    <row r="58" spans="1:16" s="60" customFormat="1" ht="15" customHeight="1" thickBot="1" x14ac:dyDescent="0.25">
      <c r="A58" s="724"/>
      <c r="B58" s="401" t="s">
        <v>146</v>
      </c>
      <c r="C58" s="537">
        <v>0</v>
      </c>
      <c r="D58" s="53">
        <v>0</v>
      </c>
      <c r="E58" s="53">
        <v>0</v>
      </c>
      <c r="F58" s="398">
        <f t="shared" ref="F58:F67" si="1">SUM(C58:E58)</f>
        <v>0</v>
      </c>
      <c r="G58" s="537"/>
    </row>
    <row r="59" spans="1:16" s="60" customFormat="1" ht="15" customHeight="1" thickBot="1" x14ac:dyDescent="0.25">
      <c r="A59" s="496" t="s">
        <v>90</v>
      </c>
      <c r="B59" s="401" t="s">
        <v>76</v>
      </c>
      <c r="C59" s="537">
        <v>0</v>
      </c>
      <c r="D59" s="53">
        <v>0</v>
      </c>
      <c r="E59" s="53">
        <v>0</v>
      </c>
      <c r="F59" s="398">
        <f t="shared" si="1"/>
        <v>0</v>
      </c>
      <c r="G59" s="537"/>
    </row>
    <row r="60" spans="1:16" s="60" customFormat="1" ht="15" customHeight="1" thickBot="1" x14ac:dyDescent="0.25">
      <c r="A60" s="497"/>
      <c r="B60" s="401" t="s">
        <v>146</v>
      </c>
      <c r="C60" s="537">
        <v>0</v>
      </c>
      <c r="D60" s="53">
        <v>0</v>
      </c>
      <c r="E60" s="53">
        <v>0</v>
      </c>
      <c r="F60" s="398">
        <f t="shared" si="1"/>
        <v>0</v>
      </c>
      <c r="G60" s="537"/>
    </row>
    <row r="61" spans="1:16" s="60" customFormat="1" ht="15" customHeight="1" thickBot="1" x14ac:dyDescent="0.25">
      <c r="A61" s="496" t="s">
        <v>92</v>
      </c>
      <c r="B61" s="401" t="s">
        <v>76</v>
      </c>
      <c r="C61" s="537">
        <v>0</v>
      </c>
      <c r="D61" s="484">
        <v>0</v>
      </c>
      <c r="E61" s="484">
        <v>0</v>
      </c>
      <c r="F61" s="398">
        <f t="shared" si="1"/>
        <v>0</v>
      </c>
      <c r="G61" s="537"/>
    </row>
    <row r="62" spans="1:16" s="60" customFormat="1" ht="15" customHeight="1" thickBot="1" x14ac:dyDescent="0.25">
      <c r="A62" s="497"/>
      <c r="B62" s="401" t="s">
        <v>146</v>
      </c>
      <c r="C62" s="537">
        <v>0</v>
      </c>
      <c r="D62" s="484">
        <v>0</v>
      </c>
      <c r="E62" s="484">
        <v>0</v>
      </c>
      <c r="F62" s="398">
        <f t="shared" si="1"/>
        <v>0</v>
      </c>
      <c r="G62" s="537"/>
    </row>
    <row r="63" spans="1:16" s="60" customFormat="1" ht="15" customHeight="1" thickBot="1" x14ac:dyDescent="0.25">
      <c r="A63" s="496" t="s">
        <v>404</v>
      </c>
      <c r="B63" s="401" t="s">
        <v>76</v>
      </c>
      <c r="C63" s="53">
        <v>0</v>
      </c>
      <c r="D63" s="53">
        <v>0</v>
      </c>
      <c r="E63" s="53">
        <v>0</v>
      </c>
      <c r="F63" s="398">
        <f t="shared" si="1"/>
        <v>0</v>
      </c>
      <c r="G63" s="537"/>
    </row>
    <row r="64" spans="1:16" s="60" customFormat="1" ht="15" customHeight="1" thickBot="1" x14ac:dyDescent="0.25">
      <c r="A64" s="497"/>
      <c r="B64" s="401" t="s">
        <v>146</v>
      </c>
      <c r="C64" s="53">
        <v>0</v>
      </c>
      <c r="D64" s="53">
        <v>0</v>
      </c>
      <c r="E64" s="53">
        <v>0</v>
      </c>
      <c r="F64" s="398">
        <f t="shared" si="1"/>
        <v>0</v>
      </c>
      <c r="G64" s="537"/>
    </row>
    <row r="65" spans="1:10" s="60" customFormat="1" ht="15" customHeight="1" thickBot="1" x14ac:dyDescent="0.25">
      <c r="A65" s="496" t="s">
        <v>405</v>
      </c>
      <c r="B65" s="401" t="s">
        <v>76</v>
      </c>
      <c r="C65" s="53"/>
      <c r="D65" s="53"/>
      <c r="E65" s="53"/>
      <c r="F65" s="398"/>
      <c r="G65" s="537"/>
    </row>
    <row r="66" spans="1:10" s="60" customFormat="1" ht="15" customHeight="1" thickBot="1" x14ac:dyDescent="0.25">
      <c r="A66" s="497"/>
      <c r="B66" s="401" t="s">
        <v>146</v>
      </c>
      <c r="C66" s="53"/>
      <c r="D66" s="53"/>
      <c r="E66" s="53"/>
      <c r="F66" s="398"/>
      <c r="G66" s="537"/>
    </row>
    <row r="67" spans="1:10" s="60" customFormat="1" ht="15" customHeight="1" thickBot="1" x14ac:dyDescent="0.25">
      <c r="A67" s="732" t="s">
        <v>79</v>
      </c>
      <c r="B67" s="401" t="s">
        <v>76</v>
      </c>
      <c r="C67" s="53">
        <v>0</v>
      </c>
      <c r="D67" s="53">
        <v>0</v>
      </c>
      <c r="E67" s="53">
        <v>0</v>
      </c>
      <c r="F67" s="398">
        <f t="shared" si="1"/>
        <v>0</v>
      </c>
      <c r="G67" s="537"/>
    </row>
    <row r="68" spans="1:10" s="115" customFormat="1" ht="15" customHeight="1" thickBot="1" x14ac:dyDescent="0.25">
      <c r="A68" s="733"/>
      <c r="B68" s="401" t="s">
        <v>146</v>
      </c>
      <c r="C68" s="53">
        <v>0</v>
      </c>
      <c r="D68" s="53">
        <v>0</v>
      </c>
      <c r="E68" s="53">
        <v>0</v>
      </c>
      <c r="F68" s="398">
        <f>SUM(C68:E68)</f>
        <v>0</v>
      </c>
      <c r="G68" s="537"/>
      <c r="H68" s="114"/>
      <c r="I68" s="114"/>
      <c r="J68" s="114"/>
    </row>
    <row r="69" spans="1:10" s="115" customFormat="1" ht="19.5" customHeight="1" thickBot="1" x14ac:dyDescent="0.25">
      <c r="A69" s="727" t="s">
        <v>112</v>
      </c>
      <c r="B69" s="399" t="s">
        <v>76</v>
      </c>
      <c r="C69" s="102">
        <f t="shared" ref="C69:G70" si="2">SUM(C52+C55+C57+C59+C61+C63+C67)</f>
        <v>47.23</v>
      </c>
      <c r="D69" s="102">
        <f t="shared" si="2"/>
        <v>0</v>
      </c>
      <c r="E69" s="102">
        <f t="shared" si="2"/>
        <v>0</v>
      </c>
      <c r="F69" s="116">
        <f t="shared" si="2"/>
        <v>47.23</v>
      </c>
      <c r="G69" s="104">
        <f t="shared" si="2"/>
        <v>0</v>
      </c>
      <c r="H69" s="114"/>
      <c r="I69" s="114"/>
      <c r="J69" s="114"/>
    </row>
    <row r="70" spans="1:10" s="115" customFormat="1" ht="24.75" customHeight="1" thickBot="1" x14ac:dyDescent="0.25">
      <c r="A70" s="728"/>
      <c r="B70" s="400" t="s">
        <v>113</v>
      </c>
      <c r="C70" s="103">
        <f t="shared" si="2"/>
        <v>47.23</v>
      </c>
      <c r="D70" s="103">
        <f t="shared" si="2"/>
        <v>0</v>
      </c>
      <c r="E70" s="103">
        <f t="shared" si="2"/>
        <v>0</v>
      </c>
      <c r="F70" s="117">
        <f t="shared" si="2"/>
        <v>47.23</v>
      </c>
      <c r="G70" s="105">
        <f t="shared" si="2"/>
        <v>0</v>
      </c>
      <c r="H70" s="114"/>
      <c r="I70" s="114"/>
      <c r="J70" s="114"/>
    </row>
    <row r="71" spans="1:10" ht="33" customHeight="1" thickBot="1" x14ac:dyDescent="0.25">
      <c r="A71" s="725" t="s">
        <v>147</v>
      </c>
      <c r="B71" s="726"/>
      <c r="C71" s="280"/>
      <c r="D71" s="53"/>
      <c r="E71" s="280"/>
      <c r="F71" s="156"/>
      <c r="G71" s="280"/>
      <c r="H71" s="100"/>
    </row>
    <row r="72" spans="1:10" s="60" customFormat="1" ht="4.5" customHeight="1" thickBot="1" x14ac:dyDescent="0.25"/>
    <row r="73" spans="1:10" s="5" customFormat="1" ht="24.75" customHeight="1" x14ac:dyDescent="0.2">
      <c r="A73" s="402" t="s">
        <v>194</v>
      </c>
      <c r="C73" s="281">
        <v>2019</v>
      </c>
    </row>
    <row r="74" spans="1:10" s="5" customFormat="1" ht="5.25" customHeight="1" x14ac:dyDescent="0.2">
      <c r="A74" s="333"/>
      <c r="B74" s="120"/>
      <c r="C74" s="121"/>
      <c r="D74" s="121"/>
      <c r="E74" s="121"/>
      <c r="F74" s="121"/>
      <c r="G74" s="122"/>
    </row>
    <row r="75" spans="1:10" ht="74.25" customHeight="1" x14ac:dyDescent="0.2">
      <c r="A75" s="107" t="s">
        <v>114</v>
      </c>
      <c r="B75" s="752" t="s">
        <v>437</v>
      </c>
      <c r="C75" s="753"/>
      <c r="D75" s="753"/>
      <c r="E75" s="753"/>
      <c r="F75" s="753"/>
      <c r="G75" s="753"/>
    </row>
    <row r="76" spans="1:10" ht="7.5" customHeight="1" thickBot="1" x14ac:dyDescent="0.25">
      <c r="A76" s="118"/>
      <c r="B76" s="119"/>
      <c r="C76" s="113"/>
      <c r="D76" s="113"/>
      <c r="E76" s="113"/>
      <c r="F76" s="113"/>
      <c r="G76" s="113"/>
    </row>
    <row r="77" spans="1:10" ht="21.75" customHeight="1" thickBot="1" x14ac:dyDescent="0.25">
      <c r="B77" s="159"/>
      <c r="C77" s="407" t="s">
        <v>192</v>
      </c>
      <c r="D77" s="407" t="s">
        <v>145</v>
      </c>
      <c r="E77" s="348" t="s">
        <v>304</v>
      </c>
      <c r="F77" s="113"/>
      <c r="G77" s="113"/>
    </row>
    <row r="78" spans="1:10" ht="31.5" customHeight="1" thickBot="1" x14ac:dyDescent="0.25">
      <c r="B78" s="405" t="s">
        <v>189</v>
      </c>
      <c r="C78" s="189">
        <f>SUM(F44)</f>
        <v>291.774</v>
      </c>
      <c r="D78" s="189" t="e">
        <f>SUM(F45)</f>
        <v>#REF!</v>
      </c>
      <c r="E78" s="189" t="e">
        <f>D78-C78</f>
        <v>#REF!</v>
      </c>
      <c r="F78" s="113"/>
      <c r="G78" s="113"/>
    </row>
    <row r="79" spans="1:10" ht="31.5" customHeight="1" thickBot="1" x14ac:dyDescent="0.25">
      <c r="B79" s="405" t="s">
        <v>188</v>
      </c>
      <c r="C79" s="189">
        <f>SUM(F69)</f>
        <v>47.23</v>
      </c>
      <c r="D79" s="189">
        <f>SUM(F70)</f>
        <v>47.23</v>
      </c>
      <c r="E79" s="189">
        <f>D79-C79</f>
        <v>0</v>
      </c>
      <c r="F79" s="113"/>
      <c r="G79" s="113"/>
    </row>
    <row r="80" spans="1:10" ht="31.5" customHeight="1" thickBot="1" x14ac:dyDescent="0.25">
      <c r="B80" s="405" t="s">
        <v>190</v>
      </c>
      <c r="C80" s="189">
        <f>SUM(G44+G69)</f>
        <v>450</v>
      </c>
      <c r="D80" s="189" t="e">
        <f>SUM(G45+G70)</f>
        <v>#REF!</v>
      </c>
      <c r="E80" s="189" t="e">
        <f>D80-C80</f>
        <v>#REF!</v>
      </c>
      <c r="F80" s="113"/>
      <c r="G80" s="113"/>
    </row>
    <row r="81" spans="1:10" ht="31.5" customHeight="1" thickBot="1" x14ac:dyDescent="0.25">
      <c r="B81" s="406" t="s">
        <v>191</v>
      </c>
      <c r="C81" s="539">
        <f>SUM(C78:C80)</f>
        <v>789.00400000000002</v>
      </c>
      <c r="D81" s="539" t="e">
        <f>SUM(D78:D80)</f>
        <v>#REF!</v>
      </c>
      <c r="E81" s="539" t="e">
        <f>D81-C81</f>
        <v>#REF!</v>
      </c>
      <c r="F81" s="113"/>
      <c r="G81" s="113"/>
    </row>
    <row r="82" spans="1:10" s="60" customFormat="1" ht="21.75" customHeight="1" x14ac:dyDescent="0.2">
      <c r="A82" s="259"/>
      <c r="B82" s="260"/>
      <c r="C82" s="261"/>
      <c r="D82" s="261"/>
      <c r="E82" s="262"/>
      <c r="F82" s="262"/>
      <c r="G82" s="262"/>
    </row>
    <row r="83" spans="1:10" ht="13.5" customHeight="1" thickBot="1" x14ac:dyDescent="0.25">
      <c r="A83" s="118"/>
      <c r="B83" s="119"/>
      <c r="C83" s="113"/>
      <c r="D83" s="113"/>
      <c r="E83" s="191"/>
      <c r="F83" s="113"/>
      <c r="G83" s="113"/>
    </row>
    <row r="84" spans="1:10" ht="24.75" customHeight="1" thickTop="1" thickBot="1" x14ac:dyDescent="0.25">
      <c r="A84" s="750" t="s">
        <v>119</v>
      </c>
      <c r="B84" s="751"/>
      <c r="C84" s="113"/>
      <c r="D84" s="113"/>
      <c r="E84" s="349" t="s">
        <v>160</v>
      </c>
      <c r="F84" s="486" t="s">
        <v>84</v>
      </c>
      <c r="G84" s="113"/>
    </row>
    <row r="85" spans="1:10" ht="24" customHeight="1" thickBot="1" x14ac:dyDescent="0.25">
      <c r="A85" s="118"/>
      <c r="B85" s="119"/>
      <c r="C85" s="113"/>
      <c r="D85" s="192"/>
      <c r="E85" s="350" t="s">
        <v>161</v>
      </c>
      <c r="F85" s="486" t="s">
        <v>84</v>
      </c>
      <c r="G85" s="113"/>
    </row>
    <row r="86" spans="1:10" ht="27" customHeight="1" thickTop="1" thickBot="1" x14ac:dyDescent="0.25">
      <c r="A86" s="351" t="s">
        <v>123</v>
      </c>
      <c r="B86" s="483" t="s">
        <v>111</v>
      </c>
      <c r="E86" s="349" t="s">
        <v>162</v>
      </c>
      <c r="F86" s="486" t="s">
        <v>84</v>
      </c>
      <c r="G86" s="60"/>
    </row>
    <row r="87" spans="1:10" ht="9" customHeight="1" thickTop="1" x14ac:dyDescent="0.2">
      <c r="A87" s="59"/>
      <c r="B87" s="124"/>
      <c r="C87" s="125"/>
      <c r="D87" s="125"/>
      <c r="E87" s="193"/>
      <c r="F87" s="126"/>
      <c r="G87" s="124"/>
    </row>
    <row r="88" spans="1:10" s="22" customFormat="1" ht="39" thickBot="1" x14ac:dyDescent="0.25">
      <c r="A88" s="408" t="s">
        <v>120</v>
      </c>
      <c r="B88" s="409"/>
      <c r="C88" s="410" t="s">
        <v>74</v>
      </c>
      <c r="D88" s="410" t="s">
        <v>75</v>
      </c>
      <c r="E88" s="540" t="s">
        <v>411</v>
      </c>
      <c r="F88" s="540" t="s">
        <v>412</v>
      </c>
      <c r="G88" s="127" t="s">
        <v>122</v>
      </c>
      <c r="H88" s="49"/>
      <c r="I88" s="49"/>
      <c r="J88" s="49"/>
    </row>
    <row r="89" spans="1:10" s="22" customFormat="1" ht="15" customHeight="1" thickBot="1" x14ac:dyDescent="0.25">
      <c r="A89" s="723" t="s">
        <v>410</v>
      </c>
      <c r="B89" s="401" t="s">
        <v>305</v>
      </c>
      <c r="C89" s="53">
        <v>0</v>
      </c>
      <c r="D89" s="53">
        <v>0</v>
      </c>
      <c r="E89" s="53">
        <v>0</v>
      </c>
      <c r="F89" s="537"/>
      <c r="G89" s="318">
        <f>SUM(C89:F89)</f>
        <v>0</v>
      </c>
      <c r="H89" s="49"/>
      <c r="I89" s="49"/>
      <c r="J89" s="49"/>
    </row>
    <row r="90" spans="1:10" s="22" customFormat="1" ht="15" customHeight="1" thickBot="1" x14ac:dyDescent="0.25">
      <c r="A90" s="724"/>
      <c r="B90" s="401" t="s">
        <v>77</v>
      </c>
      <c r="C90" s="53">
        <v>0</v>
      </c>
      <c r="D90" s="53">
        <v>0</v>
      </c>
      <c r="E90" s="53">
        <v>0</v>
      </c>
      <c r="F90" s="537"/>
      <c r="G90" s="318">
        <f t="shared" ref="G90:G104" si="3">SUM(C90:F90)</f>
        <v>0</v>
      </c>
      <c r="H90" s="49"/>
      <c r="I90" s="49"/>
      <c r="J90" s="49"/>
    </row>
    <row r="91" spans="1:10" ht="15" customHeight="1" thickBot="1" x14ac:dyDescent="0.25">
      <c r="A91" s="723" t="s">
        <v>78</v>
      </c>
      <c r="B91" s="401" t="s">
        <v>305</v>
      </c>
      <c r="C91" s="53">
        <v>0</v>
      </c>
      <c r="D91" s="53">
        <v>0</v>
      </c>
      <c r="E91" s="53">
        <v>0</v>
      </c>
      <c r="F91" s="537"/>
      <c r="G91" s="318">
        <f t="shared" si="3"/>
        <v>0</v>
      </c>
    </row>
    <row r="92" spans="1:10" ht="15" customHeight="1" thickBot="1" x14ac:dyDescent="0.25">
      <c r="A92" s="724"/>
      <c r="B92" s="401" t="s">
        <v>146</v>
      </c>
      <c r="C92" s="53">
        <v>0</v>
      </c>
      <c r="D92" s="53">
        <v>0</v>
      </c>
      <c r="E92" s="53">
        <v>0</v>
      </c>
      <c r="F92" s="537"/>
      <c r="G92" s="318">
        <f t="shared" si="3"/>
        <v>0</v>
      </c>
    </row>
    <row r="93" spans="1:10" ht="15" customHeight="1" thickBot="1" x14ac:dyDescent="0.25">
      <c r="A93" s="723" t="s">
        <v>89</v>
      </c>
      <c r="B93" s="401" t="s">
        <v>305</v>
      </c>
      <c r="C93" s="53">
        <v>0</v>
      </c>
      <c r="D93" s="53">
        <v>0</v>
      </c>
      <c r="E93" s="53">
        <v>0</v>
      </c>
      <c r="F93" s="537"/>
      <c r="G93" s="318">
        <f t="shared" si="3"/>
        <v>0</v>
      </c>
    </row>
    <row r="94" spans="1:10" ht="15" customHeight="1" thickBot="1" x14ac:dyDescent="0.25">
      <c r="A94" s="724"/>
      <c r="B94" s="401" t="s">
        <v>146</v>
      </c>
      <c r="C94" s="53">
        <v>0</v>
      </c>
      <c r="D94" s="53">
        <v>0</v>
      </c>
      <c r="E94" s="53">
        <v>0</v>
      </c>
      <c r="F94" s="537"/>
      <c r="G94" s="318">
        <f t="shared" si="3"/>
        <v>0</v>
      </c>
    </row>
    <row r="95" spans="1:10" ht="15" customHeight="1" thickBot="1" x14ac:dyDescent="0.25">
      <c r="A95" s="496" t="s">
        <v>90</v>
      </c>
      <c r="B95" s="401" t="s">
        <v>305</v>
      </c>
      <c r="C95" s="53">
        <v>0</v>
      </c>
      <c r="D95" s="53">
        <v>0</v>
      </c>
      <c r="E95" s="53">
        <v>0</v>
      </c>
      <c r="F95" s="537"/>
      <c r="G95" s="318">
        <f t="shared" si="3"/>
        <v>0</v>
      </c>
    </row>
    <row r="96" spans="1:10" ht="15" customHeight="1" thickBot="1" x14ac:dyDescent="0.25">
      <c r="A96" s="497"/>
      <c r="B96" s="401" t="s">
        <v>146</v>
      </c>
      <c r="C96" s="53">
        <v>0</v>
      </c>
      <c r="D96" s="53">
        <v>0</v>
      </c>
      <c r="E96" s="53">
        <v>0</v>
      </c>
      <c r="F96" s="537"/>
      <c r="G96" s="318">
        <f t="shared" si="3"/>
        <v>0</v>
      </c>
    </row>
    <row r="97" spans="1:7" ht="15" customHeight="1" thickBot="1" x14ac:dyDescent="0.25">
      <c r="A97" s="496" t="s">
        <v>92</v>
      </c>
      <c r="B97" s="401" t="s">
        <v>305</v>
      </c>
      <c r="C97" s="53">
        <v>0</v>
      </c>
      <c r="D97" s="53">
        <v>0</v>
      </c>
      <c r="E97" s="53">
        <v>0</v>
      </c>
      <c r="F97" s="537"/>
      <c r="G97" s="318">
        <f t="shared" si="3"/>
        <v>0</v>
      </c>
    </row>
    <row r="98" spans="1:7" ht="15" customHeight="1" thickBot="1" x14ac:dyDescent="0.25">
      <c r="A98" s="497"/>
      <c r="B98" s="401" t="s">
        <v>146</v>
      </c>
      <c r="C98" s="53">
        <v>0</v>
      </c>
      <c r="D98" s="53">
        <v>0</v>
      </c>
      <c r="E98" s="53">
        <v>0</v>
      </c>
      <c r="F98" s="537"/>
      <c r="G98" s="318">
        <f t="shared" si="3"/>
        <v>0</v>
      </c>
    </row>
    <row r="99" spans="1:7" ht="15" customHeight="1" thickBot="1" x14ac:dyDescent="0.25">
      <c r="A99" s="496" t="s">
        <v>404</v>
      </c>
      <c r="B99" s="401" t="s">
        <v>305</v>
      </c>
      <c r="C99" s="53">
        <v>0</v>
      </c>
      <c r="D99" s="53">
        <v>0</v>
      </c>
      <c r="E99" s="53">
        <v>0</v>
      </c>
      <c r="F99" s="537"/>
      <c r="G99" s="318">
        <f t="shared" si="3"/>
        <v>0</v>
      </c>
    </row>
    <row r="100" spans="1:7" ht="15" customHeight="1" thickBot="1" x14ac:dyDescent="0.25">
      <c r="A100" s="497"/>
      <c r="B100" s="401" t="s">
        <v>146</v>
      </c>
      <c r="C100" s="53">
        <v>0</v>
      </c>
      <c r="D100" s="53">
        <v>0</v>
      </c>
      <c r="E100" s="53">
        <v>0</v>
      </c>
      <c r="F100" s="537"/>
      <c r="G100" s="318">
        <f t="shared" si="3"/>
        <v>0</v>
      </c>
    </row>
    <row r="101" spans="1:7" ht="15" customHeight="1" thickBot="1" x14ac:dyDescent="0.25">
      <c r="A101" s="496" t="s">
        <v>405</v>
      </c>
      <c r="B101" s="401" t="s">
        <v>305</v>
      </c>
      <c r="C101" s="53"/>
      <c r="D101" s="53"/>
      <c r="E101" s="53"/>
      <c r="F101" s="537"/>
      <c r="G101" s="318">
        <f t="shared" si="3"/>
        <v>0</v>
      </c>
    </row>
    <row r="102" spans="1:7" ht="15" customHeight="1" thickBot="1" x14ac:dyDescent="0.25">
      <c r="A102" s="497"/>
      <c r="B102" s="401" t="s">
        <v>146</v>
      </c>
      <c r="C102" s="53"/>
      <c r="D102" s="53"/>
      <c r="E102" s="53"/>
      <c r="F102" s="537"/>
      <c r="G102" s="318">
        <f t="shared" si="3"/>
        <v>0</v>
      </c>
    </row>
    <row r="103" spans="1:7" ht="15" customHeight="1" thickBot="1" x14ac:dyDescent="0.25">
      <c r="A103" s="732" t="s">
        <v>196</v>
      </c>
      <c r="B103" s="401" t="s">
        <v>305</v>
      </c>
      <c r="C103" s="537">
        <v>-68.87</v>
      </c>
      <c r="D103" s="53">
        <v>0</v>
      </c>
      <c r="E103" s="537">
        <v>9790.8700000000008</v>
      </c>
      <c r="F103" s="537">
        <v>0</v>
      </c>
      <c r="G103" s="318">
        <f t="shared" si="3"/>
        <v>9722</v>
      </c>
    </row>
    <row r="104" spans="1:7" ht="15" customHeight="1" thickBot="1" x14ac:dyDescent="0.25">
      <c r="A104" s="733"/>
      <c r="B104" s="401" t="s">
        <v>146</v>
      </c>
      <c r="C104" s="537">
        <v>-68.87</v>
      </c>
      <c r="D104" s="53">
        <v>0</v>
      </c>
      <c r="E104" s="537">
        <v>9790.8700000000008</v>
      </c>
      <c r="F104" s="537">
        <v>0</v>
      </c>
      <c r="G104" s="318">
        <f t="shared" si="3"/>
        <v>9722</v>
      </c>
    </row>
    <row r="105" spans="1:7" ht="20.25" customHeight="1" thickBot="1" x14ac:dyDescent="0.25">
      <c r="A105" s="757" t="s">
        <v>29</v>
      </c>
      <c r="B105" s="411" t="s">
        <v>305</v>
      </c>
      <c r="C105" s="189">
        <f>SUM(C89+C91+C93+C95+C97+C99+C101+C103)</f>
        <v>-68.87</v>
      </c>
      <c r="D105" s="189">
        <f t="shared" ref="D105:F106" si="4">SUM(D89+D91+D93+D95+D97+D99+D101+D103)</f>
        <v>0</v>
      </c>
      <c r="E105" s="189">
        <f t="shared" si="4"/>
        <v>9790.8700000000008</v>
      </c>
      <c r="F105" s="189">
        <f t="shared" si="4"/>
        <v>0</v>
      </c>
      <c r="G105" s="160">
        <f>SUM(C105:F105)</f>
        <v>9722</v>
      </c>
    </row>
    <row r="106" spans="1:7" ht="30" customHeight="1" thickBot="1" x14ac:dyDescent="0.25">
      <c r="A106" s="758"/>
      <c r="B106" s="411" t="s">
        <v>113</v>
      </c>
      <c r="C106" s="189">
        <f>SUM(C90+C92+C94+C96+C98+C100+C102+C104)</f>
        <v>-68.87</v>
      </c>
      <c r="D106" s="189">
        <f t="shared" si="4"/>
        <v>0</v>
      </c>
      <c r="E106" s="189">
        <f t="shared" si="4"/>
        <v>9790.8700000000008</v>
      </c>
      <c r="F106" s="189">
        <f t="shared" si="4"/>
        <v>0</v>
      </c>
      <c r="G106" s="160">
        <f>SUM(C106:F106)</f>
        <v>9722</v>
      </c>
    </row>
    <row r="107" spans="1:7" ht="6" customHeight="1" x14ac:dyDescent="0.2">
      <c r="A107" s="128"/>
      <c r="B107" s="123"/>
      <c r="C107" s="129"/>
      <c r="D107" s="129"/>
      <c r="E107" s="129"/>
      <c r="F107" s="129"/>
      <c r="G107" s="130"/>
    </row>
    <row r="108" spans="1:7" ht="27" customHeight="1" x14ac:dyDescent="0.2">
      <c r="A108" s="352" t="s">
        <v>195</v>
      </c>
      <c r="C108" s="304">
        <v>63263</v>
      </c>
      <c r="D108" s="131"/>
      <c r="E108" s="478" t="s">
        <v>306</v>
      </c>
      <c r="F108" s="485">
        <v>1.42</v>
      </c>
      <c r="G108" s="130"/>
    </row>
    <row r="109" spans="1:7" ht="6.75" customHeight="1" x14ac:dyDescent="0.2"/>
    <row r="110" spans="1:7" ht="50.25" customHeight="1" x14ac:dyDescent="0.2">
      <c r="A110" s="740" t="s">
        <v>93</v>
      </c>
      <c r="B110" s="741" t="s">
        <v>442</v>
      </c>
      <c r="C110" s="741"/>
      <c r="D110" s="741"/>
      <c r="E110" s="741"/>
      <c r="F110" s="741"/>
      <c r="G110" s="741"/>
    </row>
    <row r="111" spans="1:7" ht="10.5" customHeight="1" x14ac:dyDescent="0.2">
      <c r="A111" s="740"/>
      <c r="B111" s="741"/>
      <c r="C111" s="741"/>
      <c r="D111" s="741"/>
      <c r="E111" s="741"/>
      <c r="F111" s="741"/>
      <c r="G111" s="741"/>
    </row>
    <row r="112" spans="1:7" x14ac:dyDescent="0.2">
      <c r="A112" s="740"/>
      <c r="B112" s="741"/>
      <c r="C112" s="741"/>
      <c r="D112" s="741"/>
      <c r="E112" s="741"/>
      <c r="F112" s="741"/>
      <c r="G112" s="741"/>
    </row>
    <row r="115" spans="4:4" ht="13.5" thickBot="1" x14ac:dyDescent="0.25">
      <c r="D115" s="274"/>
    </row>
  </sheetData>
  <sheetProtection formatCells="0"/>
  <dataConsolidate/>
  <customSheetViews>
    <customSheetView guid="{DC332D96-1916-4CB1-83BF-E766621BD9C1}" showGridLines="0" fitToPage="1" hiddenColumns="1">
      <selection activeCell="B79" sqref="B79:G79"/>
      <pageMargins left="0.74803149606299213" right="0.74803149606299213" top="0.98425196850393704" bottom="0.98425196850393704" header="0.51181102362204722" footer="0.51181102362204722"/>
      <pageSetup paperSize="8" scale="50" orientation="portrait" r:id="rId1"/>
      <headerFooter alignWithMargins="0"/>
    </customSheetView>
    <customSheetView guid="{AA71275F-0E00-42F2-B85D-EA0857995E94}" showGridLines="0" fitToPage="1" hiddenColumns="1" topLeftCell="A7">
      <selection activeCell="G107" sqref="G107"/>
      <pageMargins left="0.74803149606299213" right="0.74803149606299213" top="0.98425196850393704" bottom="0.98425196850393704" header="0.51181102362204722" footer="0.51181102362204722"/>
      <pageSetup paperSize="8" scale="50" orientation="portrait" r:id="rId2"/>
      <headerFooter alignWithMargins="0"/>
    </customSheetView>
    <customSheetView guid="{5B2715FD-B128-4DF5-9FA5-FA32B704A005}" showGridLines="0" fitToPage="1" hiddenColumns="1" topLeftCell="A88">
      <selection activeCell="G110" sqref="G110"/>
      <pageMargins left="0.74803149606299213" right="0.74803149606299213" top="0.98425196850393704" bottom="0.98425196850393704" header="0.51181102362204722" footer="0.51181102362204722"/>
      <pageSetup paperSize="8" scale="49" orientation="portrait"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C07AF512-0C0A-4427-AA8C-6C5FE6E3E91F}" showGridLines="0" fitToPage="1" hiddenColumns="1">
      <selection activeCell="C23" sqref="C23"/>
      <pageMargins left="0.74803149606299213" right="0.74803149606299213" top="0.98425196850393704" bottom="0.98425196850393704" header="0.51181102362204722" footer="0.51181102362204722"/>
      <pageSetup paperSize="8" scale="50" orientation="portrait" r:id="rId5"/>
      <headerFooter alignWithMargins="0"/>
    </customSheetView>
    <customSheetView guid="{48D61CA4-47D0-4652-9E2D-F0913F34C369}" showGridLines="0" fitToPage="1" hiddenColumns="1" topLeftCell="A31">
      <selection activeCell="B77" sqref="B77"/>
      <pageMargins left="0.74803149606299213" right="0.74803149606299213" top="0.98425196850393704" bottom="0.98425196850393704" header="0.51181102362204722" footer="0.51181102362204722"/>
      <pageSetup paperSize="8" scale="50" orientation="portrait" r:id="rId6"/>
      <headerFooter alignWithMargins="0"/>
    </customSheetView>
    <customSheetView guid="{57A6739A-71C3-4545-A3E5-153B8E9DC8F7}" showGridLines="0" fitToPage="1" hiddenColumns="1">
      <selection activeCell="B77" sqref="B77"/>
      <pageMargins left="0.74803149606299213" right="0.74803149606299213" top="0.98425196850393704" bottom="0.98425196850393704" header="0.51181102362204722" footer="0.51181102362204722"/>
      <pageSetup paperSize="8" scale="50" orientation="portrait" r:id="rId7"/>
      <headerFooter alignWithMargins="0"/>
    </customSheetView>
  </customSheetViews>
  <mergeCells count="41">
    <mergeCell ref="A110:A112"/>
    <mergeCell ref="B110:G112"/>
    <mergeCell ref="A10:B10"/>
    <mergeCell ref="D14:E14"/>
    <mergeCell ref="D15:E15"/>
    <mergeCell ref="D16:E16"/>
    <mergeCell ref="D17:E17"/>
    <mergeCell ref="A25:E25"/>
    <mergeCell ref="A84:B84"/>
    <mergeCell ref="B75:G75"/>
    <mergeCell ref="B49:G49"/>
    <mergeCell ref="B29:B30"/>
    <mergeCell ref="A103:A104"/>
    <mergeCell ref="A105:A106"/>
    <mergeCell ref="A46:B46"/>
    <mergeCell ref="A67:A68"/>
    <mergeCell ref="A91:A92"/>
    <mergeCell ref="A93:A94"/>
    <mergeCell ref="G21:G23"/>
    <mergeCell ref="D21:F23"/>
    <mergeCell ref="F24:H25"/>
    <mergeCell ref="A44:A45"/>
    <mergeCell ref="A42:A43"/>
    <mergeCell ref="C29:C30"/>
    <mergeCell ref="D29:D30"/>
    <mergeCell ref="E29:E30"/>
    <mergeCell ref="F29:F30"/>
    <mergeCell ref="G29:G30"/>
    <mergeCell ref="A27:A28"/>
    <mergeCell ref="A30:A31"/>
    <mergeCell ref="A32:A33"/>
    <mergeCell ref="A55:A56"/>
    <mergeCell ref="A57:A58"/>
    <mergeCell ref="A89:A90"/>
    <mergeCell ref="A71:B71"/>
    <mergeCell ref="A34:A35"/>
    <mergeCell ref="A36:A37"/>
    <mergeCell ref="A38:A39"/>
    <mergeCell ref="A40:A41"/>
    <mergeCell ref="A52:A53"/>
    <mergeCell ref="A69:A70"/>
  </mergeCells>
  <phoneticPr fontId="4" type="noConversion"/>
  <dataValidations xWindow="1005" yWindow="628" count="32">
    <dataValidation operator="lessThan" allowBlank="1" showInputMessage="1" showErrorMessage="1" sqref="B85 B76:D76 B83 C83:D85 E77:E81 F76:F83 E76 E82:E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46 A71"/>
    <dataValidation allowBlank="1" showInputMessage="1" showErrorMessage="1" prompt="The year that the spending on RDEL or CDEL is forecast to end. " sqref="A47 A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
    <dataValidation allowBlank="1" showInputMessage="1" showErrorMessage="1" prompt="The remaining benefits beyond the six profiled years until the end of the project lifecycle (as defined by the ‘End Date’ in the milestones section)." sqref="A103"/>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
    <dataValidation allowBlank="1" showInputMessage="1" showErrorMessage="1" prompt="See Portfolio Guidance for details on SRO Finance Confidence RAG criteria." sqref="A10"/>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B49:G49">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F24" r:id="rId8" display="https://www.gov.uk/government/publications/procurement-policy-note-1615-procuring-steel-in-major-projects"/>
    <hyperlink ref="F24:H25" r:id="rId9" display="procurement-policy-note-1615-procuring-steel-in-major-projects"/>
  </hyperlinks>
  <pageMargins left="0.74803149606299213" right="0.74803149606299213" top="0.98425196850393704" bottom="0.98425196850393704" header="0.51181102362204722" footer="0.51181102362204722"/>
  <pageSetup paperSize="8" scale="49" orientation="portrait" r:id="rId10"/>
  <headerFooter alignWithMargins="0"/>
  <ignoredErrors>
    <ignoredError sqref="F27:F28 F42:F43 F31:F40" unlockedFormula="1"/>
  </ignoredErrors>
  <drawing r:id="rId11"/>
  <extLst>
    <ext xmlns:x14="http://schemas.microsoft.com/office/spreadsheetml/2009/9/main" uri="{CCE6A557-97BC-4b89-ADB6-D9C93CAAB3DF}">
      <x14:dataValidations xmlns:xm="http://schemas.microsoft.com/office/excel/2006/main" xWindow="1005" yWindow="628" count="10">
        <x14:dataValidation type="list" allowBlank="1" showInputMessage="1" showErrorMessage="1">
          <x14:formula1>
            <xm:f>'Dropdown lists'!$C$2:$C$10</xm:f>
          </x14:formula1>
          <xm:sqref>F14 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C54:F54</xm:sqref>
        </x14:dataValidation>
        <x14:dataValidation type="list" allowBlank="1" showInputMessage="1" showErrorMessage="1">
          <x14:formula1>
            <xm:f>'Dropdown lists'!$J$2:$J$7</xm:f>
          </x14:formula1>
          <xm:sqref>B86</xm:sqref>
        </x14:dataValidation>
        <x14:dataValidation type="list" operator="lessThan" allowBlank="1" showInputMessage="1" showErrorMessage="1">
          <x14:formula1>
            <xm:f>'Dropdown lists'!$D$2:$D$4</xm:f>
          </x14:formula1>
          <xm:sqref>F84:F86</xm:sqref>
        </x14:dataValidation>
        <x14:dataValidation type="list" allowBlank="1" showInputMessage="1" showErrorMessage="1">
          <x14:formula1>
            <xm:f>'Dropdown lists'!$F$2:$F$5</xm:f>
          </x14:formula1>
          <xm:sqref>C10</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6"/>
  <sheetViews>
    <sheetView showGridLines="0" topLeftCell="A22" zoomScale="98" zoomScaleNormal="98" workbookViewId="0">
      <selection activeCell="E45" sqref="E45"/>
    </sheetView>
  </sheetViews>
  <sheetFormatPr defaultColWidth="9.140625" defaultRowHeight="12.75" x14ac:dyDescent="0.2"/>
  <cols>
    <col min="1" max="1" width="28.7109375" style="23" customWidth="1"/>
    <col min="2" max="2" width="2" style="27" customWidth="1"/>
    <col min="3" max="3" width="14.7109375" style="23" customWidth="1"/>
    <col min="4" max="4" width="0.85546875" style="27" customWidth="1"/>
    <col min="5" max="5" width="19.42578125" style="23" customWidth="1"/>
    <col min="6" max="6" width="0.85546875" style="23" customWidth="1"/>
    <col min="7" max="7" width="18.85546875" style="23" customWidth="1"/>
    <col min="8" max="8" width="0.85546875" style="23" customWidth="1"/>
    <col min="9" max="9" width="15.42578125" style="23" customWidth="1"/>
    <col min="10" max="10" width="15.5703125" style="23" customWidth="1"/>
    <col min="11" max="11" width="0.5703125" style="55" customWidth="1"/>
    <col min="12" max="12" width="7.5703125" style="23" customWidth="1"/>
    <col min="13" max="13" width="16" style="23" customWidth="1"/>
    <col min="14" max="14" width="0.7109375" style="23" customWidth="1"/>
    <col min="15" max="15" width="7.7109375" style="23" customWidth="1"/>
    <col min="16" max="16" width="0.5703125" style="23" customWidth="1"/>
    <col min="17" max="17" width="9.140625" style="23" hidden="1" customWidth="1"/>
    <col min="18" max="18" width="23.7109375" style="23" customWidth="1"/>
    <col min="19" max="19" width="9.140625" style="23"/>
    <col min="20" max="20" width="10.140625" style="23" customWidth="1"/>
    <col min="21" max="21" width="8.42578125" style="23" customWidth="1"/>
    <col min="22" max="16384" width="9.140625" style="23"/>
  </cols>
  <sheetData>
    <row r="1" spans="1:16" x14ac:dyDescent="0.2">
      <c r="G1" s="33" t="s">
        <v>47</v>
      </c>
    </row>
    <row r="5" spans="1:16" x14ac:dyDescent="0.2">
      <c r="A5" s="412"/>
      <c r="B5" s="413"/>
    </row>
    <row r="6" spans="1:16" ht="15.75" thickBot="1" x14ac:dyDescent="0.3">
      <c r="A6" s="414" t="s">
        <v>125</v>
      </c>
      <c r="B6" s="415"/>
      <c r="C6" s="21"/>
      <c r="D6" s="20"/>
      <c r="E6" s="22"/>
      <c r="F6" s="22"/>
      <c r="G6" s="22"/>
      <c r="H6" s="22"/>
      <c r="I6" s="22"/>
    </row>
    <row r="7" spans="1:16" ht="18" customHeight="1" x14ac:dyDescent="0.25">
      <c r="A7" s="416" t="s">
        <v>127</v>
      </c>
      <c r="B7" s="415"/>
      <c r="C7" s="21"/>
      <c r="D7" s="20"/>
      <c r="E7" s="22"/>
      <c r="F7" s="22"/>
      <c r="G7" s="22"/>
      <c r="H7" s="22"/>
      <c r="I7" s="22"/>
    </row>
    <row r="8" spans="1:16" s="29" customFormat="1" ht="8.25" customHeight="1" thickBot="1" x14ac:dyDescent="0.25">
      <c r="A8" s="417"/>
      <c r="B8" s="415"/>
      <c r="C8" s="47"/>
      <c r="D8" s="20"/>
      <c r="E8" s="30"/>
      <c r="F8" s="30"/>
      <c r="G8" s="30"/>
      <c r="H8" s="30"/>
      <c r="I8" s="30"/>
      <c r="K8" s="58"/>
    </row>
    <row r="9" spans="1:16" s="135" customFormat="1" ht="36.75" customHeight="1" thickBot="1" x14ac:dyDescent="0.25">
      <c r="A9" s="418" t="s">
        <v>72</v>
      </c>
      <c r="B9" s="419"/>
      <c r="C9" s="418" t="s">
        <v>181</v>
      </c>
      <c r="D9" s="424"/>
      <c r="E9" s="418" t="s">
        <v>186</v>
      </c>
      <c r="F9" s="424"/>
      <c r="G9" s="418" t="s">
        <v>183</v>
      </c>
      <c r="H9" s="143"/>
      <c r="I9" s="433" t="s">
        <v>182</v>
      </c>
      <c r="J9" s="143"/>
      <c r="L9" s="133"/>
      <c r="M9" s="263"/>
      <c r="O9" s="133"/>
      <c r="P9" s="134" t="s">
        <v>9</v>
      </c>
    </row>
    <row r="10" spans="1:16" ht="13.5" customHeight="1" thickBot="1" x14ac:dyDescent="0.3">
      <c r="A10" s="215" t="s">
        <v>65</v>
      </c>
      <c r="B10" s="216"/>
      <c r="C10" s="217">
        <v>0</v>
      </c>
      <c r="D10" s="218"/>
      <c r="E10" s="217">
        <v>0</v>
      </c>
      <c r="F10" s="216"/>
      <c r="G10" s="217">
        <v>0</v>
      </c>
      <c r="H10" s="216"/>
      <c r="I10" s="219">
        <f>SUM(C10+E10+G10)</f>
        <v>0</v>
      </c>
      <c r="J10" s="26"/>
      <c r="L10" s="26"/>
      <c r="M10" s="264"/>
      <c r="N10" s="55"/>
      <c r="O10" s="45"/>
      <c r="P10" s="55" t="s">
        <v>71</v>
      </c>
    </row>
    <row r="11" spans="1:16" ht="13.5" customHeight="1" thickBot="1" x14ac:dyDescent="0.3">
      <c r="A11" s="215" t="s">
        <v>66</v>
      </c>
      <c r="B11" s="216"/>
      <c r="C11" s="217">
        <v>0</v>
      </c>
      <c r="D11" s="218"/>
      <c r="E11" s="217">
        <v>0</v>
      </c>
      <c r="F11" s="216"/>
      <c r="G11" s="217">
        <v>0</v>
      </c>
      <c r="H11" s="216"/>
      <c r="I11" s="219">
        <f t="shared" ref="I11:I21" si="0">SUM(C11+E11+G11)</f>
        <v>0</v>
      </c>
      <c r="J11" s="26"/>
      <c r="L11" s="26"/>
      <c r="M11" s="264"/>
      <c r="N11" s="55"/>
      <c r="O11" s="45"/>
      <c r="P11" s="55"/>
    </row>
    <row r="12" spans="1:16" ht="13.5" customHeight="1" thickBot="1" x14ac:dyDescent="0.25">
      <c r="A12" s="215" t="s">
        <v>67</v>
      </c>
      <c r="B12" s="216"/>
      <c r="C12" s="217">
        <v>1</v>
      </c>
      <c r="D12" s="218"/>
      <c r="E12" s="217">
        <v>0</v>
      </c>
      <c r="F12" s="216"/>
      <c r="G12" s="217">
        <v>0</v>
      </c>
      <c r="H12" s="216"/>
      <c r="I12" s="219">
        <f t="shared" si="0"/>
        <v>1</v>
      </c>
      <c r="J12" s="26"/>
      <c r="L12" s="26"/>
      <c r="M12" s="264"/>
      <c r="N12" s="55"/>
      <c r="O12" s="25"/>
      <c r="P12" s="55"/>
    </row>
    <row r="13" spans="1:16" ht="13.5" customHeight="1" thickBot="1" x14ac:dyDescent="0.25">
      <c r="A13" s="215" t="s">
        <v>56</v>
      </c>
      <c r="B13" s="216"/>
      <c r="C13" s="217">
        <v>1</v>
      </c>
      <c r="D13" s="218"/>
      <c r="E13" s="217">
        <v>0</v>
      </c>
      <c r="F13" s="216"/>
      <c r="G13" s="217">
        <v>1</v>
      </c>
      <c r="H13" s="216"/>
      <c r="I13" s="219">
        <f t="shared" si="0"/>
        <v>2</v>
      </c>
      <c r="J13" s="26"/>
      <c r="L13" s="26"/>
      <c r="M13" s="264"/>
      <c r="N13" s="55"/>
      <c r="O13" s="25"/>
      <c r="P13" s="55"/>
    </row>
    <row r="14" spans="1:16" ht="13.5" customHeight="1" thickBot="1" x14ac:dyDescent="0.25">
      <c r="A14" s="215" t="s">
        <v>55</v>
      </c>
      <c r="B14" s="216"/>
      <c r="C14" s="217">
        <v>2</v>
      </c>
      <c r="D14" s="218"/>
      <c r="E14" s="217">
        <v>1</v>
      </c>
      <c r="F14" s="216"/>
      <c r="G14" s="217">
        <v>1</v>
      </c>
      <c r="H14" s="216"/>
      <c r="I14" s="219">
        <f t="shared" si="0"/>
        <v>4</v>
      </c>
      <c r="J14" s="26"/>
      <c r="L14" s="26"/>
      <c r="M14" s="264"/>
      <c r="N14" s="55"/>
      <c r="O14" s="25"/>
      <c r="P14" s="55"/>
    </row>
    <row r="15" spans="1:16" ht="13.5" customHeight="1" thickBot="1" x14ac:dyDescent="0.25">
      <c r="A15" s="215" t="s">
        <v>68</v>
      </c>
      <c r="B15" s="216"/>
      <c r="C15" s="217">
        <v>0</v>
      </c>
      <c r="D15" s="218"/>
      <c r="E15" s="217">
        <v>0</v>
      </c>
      <c r="F15" s="216"/>
      <c r="G15" s="217">
        <v>0</v>
      </c>
      <c r="H15" s="216"/>
      <c r="I15" s="219">
        <f t="shared" si="0"/>
        <v>0</v>
      </c>
      <c r="J15" s="26"/>
      <c r="L15" s="26"/>
      <c r="M15" s="264"/>
      <c r="N15" s="55"/>
      <c r="O15" s="25"/>
      <c r="P15" s="55"/>
    </row>
    <row r="16" spans="1:16" ht="13.5" customHeight="1" thickBot="1" x14ac:dyDescent="0.25">
      <c r="A16" s="215" t="s">
        <v>54</v>
      </c>
      <c r="B16" s="216"/>
      <c r="C16" s="217">
        <v>0</v>
      </c>
      <c r="D16" s="218"/>
      <c r="E16" s="217">
        <v>0</v>
      </c>
      <c r="F16" s="216"/>
      <c r="G16" s="217">
        <v>0</v>
      </c>
      <c r="H16" s="216"/>
      <c r="I16" s="219">
        <f t="shared" si="0"/>
        <v>0</v>
      </c>
      <c r="J16" s="26"/>
      <c r="L16" s="26"/>
      <c r="M16" s="264"/>
      <c r="N16" s="55"/>
      <c r="O16" s="25"/>
      <c r="P16" s="55"/>
    </row>
    <row r="17" spans="1:16" ht="13.5" customHeight="1" thickBot="1" x14ac:dyDescent="0.25">
      <c r="A17" s="215" t="s">
        <v>53</v>
      </c>
      <c r="B17" s="216"/>
      <c r="C17" s="217">
        <v>1</v>
      </c>
      <c r="D17" s="218"/>
      <c r="E17" s="217">
        <v>0</v>
      </c>
      <c r="F17" s="216"/>
      <c r="G17" s="217">
        <v>0</v>
      </c>
      <c r="H17" s="216"/>
      <c r="I17" s="219">
        <f t="shared" si="0"/>
        <v>1</v>
      </c>
      <c r="J17" s="26"/>
      <c r="L17" s="26"/>
      <c r="M17" s="264"/>
      <c r="N17" s="55"/>
      <c r="O17" s="25"/>
      <c r="P17" s="55"/>
    </row>
    <row r="18" spans="1:16" s="29" customFormat="1" ht="13.5" customHeight="1" thickBot="1" x14ac:dyDescent="0.25">
      <c r="A18" s="215" t="s">
        <v>52</v>
      </c>
      <c r="B18" s="216"/>
      <c r="C18" s="217">
        <v>0.33</v>
      </c>
      <c r="D18" s="220"/>
      <c r="E18" s="217">
        <v>0</v>
      </c>
      <c r="F18" s="221"/>
      <c r="G18" s="217">
        <v>0</v>
      </c>
      <c r="H18" s="221"/>
      <c r="I18" s="219">
        <f t="shared" si="0"/>
        <v>0.33</v>
      </c>
      <c r="J18" s="44"/>
      <c r="L18" s="44"/>
      <c r="M18" s="264"/>
      <c r="O18" s="28"/>
      <c r="P18" s="58"/>
    </row>
    <row r="19" spans="1:16" ht="13.5" customHeight="1" thickBot="1" x14ac:dyDescent="0.25">
      <c r="A19" s="215" t="s">
        <v>51</v>
      </c>
      <c r="B19" s="216"/>
      <c r="C19" s="217">
        <v>0</v>
      </c>
      <c r="D19" s="220"/>
      <c r="E19" s="217">
        <v>0</v>
      </c>
      <c r="F19" s="221"/>
      <c r="G19" s="217">
        <v>0</v>
      </c>
      <c r="H19" s="221"/>
      <c r="I19" s="219">
        <f t="shared" si="0"/>
        <v>0</v>
      </c>
      <c r="J19" s="44"/>
      <c r="L19" s="44"/>
      <c r="M19" s="264"/>
      <c r="N19" s="55"/>
      <c r="O19" s="25"/>
      <c r="P19" s="55"/>
    </row>
    <row r="20" spans="1:16" ht="13.5" customHeight="1" thickBot="1" x14ac:dyDescent="0.25">
      <c r="A20" s="215" t="s">
        <v>50</v>
      </c>
      <c r="B20" s="216"/>
      <c r="C20" s="217">
        <v>0</v>
      </c>
      <c r="D20" s="220"/>
      <c r="E20" s="217">
        <v>0</v>
      </c>
      <c r="F20" s="221"/>
      <c r="G20" s="217">
        <v>0</v>
      </c>
      <c r="H20" s="221"/>
      <c r="I20" s="219">
        <f t="shared" si="0"/>
        <v>0</v>
      </c>
      <c r="J20" s="44"/>
      <c r="L20" s="44"/>
      <c r="M20" s="264"/>
      <c r="N20" s="55"/>
      <c r="O20" s="25"/>
      <c r="P20" s="55"/>
    </row>
    <row r="21" spans="1:16" ht="13.5" customHeight="1" thickBot="1" x14ac:dyDescent="0.25">
      <c r="A21" s="222" t="s">
        <v>112</v>
      </c>
      <c r="B21" s="216"/>
      <c r="C21" s="223">
        <f>SUM(C10:C20)</f>
        <v>5.33</v>
      </c>
      <c r="D21" s="224"/>
      <c r="E21" s="223">
        <f>SUM(E10:E20)</f>
        <v>1</v>
      </c>
      <c r="F21" s="224"/>
      <c r="G21" s="223">
        <f>SUM(G10:G20)</f>
        <v>2</v>
      </c>
      <c r="H21" s="224"/>
      <c r="I21" s="219">
        <f t="shared" si="0"/>
        <v>8.33</v>
      </c>
      <c r="J21" s="136"/>
      <c r="L21" s="44"/>
      <c r="M21" s="264"/>
      <c r="N21" s="55"/>
      <c r="O21" s="25"/>
      <c r="P21" s="55"/>
    </row>
    <row r="22" spans="1:16" ht="6" customHeight="1" thickBot="1" x14ac:dyDescent="0.25">
      <c r="A22" s="138"/>
      <c r="B22" s="77"/>
      <c r="C22" s="139"/>
      <c r="D22" s="137"/>
      <c r="E22" s="137"/>
      <c r="F22" s="137"/>
      <c r="G22" s="136"/>
      <c r="H22" s="137"/>
      <c r="I22" s="137"/>
      <c r="J22" s="140"/>
      <c r="K22" s="141"/>
      <c r="L22" s="142"/>
      <c r="M22" s="142"/>
      <c r="N22" s="55"/>
    </row>
    <row r="23" spans="1:16" ht="13.5" customHeight="1" thickBot="1" x14ac:dyDescent="0.25">
      <c r="A23" s="759" t="s">
        <v>126</v>
      </c>
      <c r="B23" s="225"/>
      <c r="C23" s="762" t="s">
        <v>420</v>
      </c>
      <c r="D23" s="763"/>
      <c r="E23" s="763"/>
      <c r="F23" s="763"/>
      <c r="G23" s="763"/>
      <c r="H23" s="763"/>
      <c r="I23" s="763"/>
      <c r="J23" s="763"/>
      <c r="K23" s="763"/>
      <c r="L23" s="142"/>
      <c r="M23" s="142"/>
      <c r="N23" s="55"/>
    </row>
    <row r="24" spans="1:16" ht="13.5" customHeight="1" thickBot="1" x14ac:dyDescent="0.25">
      <c r="A24" s="760"/>
      <c r="B24" s="225"/>
      <c r="C24" s="764"/>
      <c r="D24" s="765"/>
      <c r="E24" s="765"/>
      <c r="F24" s="765"/>
      <c r="G24" s="765"/>
      <c r="H24" s="765"/>
      <c r="I24" s="765"/>
      <c r="J24" s="765"/>
      <c r="K24" s="765"/>
      <c r="L24" s="142"/>
      <c r="M24" s="142"/>
      <c r="N24" s="55"/>
    </row>
    <row r="25" spans="1:16" ht="44.25" customHeight="1" thickBot="1" x14ac:dyDescent="0.25">
      <c r="A25" s="761"/>
      <c r="B25" s="225"/>
      <c r="C25" s="764"/>
      <c r="D25" s="765"/>
      <c r="E25" s="765"/>
      <c r="F25" s="765"/>
      <c r="G25" s="765"/>
      <c r="H25" s="765"/>
      <c r="I25" s="765"/>
      <c r="J25" s="765"/>
      <c r="K25" s="765"/>
      <c r="L25" s="142"/>
      <c r="M25" s="142"/>
      <c r="N25" s="55"/>
    </row>
    <row r="26" spans="1:16" ht="6.75" customHeight="1" thickBot="1" x14ac:dyDescent="0.25">
      <c r="A26" s="420"/>
      <c r="B26" s="225"/>
      <c r="C26" s="428"/>
      <c r="D26" s="429"/>
      <c r="E26" s="429"/>
      <c r="F26" s="429"/>
      <c r="G26" s="429"/>
      <c r="H26" s="429"/>
      <c r="I26" s="429"/>
      <c r="J26" s="429"/>
      <c r="K26" s="226"/>
      <c r="L26" s="142"/>
      <c r="M26" s="142"/>
      <c r="N26" s="55"/>
    </row>
    <row r="27" spans="1:16" ht="6.75" customHeight="1" thickBot="1" x14ac:dyDescent="0.25">
      <c r="A27" s="583"/>
      <c r="B27" s="225"/>
      <c r="C27" s="605"/>
      <c r="D27" s="429"/>
      <c r="E27" s="429"/>
      <c r="F27" s="429"/>
      <c r="G27" s="429"/>
      <c r="H27" s="429"/>
      <c r="I27" s="429"/>
      <c r="J27" s="429"/>
      <c r="K27" s="240"/>
      <c r="L27" s="142"/>
      <c r="M27" s="142"/>
      <c r="N27" s="55"/>
    </row>
    <row r="28" spans="1:16" ht="6.75" customHeight="1" thickBot="1" x14ac:dyDescent="0.25">
      <c r="A28" s="583"/>
      <c r="B28" s="225"/>
      <c r="C28" s="605"/>
      <c r="D28" s="429"/>
      <c r="E28" s="429"/>
      <c r="F28" s="429"/>
      <c r="G28" s="429"/>
      <c r="H28" s="429"/>
      <c r="I28" s="429"/>
      <c r="J28" s="429"/>
      <c r="K28" s="240"/>
      <c r="L28" s="142"/>
      <c r="M28" s="142"/>
      <c r="N28" s="55"/>
    </row>
    <row r="29" spans="1:16" ht="29.25" customHeight="1" thickBot="1" x14ac:dyDescent="0.25">
      <c r="A29" s="421" t="s">
        <v>248</v>
      </c>
      <c r="B29" s="225"/>
      <c r="C29" s="771" t="s">
        <v>311</v>
      </c>
      <c r="D29" s="771"/>
      <c r="E29" s="771"/>
      <c r="F29" s="771"/>
      <c r="G29" s="771"/>
      <c r="H29" s="429"/>
      <c r="I29" s="769" t="s">
        <v>247</v>
      </c>
      <c r="J29" s="770"/>
      <c r="K29" s="240"/>
      <c r="L29" s="55"/>
    </row>
    <row r="30" spans="1:16" ht="13.5" customHeight="1" thickBot="1" x14ac:dyDescent="0.25">
      <c r="A30" s="422"/>
      <c r="B30" s="225"/>
      <c r="C30" s="428"/>
      <c r="D30" s="429"/>
      <c r="E30" s="429"/>
      <c r="F30" s="429"/>
      <c r="G30" s="429"/>
      <c r="H30" s="429"/>
      <c r="I30" s="772" t="s">
        <v>312</v>
      </c>
      <c r="J30" s="772"/>
      <c r="K30" s="226"/>
      <c r="L30" s="55"/>
    </row>
    <row r="31" spans="1:16" s="132" customFormat="1" ht="38.25" customHeight="1" thickBot="1" x14ac:dyDescent="0.25">
      <c r="A31" s="418" t="s">
        <v>73</v>
      </c>
      <c r="B31" s="423"/>
      <c r="C31" s="418" t="s">
        <v>184</v>
      </c>
      <c r="D31" s="424"/>
      <c r="E31" s="418" t="s">
        <v>185</v>
      </c>
      <c r="F31" s="424"/>
      <c r="G31" s="418" t="s">
        <v>209</v>
      </c>
      <c r="H31" s="430"/>
      <c r="I31" s="228" t="s">
        <v>229</v>
      </c>
      <c r="J31" s="228" t="s">
        <v>230</v>
      </c>
      <c r="K31" s="227"/>
    </row>
    <row r="32" spans="1:16" s="283" customFormat="1" ht="15" customHeight="1" thickBot="1" x14ac:dyDescent="0.25">
      <c r="A32" s="424"/>
      <c r="B32" s="425"/>
      <c r="C32" s="424"/>
      <c r="D32" s="431"/>
      <c r="E32" s="424"/>
      <c r="F32" s="431"/>
      <c r="G32" s="424"/>
      <c r="H32" s="432"/>
      <c r="I32" s="489" t="s">
        <v>249</v>
      </c>
      <c r="J32" s="490" t="s">
        <v>249</v>
      </c>
      <c r="K32" s="282"/>
    </row>
    <row r="33" spans="1:18" ht="27" customHeight="1" thickBot="1" x14ac:dyDescent="0.25">
      <c r="A33" s="361" t="s">
        <v>69</v>
      </c>
      <c r="B33" s="216"/>
      <c r="C33" s="217">
        <v>0</v>
      </c>
      <c r="D33" s="229"/>
      <c r="E33" s="217">
        <v>0</v>
      </c>
      <c r="F33" s="230"/>
      <c r="G33" s="217">
        <v>0</v>
      </c>
      <c r="H33" s="231"/>
      <c r="I33" s="232" t="s">
        <v>71</v>
      </c>
      <c r="J33" s="232" t="s">
        <v>71</v>
      </c>
      <c r="K33" s="266"/>
      <c r="L33" s="353" t="s">
        <v>6</v>
      </c>
      <c r="M33" s="766" t="s">
        <v>307</v>
      </c>
      <c r="N33" s="767"/>
      <c r="O33" s="767"/>
      <c r="P33" s="767"/>
      <c r="Q33" s="767"/>
      <c r="R33" s="768"/>
    </row>
    <row r="34" spans="1:18" ht="25.5" customHeight="1" thickBot="1" x14ac:dyDescent="0.25">
      <c r="A34" s="361" t="s">
        <v>128</v>
      </c>
      <c r="B34" s="216"/>
      <c r="C34" s="217">
        <v>0</v>
      </c>
      <c r="D34" s="229"/>
      <c r="E34" s="217">
        <v>0</v>
      </c>
      <c r="F34" s="230"/>
      <c r="G34" s="217">
        <v>0</v>
      </c>
      <c r="H34" s="231"/>
      <c r="I34" s="232" t="s">
        <v>71</v>
      </c>
      <c r="J34" s="232" t="s">
        <v>71</v>
      </c>
      <c r="K34" s="266"/>
      <c r="L34" s="354" t="s">
        <v>8</v>
      </c>
      <c r="M34" s="766" t="s">
        <v>308</v>
      </c>
      <c r="N34" s="767"/>
      <c r="O34" s="767"/>
      <c r="P34" s="767"/>
      <c r="Q34" s="767"/>
      <c r="R34" s="767"/>
    </row>
    <row r="35" spans="1:18" ht="24.75" customHeight="1" thickBot="1" x14ac:dyDescent="0.25">
      <c r="A35" s="361" t="s">
        <v>129</v>
      </c>
      <c r="B35" s="426"/>
      <c r="C35" s="217">
        <v>1</v>
      </c>
      <c r="D35" s="233"/>
      <c r="E35" s="217">
        <v>0</v>
      </c>
      <c r="F35" s="230"/>
      <c r="G35" s="217">
        <v>1</v>
      </c>
      <c r="H35" s="231"/>
      <c r="I35" s="232" t="s">
        <v>8</v>
      </c>
      <c r="J35" s="232" t="s">
        <v>8</v>
      </c>
      <c r="K35" s="266"/>
      <c r="L35" s="355" t="s">
        <v>9</v>
      </c>
      <c r="M35" s="766" t="s">
        <v>309</v>
      </c>
      <c r="N35" s="767"/>
      <c r="O35" s="767"/>
      <c r="P35" s="767"/>
      <c r="Q35" s="767"/>
      <c r="R35" s="767"/>
    </row>
    <row r="36" spans="1:18" ht="21" customHeight="1" thickBot="1" x14ac:dyDescent="0.25">
      <c r="A36" s="361" t="s">
        <v>227</v>
      </c>
      <c r="B36" s="427"/>
      <c r="C36" s="217">
        <v>4</v>
      </c>
      <c r="D36" s="233"/>
      <c r="E36" s="217">
        <v>0</v>
      </c>
      <c r="F36" s="230"/>
      <c r="G36" s="217">
        <v>1</v>
      </c>
      <c r="H36" s="231"/>
      <c r="I36" s="232" t="s">
        <v>8</v>
      </c>
      <c r="J36" s="232" t="s">
        <v>8</v>
      </c>
      <c r="K36" s="266"/>
      <c r="L36" s="356" t="s">
        <v>71</v>
      </c>
      <c r="M36" s="766" t="s">
        <v>310</v>
      </c>
      <c r="N36" s="767"/>
      <c r="O36" s="767"/>
      <c r="P36" s="767"/>
      <c r="Q36" s="767"/>
      <c r="R36" s="767"/>
    </row>
    <row r="37" spans="1:18" ht="13.5" customHeight="1" thickBot="1" x14ac:dyDescent="0.25">
      <c r="A37" s="361" t="s">
        <v>70</v>
      </c>
      <c r="B37" s="216"/>
      <c r="C37" s="217">
        <v>0</v>
      </c>
      <c r="D37" s="229"/>
      <c r="E37" s="217">
        <v>1</v>
      </c>
      <c r="F37" s="230"/>
      <c r="G37" s="217">
        <v>0</v>
      </c>
      <c r="H37" s="231"/>
      <c r="I37" s="232" t="s">
        <v>121</v>
      </c>
      <c r="J37" s="232" t="s">
        <v>121</v>
      </c>
      <c r="K37" s="266"/>
    </row>
    <row r="38" spans="1:18" ht="13.5" customHeight="1" thickBot="1" x14ac:dyDescent="0.25">
      <c r="A38" s="361" t="s">
        <v>130</v>
      </c>
      <c r="B38" s="216"/>
      <c r="C38" s="217">
        <v>0</v>
      </c>
      <c r="D38" s="229"/>
      <c r="E38" s="217">
        <v>0</v>
      </c>
      <c r="F38" s="230"/>
      <c r="G38" s="217">
        <v>0</v>
      </c>
      <c r="H38" s="231"/>
      <c r="I38" s="232" t="s">
        <v>71</v>
      </c>
      <c r="J38" s="232" t="s">
        <v>71</v>
      </c>
      <c r="K38" s="266"/>
    </row>
    <row r="39" spans="1:18" ht="13.5" customHeight="1" thickBot="1" x14ac:dyDescent="0.25">
      <c r="A39" s="361" t="s">
        <v>131</v>
      </c>
      <c r="B39" s="216"/>
      <c r="C39" s="217">
        <v>0</v>
      </c>
      <c r="D39" s="233"/>
      <c r="E39" s="217">
        <v>0</v>
      </c>
      <c r="F39" s="230"/>
      <c r="G39" s="217">
        <v>0</v>
      </c>
      <c r="H39" s="231"/>
      <c r="I39" s="232" t="s">
        <v>71</v>
      </c>
      <c r="J39" s="232" t="s">
        <v>71</v>
      </c>
      <c r="K39" s="266"/>
    </row>
    <row r="40" spans="1:18" ht="13.5" customHeight="1" thickBot="1" x14ac:dyDescent="0.25">
      <c r="A40" s="361" t="s">
        <v>132</v>
      </c>
      <c r="B40" s="216"/>
      <c r="C40" s="217">
        <v>0</v>
      </c>
      <c r="D40" s="225"/>
      <c r="E40" s="217">
        <v>0</v>
      </c>
      <c r="F40" s="234"/>
      <c r="G40" s="217">
        <v>0</v>
      </c>
      <c r="H40" s="231"/>
      <c r="I40" s="232" t="s">
        <v>71</v>
      </c>
      <c r="J40" s="232" t="s">
        <v>71</v>
      </c>
      <c r="K40" s="266"/>
    </row>
    <row r="41" spans="1:18" ht="13.5" customHeight="1" thickBot="1" x14ac:dyDescent="0.25">
      <c r="A41" s="361" t="s">
        <v>91</v>
      </c>
      <c r="B41" s="216"/>
      <c r="C41" s="217">
        <v>0.33</v>
      </c>
      <c r="D41" s="225"/>
      <c r="E41" s="217">
        <v>0</v>
      </c>
      <c r="F41" s="234"/>
      <c r="G41" s="217">
        <v>0</v>
      </c>
      <c r="H41" s="231"/>
      <c r="I41" s="232" t="s">
        <v>71</v>
      </c>
      <c r="J41" s="232" t="s">
        <v>71</v>
      </c>
      <c r="K41" s="266"/>
    </row>
    <row r="42" spans="1:18" ht="15" customHeight="1" thickBot="1" x14ac:dyDescent="0.25">
      <c r="A42" s="222" t="s">
        <v>112</v>
      </c>
      <c r="B42" s="216"/>
      <c r="C42" s="223">
        <f>SUM(C33:C41)</f>
        <v>5.33</v>
      </c>
      <c r="D42" s="239"/>
      <c r="E42" s="223">
        <f>SUM(E33:E41)</f>
        <v>1</v>
      </c>
      <c r="F42" s="239"/>
      <c r="G42" s="223">
        <f>SUM(G33:G41)</f>
        <v>2</v>
      </c>
      <c r="H42" s="224"/>
      <c r="I42" s="224"/>
      <c r="J42" s="235"/>
      <c r="K42" s="236"/>
      <c r="L42" s="55"/>
    </row>
    <row r="43" spans="1:18" s="29" customFormat="1" ht="35.25" customHeight="1" thickBot="1" x14ac:dyDescent="0.25">
      <c r="A43" s="357"/>
      <c r="B43" s="216"/>
      <c r="C43" s="773" t="s">
        <v>313</v>
      </c>
      <c r="D43" s="774"/>
      <c r="E43" s="774"/>
      <c r="F43" s="358"/>
      <c r="G43" s="492" t="s">
        <v>314</v>
      </c>
      <c r="H43" s="359"/>
      <c r="I43" s="493" t="s">
        <v>121</v>
      </c>
      <c r="J43" s="493" t="s">
        <v>121</v>
      </c>
      <c r="K43" s="360"/>
      <c r="L43" s="58"/>
      <c r="M43" s="27"/>
      <c r="N43" s="27"/>
      <c r="O43" s="27"/>
      <c r="P43" s="27"/>
      <c r="Q43" s="27"/>
      <c r="R43" s="27"/>
    </row>
    <row r="44" spans="1:18" ht="35.25" customHeight="1" thickBot="1" x14ac:dyDescent="0.25">
      <c r="A44" s="759" t="s">
        <v>133</v>
      </c>
      <c r="B44" s="491"/>
      <c r="D44" s="585"/>
      <c r="E44" s="585"/>
      <c r="F44" s="585"/>
      <c r="G44" s="585"/>
      <c r="H44" s="585"/>
      <c r="I44" s="585"/>
      <c r="J44" s="585"/>
      <c r="K44" s="586"/>
      <c r="Q44" s="23" t="s">
        <v>16</v>
      </c>
    </row>
    <row r="45" spans="1:18" ht="228.75" thickBot="1" x14ac:dyDescent="0.25">
      <c r="A45" s="760"/>
      <c r="B45" s="491"/>
      <c r="C45" s="584" t="s">
        <v>419</v>
      </c>
      <c r="D45" s="587"/>
      <c r="E45" s="587"/>
      <c r="F45" s="587"/>
      <c r="G45" s="587"/>
      <c r="H45" s="587"/>
      <c r="I45" s="587"/>
      <c r="J45" s="587"/>
      <c r="K45" s="588"/>
    </row>
    <row r="46" spans="1:18" ht="43.5" customHeight="1" thickBot="1" x14ac:dyDescent="0.25">
      <c r="A46" s="761"/>
      <c r="B46" s="491"/>
      <c r="C46" s="589"/>
      <c r="D46" s="590"/>
      <c r="E46" s="590"/>
      <c r="F46" s="590"/>
      <c r="G46" s="590"/>
      <c r="H46" s="590"/>
      <c r="I46" s="590"/>
      <c r="J46" s="590"/>
      <c r="K46" s="591"/>
    </row>
  </sheetData>
  <customSheetViews>
    <customSheetView guid="{DC332D96-1916-4CB1-83BF-E766621BD9C1}" scale="98" showGridLines="0" fitToPage="1" hiddenColumns="1" topLeftCell="A25">
      <selection activeCell="M48" sqref="M48"/>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AA71275F-0E00-42F2-B85D-EA0857995E94}" scale="98" showGridLines="0" fitToPage="1" hiddenColumns="1" topLeftCell="A25">
      <selection activeCell="M48" sqref="M48"/>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5B2715FD-B128-4DF5-9FA5-FA32B704A005}" scale="98" showGridLines="0" fitToPage="1" hiddenColumns="1" topLeftCell="A52">
      <selection activeCell="J31" sqref="J31"/>
      <pageMargins left="0.74803149606299213" right="0.74803149606299213" top="0.98425196850393704" bottom="0.98425196850393704" header="0.51181102362204722" footer="0.51181102362204722"/>
      <pageSetup paperSize="8" scale="76" orientation="portrait"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C07AF512-0C0A-4427-AA8C-6C5FE6E3E91F}" scale="98" showGridLines="0" fitToPage="1" hiddenColumns="1" topLeftCell="A25">
      <selection activeCell="M48" sqref="M48"/>
      <pageMargins left="0.74803149606299213" right="0.74803149606299213" top="0.98425196850393704" bottom="0.98425196850393704" header="0.51181102362204722" footer="0.51181102362204722"/>
      <pageSetup paperSize="8" scale="76" orientation="portrait" r:id="rId5"/>
      <headerFooter alignWithMargins="0"/>
    </customSheetView>
    <customSheetView guid="{48D61CA4-47D0-4652-9E2D-F0913F34C369}" scale="98" showGridLines="0" fitToPage="1" hiddenColumns="1" topLeftCell="A25">
      <selection activeCell="M48" sqref="M48"/>
      <pageMargins left="0.74803149606299213" right="0.74803149606299213" top="0.98425196850393704" bottom="0.98425196850393704" header="0.51181102362204722" footer="0.51181102362204722"/>
      <pageSetup paperSize="8" scale="76" orientation="portrait" r:id="rId6"/>
      <headerFooter alignWithMargins="0"/>
    </customSheetView>
    <customSheetView guid="{57A6739A-71C3-4545-A3E5-153B8E9DC8F7}" scale="98" showGridLines="0" fitToPage="1" hiddenColumns="1" topLeftCell="A25">
      <selection activeCell="M48" sqref="M48"/>
      <pageMargins left="0.74803149606299213" right="0.74803149606299213" top="0.98425196850393704" bottom="0.98425196850393704" header="0.51181102362204722" footer="0.51181102362204722"/>
      <pageSetup paperSize="8" scale="76" orientation="portrait" r:id="rId7"/>
      <headerFooter alignWithMargins="0"/>
    </customSheetView>
  </customSheetViews>
  <mergeCells count="11">
    <mergeCell ref="A23:A25"/>
    <mergeCell ref="C23:K25"/>
    <mergeCell ref="A44:A46"/>
    <mergeCell ref="M33:R33"/>
    <mergeCell ref="M34:R34"/>
    <mergeCell ref="M35:R35"/>
    <mergeCell ref="I29:J29"/>
    <mergeCell ref="M36:R36"/>
    <mergeCell ref="C29:G29"/>
    <mergeCell ref="I30:J30"/>
    <mergeCell ref="C43:E43"/>
  </mergeCells>
  <dataValidations xWindow="840" yWindow="583"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600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4:A46"/>
  </dataValidations>
  <pageMargins left="0.74803149606299213" right="0.74803149606299213" top="0.98425196850393704" bottom="0.98425196850393704" header="0.51181102362204722" footer="0.51181102362204722"/>
  <pageSetup paperSize="8" scale="76" orientation="portrait" r:id="rId8"/>
  <headerFooter alignWithMargins="0"/>
  <drawing r:id="rId9"/>
  <extLst>
    <ext xmlns:x14="http://schemas.microsoft.com/office/spreadsheetml/2009/9/main" uri="{CCE6A557-97BC-4b89-ADB6-D9C93CAAB3DF}">
      <x14:dataValidations xmlns:xm="http://schemas.microsoft.com/office/excel/2006/main" xWindow="840" yWindow="583"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35"/>
  <sheetViews>
    <sheetView showGridLines="0" topLeftCell="A4" zoomScale="80" zoomScaleNormal="80" workbookViewId="0">
      <selection activeCell="E54" sqref="E54"/>
    </sheetView>
  </sheetViews>
  <sheetFormatPr defaultColWidth="9.140625" defaultRowHeight="12.75" x14ac:dyDescent="0.2"/>
  <cols>
    <col min="1" max="1" width="42.5703125" style="23" customWidth="1"/>
    <col min="2" max="2" width="15.7109375" style="23" customWidth="1"/>
    <col min="3" max="3" width="14" style="23" customWidth="1"/>
    <col min="4" max="4" width="11.85546875" style="23" customWidth="1"/>
    <col min="5" max="5" width="14" style="23" customWidth="1"/>
    <col min="6" max="6" width="21.85546875" style="132" customWidth="1"/>
    <col min="7" max="7" width="40.42578125" style="23" customWidth="1"/>
    <col min="8" max="8" width="0.42578125" style="23" customWidth="1"/>
    <col min="9" max="9" width="22.85546875" style="23" customWidth="1"/>
    <col min="10" max="10" width="2.42578125" style="23" customWidth="1"/>
    <col min="11" max="11" width="18.140625" style="23" customWidth="1"/>
    <col min="12" max="12" width="3.85546875" style="23" customWidth="1"/>
    <col min="13" max="13" width="23.5703125" style="55" customWidth="1"/>
    <col min="14" max="14" width="5.7109375" style="23" customWidth="1"/>
    <col min="15" max="15" width="20" style="23" customWidth="1"/>
    <col min="16" max="16" width="4.140625" style="23" customWidth="1"/>
    <col min="17" max="17" width="15.5703125" style="23" customWidth="1"/>
    <col min="18" max="16384" width="9.140625" style="23"/>
  </cols>
  <sheetData>
    <row r="1" spans="1:35" x14ac:dyDescent="0.2">
      <c r="E1" s="33" t="s">
        <v>47</v>
      </c>
    </row>
    <row r="5" spans="1:35" ht="9.75" customHeight="1" x14ac:dyDescent="0.2">
      <c r="M5" s="55" t="s">
        <v>37</v>
      </c>
    </row>
    <row r="6" spans="1:35" ht="22.5" customHeight="1" thickBot="1" x14ac:dyDescent="0.25">
      <c r="A6" s="442" t="s">
        <v>210</v>
      </c>
      <c r="B6" s="412"/>
      <c r="C6" s="412"/>
      <c r="M6" s="55" t="s">
        <v>30</v>
      </c>
    </row>
    <row r="7" spans="1:35" ht="25.5" customHeight="1" thickBot="1" x14ac:dyDescent="0.25">
      <c r="A7" s="443" t="s">
        <v>197</v>
      </c>
      <c r="B7" s="49"/>
      <c r="C7" s="49"/>
      <c r="D7" s="22"/>
      <c r="E7" s="22"/>
      <c r="I7" s="22"/>
      <c r="J7" s="22"/>
      <c r="M7" s="55" t="s">
        <v>31</v>
      </c>
    </row>
    <row r="8" spans="1:35" ht="9.75" customHeight="1" thickBot="1" x14ac:dyDescent="0.25">
      <c r="A8" s="412"/>
      <c r="B8" s="49"/>
      <c r="C8" s="444"/>
      <c r="F8" s="249"/>
      <c r="H8" s="194"/>
      <c r="I8" s="798"/>
      <c r="J8" s="194"/>
      <c r="K8" s="195"/>
      <c r="L8" s="798"/>
      <c r="M8" s="194"/>
      <c r="N8" s="195"/>
      <c r="O8" s="186"/>
    </row>
    <row r="9" spans="1:35" ht="23.25" customHeight="1" thickBot="1" x14ac:dyDescent="0.25">
      <c r="A9" s="362" t="s">
        <v>234</v>
      </c>
      <c r="B9" s="302" t="s">
        <v>240</v>
      </c>
      <c r="C9" s="440" t="s">
        <v>4</v>
      </c>
      <c r="D9" s="209" t="s">
        <v>34</v>
      </c>
      <c r="E9" s="300">
        <v>40787</v>
      </c>
      <c r="H9" s="194"/>
      <c r="I9" s="799"/>
      <c r="J9" s="194"/>
      <c r="K9" s="195"/>
      <c r="L9" s="799"/>
      <c r="M9" s="194"/>
      <c r="N9" s="195"/>
      <c r="O9" s="186"/>
    </row>
    <row r="10" spans="1:35" ht="22.5" customHeight="1" thickTop="1" thickBot="1" x14ac:dyDescent="0.25">
      <c r="A10" s="362" t="s">
        <v>235</v>
      </c>
      <c r="B10" s="303" t="s">
        <v>88</v>
      </c>
      <c r="C10" s="446"/>
      <c r="D10" s="441" t="s">
        <v>33</v>
      </c>
      <c r="E10" s="301">
        <v>42404</v>
      </c>
      <c r="H10" s="194"/>
      <c r="I10" s="196"/>
      <c r="J10" s="194"/>
      <c r="K10" s="195"/>
      <c r="L10" s="196"/>
      <c r="M10" s="194"/>
      <c r="N10" s="195"/>
      <c r="O10" s="161"/>
    </row>
    <row r="11" spans="1:35" ht="22.5" customHeight="1" thickTop="1" thickBot="1" x14ac:dyDescent="0.25">
      <c r="A11" s="412"/>
      <c r="C11" s="447"/>
      <c r="D11" s="210" t="s">
        <v>94</v>
      </c>
      <c r="E11" s="327" t="s">
        <v>325</v>
      </c>
      <c r="G11" s="199"/>
      <c r="H11" s="200"/>
      <c r="I11" s="196"/>
      <c r="J11" s="200"/>
      <c r="K11" s="201"/>
      <c r="L11" s="199"/>
      <c r="M11" s="200"/>
      <c r="N11" s="202"/>
      <c r="O11" s="161"/>
    </row>
    <row r="12" spans="1:35" ht="9.75" customHeight="1" thickBot="1" x14ac:dyDescent="0.25">
      <c r="A12" s="445"/>
      <c r="B12" s="181"/>
      <c r="C12" s="445"/>
      <c r="D12" s="445"/>
      <c r="E12" s="181"/>
      <c r="F12" s="183"/>
      <c r="G12" s="182"/>
      <c r="H12" s="181"/>
      <c r="I12" s="46"/>
      <c r="J12" s="29"/>
      <c r="K12" s="180"/>
      <c r="L12" s="179"/>
      <c r="M12" s="58"/>
      <c r="N12" s="29"/>
      <c r="O12" s="29"/>
    </row>
    <row r="13" spans="1:35" ht="12.75" customHeight="1" x14ac:dyDescent="0.2">
      <c r="A13" s="805" t="s">
        <v>208</v>
      </c>
      <c r="B13" s="808" t="s">
        <v>35</v>
      </c>
      <c r="C13" s="800" t="s">
        <v>36</v>
      </c>
      <c r="D13" s="800" t="s">
        <v>258</v>
      </c>
      <c r="E13" s="800" t="s">
        <v>207</v>
      </c>
      <c r="F13" s="808" t="s">
        <v>176</v>
      </c>
      <c r="G13" s="808" t="s">
        <v>228</v>
      </c>
      <c r="H13" s="52"/>
      <c r="I13" s="29"/>
      <c r="J13" s="180"/>
      <c r="K13" s="179"/>
      <c r="L13" s="58" t="s">
        <v>64</v>
      </c>
      <c r="M13" s="29"/>
      <c r="N13" s="29"/>
      <c r="S13" s="161"/>
      <c r="T13" s="172"/>
      <c r="U13" s="172"/>
      <c r="V13" s="55"/>
    </row>
    <row r="14" spans="1:35" ht="13.5" customHeight="1" thickBot="1" x14ac:dyDescent="0.25">
      <c r="A14" s="806"/>
      <c r="B14" s="809"/>
      <c r="C14" s="803"/>
      <c r="D14" s="801"/>
      <c r="E14" s="803"/>
      <c r="F14" s="809"/>
      <c r="G14" s="809"/>
      <c r="H14" s="52"/>
      <c r="I14" s="29"/>
      <c r="J14" s="180"/>
      <c r="K14" s="179"/>
      <c r="L14" s="58" t="s">
        <v>64</v>
      </c>
      <c r="M14" s="29"/>
      <c r="N14" s="29"/>
      <c r="V14" s="55"/>
    </row>
    <row r="15" spans="1:35" ht="13.5" customHeight="1" x14ac:dyDescent="0.2">
      <c r="A15" s="806"/>
      <c r="B15" s="809"/>
      <c r="C15" s="803"/>
      <c r="D15" s="801"/>
      <c r="E15" s="803"/>
      <c r="F15" s="809"/>
      <c r="G15" s="809"/>
      <c r="H15" s="52"/>
      <c r="I15" s="29"/>
      <c r="J15" s="180"/>
      <c r="K15" s="179"/>
      <c r="L15" s="58" t="s">
        <v>64</v>
      </c>
      <c r="M15" s="29"/>
      <c r="N15" s="29"/>
      <c r="V15" s="55"/>
      <c r="AB15" s="171"/>
      <c r="AC15" s="171"/>
      <c r="AD15" s="171"/>
      <c r="AE15" s="171"/>
      <c r="AF15" s="171"/>
      <c r="AG15" s="171"/>
      <c r="AH15" s="171"/>
      <c r="AI15" s="171"/>
    </row>
    <row r="16" spans="1:35" ht="13.5" customHeight="1" thickBot="1" x14ac:dyDescent="0.25">
      <c r="A16" s="807"/>
      <c r="B16" s="810"/>
      <c r="C16" s="804"/>
      <c r="D16" s="802"/>
      <c r="E16" s="804"/>
      <c r="F16" s="810"/>
      <c r="G16" s="810"/>
      <c r="H16" s="52"/>
      <c r="I16" s="29"/>
      <c r="J16" s="180"/>
      <c r="K16" s="179"/>
      <c r="L16" s="58" t="s">
        <v>64</v>
      </c>
      <c r="M16" s="29"/>
      <c r="N16" s="29"/>
      <c r="V16" s="55"/>
      <c r="AB16" s="168"/>
      <c r="AC16" s="168"/>
      <c r="AD16" s="168"/>
      <c r="AE16" s="168"/>
      <c r="AF16" s="168"/>
      <c r="AG16" s="168"/>
      <c r="AH16" s="168"/>
      <c r="AI16" s="168"/>
    </row>
    <row r="17" spans="1:35" s="197" customFormat="1" ht="31.5" customHeight="1" thickBot="1" x14ac:dyDescent="0.25">
      <c r="A17" s="363" t="s">
        <v>175</v>
      </c>
      <c r="B17" s="237"/>
      <c r="C17" s="237"/>
      <c r="D17" s="237"/>
      <c r="E17" s="237"/>
      <c r="F17" s="250"/>
      <c r="G17" s="237"/>
      <c r="H17" s="205"/>
      <c r="I17" s="198"/>
      <c r="J17" s="185"/>
      <c r="K17" s="184"/>
      <c r="L17" s="206"/>
      <c r="M17" s="198"/>
      <c r="N17" s="198"/>
      <c r="V17" s="207"/>
      <c r="AB17" s="208"/>
      <c r="AC17" s="208"/>
      <c r="AD17" s="208"/>
      <c r="AE17" s="208"/>
      <c r="AF17" s="208"/>
      <c r="AG17" s="208"/>
      <c r="AH17" s="208"/>
      <c r="AI17" s="208"/>
    </row>
    <row r="18" spans="1:35" ht="20.100000000000001" customHeight="1" thickBot="1" x14ac:dyDescent="0.25">
      <c r="A18" s="434" t="s">
        <v>231</v>
      </c>
      <c r="B18" s="170">
        <v>37500</v>
      </c>
      <c r="C18" s="170"/>
      <c r="D18" s="170" t="s">
        <v>11</v>
      </c>
      <c r="E18" s="170">
        <v>37500</v>
      </c>
      <c r="F18" s="265" t="s">
        <v>203</v>
      </c>
      <c r="G18" s="265" t="s">
        <v>424</v>
      </c>
      <c r="H18" s="52"/>
      <c r="I18" s="29"/>
      <c r="J18" s="180"/>
      <c r="K18" s="179"/>
      <c r="L18" s="58" t="s">
        <v>64</v>
      </c>
      <c r="M18" s="29"/>
      <c r="N18" s="29"/>
      <c r="V18" s="58"/>
      <c r="AB18" s="168"/>
      <c r="AC18" s="168"/>
      <c r="AD18" s="168"/>
      <c r="AE18" s="168"/>
      <c r="AF18" s="168"/>
      <c r="AG18" s="168"/>
      <c r="AH18" s="168"/>
      <c r="AI18" s="168"/>
    </row>
    <row r="19" spans="1:35" ht="20.100000000000001" customHeight="1" thickBot="1" x14ac:dyDescent="0.25">
      <c r="A19" s="434" t="s">
        <v>38</v>
      </c>
      <c r="B19" s="170"/>
      <c r="C19" s="170"/>
      <c r="D19" s="170"/>
      <c r="E19" s="170"/>
      <c r="F19" s="265" t="s">
        <v>206</v>
      </c>
      <c r="G19" s="265" t="s">
        <v>433</v>
      </c>
      <c r="H19" s="52"/>
      <c r="I19" s="29"/>
      <c r="J19" s="180"/>
      <c r="K19" s="179"/>
      <c r="L19" s="58" t="s">
        <v>64</v>
      </c>
      <c r="M19" s="29"/>
      <c r="N19" s="29"/>
      <c r="V19" s="58"/>
      <c r="AB19" s="168"/>
      <c r="AC19" s="168"/>
      <c r="AD19" s="168"/>
      <c r="AE19" s="168"/>
      <c r="AF19" s="168"/>
      <c r="AG19" s="168"/>
      <c r="AH19" s="168"/>
      <c r="AI19" s="168"/>
    </row>
    <row r="20" spans="1:35" ht="20.100000000000001" customHeight="1" thickBot="1" x14ac:dyDescent="0.25">
      <c r="A20" s="434" t="s">
        <v>174</v>
      </c>
      <c r="B20" s="170"/>
      <c r="C20" s="170"/>
      <c r="D20" s="170"/>
      <c r="E20" s="170"/>
      <c r="F20" s="265" t="s">
        <v>200</v>
      </c>
      <c r="G20" s="265" t="s">
        <v>433</v>
      </c>
      <c r="H20" s="52"/>
      <c r="I20" s="29"/>
      <c r="J20" s="179"/>
      <c r="K20" s="179"/>
      <c r="L20" s="58"/>
      <c r="M20" s="29"/>
      <c r="N20" s="29"/>
      <c r="V20" s="58"/>
      <c r="AB20" s="168"/>
      <c r="AC20" s="168"/>
      <c r="AD20" s="168"/>
      <c r="AE20" s="168"/>
      <c r="AF20" s="168"/>
      <c r="AG20" s="168"/>
      <c r="AH20" s="168"/>
      <c r="AI20" s="168"/>
    </row>
    <row r="21" spans="1:35" ht="20.100000000000001" customHeight="1" thickBot="1" x14ac:dyDescent="0.25">
      <c r="A21" s="434" t="s">
        <v>39</v>
      </c>
      <c r="B21" s="170"/>
      <c r="C21" s="170"/>
      <c r="D21" s="170"/>
      <c r="E21" s="170"/>
      <c r="F21" s="265" t="s">
        <v>206</v>
      </c>
      <c r="G21" s="265" t="s">
        <v>433</v>
      </c>
      <c r="H21" s="27"/>
      <c r="L21" s="55"/>
      <c r="M21" s="23"/>
      <c r="V21" s="58" t="s">
        <v>62</v>
      </c>
      <c r="AB21" s="168"/>
      <c r="AC21" s="168"/>
      <c r="AD21" s="168"/>
      <c r="AE21" s="168"/>
      <c r="AF21" s="168"/>
      <c r="AG21" s="168"/>
      <c r="AH21" s="168"/>
      <c r="AI21" s="168"/>
    </row>
    <row r="22" spans="1:35" ht="20.100000000000001" customHeight="1" thickBot="1" x14ac:dyDescent="0.25">
      <c r="A22" s="434" t="s">
        <v>173</v>
      </c>
      <c r="B22" s="170"/>
      <c r="C22" s="170"/>
      <c r="D22" s="170"/>
      <c r="E22" s="170"/>
      <c r="F22" s="265" t="s">
        <v>200</v>
      </c>
      <c r="G22" s="265" t="s">
        <v>433</v>
      </c>
      <c r="H22" s="27"/>
      <c r="L22" s="55"/>
      <c r="M22" s="23"/>
      <c r="V22" s="58"/>
      <c r="AB22" s="168"/>
      <c r="AC22" s="168"/>
      <c r="AD22" s="168"/>
      <c r="AE22" s="168"/>
      <c r="AF22" s="168"/>
      <c r="AG22" s="168"/>
      <c r="AH22" s="168"/>
      <c r="AI22" s="168"/>
    </row>
    <row r="23" spans="1:35" ht="20.100000000000001" customHeight="1" thickBot="1" x14ac:dyDescent="0.25">
      <c r="A23" s="434" t="s">
        <v>32</v>
      </c>
      <c r="B23" s="170"/>
      <c r="C23" s="170"/>
      <c r="D23" s="170"/>
      <c r="E23" s="170"/>
      <c r="F23" s="265"/>
      <c r="G23" s="265"/>
      <c r="H23" s="27"/>
      <c r="L23" s="55"/>
      <c r="M23" s="23"/>
      <c r="R23" s="174"/>
      <c r="S23" s="168"/>
      <c r="T23" s="168"/>
      <c r="U23" s="168"/>
      <c r="V23" s="178" t="s">
        <v>63</v>
      </c>
      <c r="W23" s="168"/>
      <c r="X23" s="168"/>
      <c r="Y23" s="168"/>
      <c r="Z23" s="168"/>
      <c r="AA23" s="168"/>
      <c r="AB23" s="168"/>
      <c r="AC23" s="168"/>
      <c r="AD23" s="168"/>
      <c r="AE23" s="168"/>
      <c r="AF23" s="168"/>
      <c r="AG23" s="168"/>
      <c r="AH23" s="168"/>
      <c r="AI23" s="168"/>
    </row>
    <row r="24" spans="1:35" ht="20.100000000000001" customHeight="1" thickBot="1" x14ac:dyDescent="0.25">
      <c r="A24" s="434" t="s">
        <v>41</v>
      </c>
      <c r="B24" s="170"/>
      <c r="C24" s="170"/>
      <c r="D24" s="170"/>
      <c r="E24" s="170"/>
      <c r="F24" s="265"/>
      <c r="G24" s="265"/>
      <c r="H24" s="27"/>
      <c r="L24" s="55"/>
      <c r="M24" s="23"/>
      <c r="R24" s="177"/>
      <c r="S24" s="171"/>
      <c r="T24" s="171"/>
      <c r="U24" s="171"/>
      <c r="V24" s="176" t="s">
        <v>327</v>
      </c>
      <c r="W24" s="171"/>
      <c r="X24" s="171"/>
      <c r="Y24" s="171"/>
      <c r="Z24" s="171"/>
      <c r="AA24" s="171"/>
      <c r="AB24" s="168"/>
      <c r="AC24" s="168"/>
      <c r="AD24" s="168"/>
      <c r="AE24" s="168"/>
      <c r="AF24" s="168"/>
      <c r="AG24" s="168"/>
      <c r="AH24" s="168"/>
      <c r="AI24" s="168"/>
    </row>
    <row r="25" spans="1:35" ht="20.100000000000001" customHeight="1" thickBot="1" x14ac:dyDescent="0.25">
      <c r="A25" s="434" t="s">
        <v>40</v>
      </c>
      <c r="B25" s="170">
        <v>39540</v>
      </c>
      <c r="C25" s="170"/>
      <c r="D25" s="170" t="s">
        <v>11</v>
      </c>
      <c r="E25" s="170">
        <v>39540</v>
      </c>
      <c r="F25" s="265" t="s">
        <v>206</v>
      </c>
      <c r="G25" s="265" t="s">
        <v>430</v>
      </c>
      <c r="H25" s="27"/>
      <c r="L25" s="55"/>
      <c r="M25" s="23"/>
      <c r="R25" s="174"/>
      <c r="S25" s="168"/>
      <c r="T25" s="168"/>
      <c r="U25" s="168"/>
      <c r="V25" s="175"/>
      <c r="W25" s="168"/>
      <c r="X25" s="168"/>
      <c r="Y25" s="168"/>
      <c r="Z25" s="168"/>
      <c r="AA25" s="168"/>
      <c r="AB25" s="161"/>
    </row>
    <row r="26" spans="1:35" ht="20.100000000000001" customHeight="1" thickBot="1" x14ac:dyDescent="0.25">
      <c r="A26" s="434" t="s">
        <v>45</v>
      </c>
      <c r="B26" s="170"/>
      <c r="C26" s="170"/>
      <c r="D26" s="170"/>
      <c r="E26" s="170"/>
      <c r="F26" s="265" t="s">
        <v>206</v>
      </c>
      <c r="G26" s="265" t="s">
        <v>431</v>
      </c>
      <c r="H26" s="27"/>
      <c r="L26" s="55"/>
      <c r="M26" s="23"/>
      <c r="R26" s="174"/>
      <c r="S26" s="168"/>
      <c r="T26" s="168"/>
      <c r="U26" s="168"/>
      <c r="V26" s="173"/>
      <c r="W26" s="168"/>
      <c r="X26" s="168"/>
      <c r="Y26" s="168"/>
      <c r="Z26" s="168"/>
      <c r="AA26" s="168"/>
      <c r="AB26" s="161"/>
    </row>
    <row r="27" spans="1:35" ht="20.100000000000001" customHeight="1" thickBot="1" x14ac:dyDescent="0.25">
      <c r="A27" s="434" t="s">
        <v>46</v>
      </c>
      <c r="B27" s="170"/>
      <c r="C27" s="170"/>
      <c r="D27" s="170"/>
      <c r="E27" s="170"/>
      <c r="F27" s="265" t="s">
        <v>206</v>
      </c>
      <c r="G27" s="265" t="s">
        <v>432</v>
      </c>
      <c r="H27" s="27"/>
      <c r="L27" s="55"/>
      <c r="M27" s="23"/>
      <c r="R27" s="174"/>
      <c r="S27" s="168"/>
      <c r="T27" s="168"/>
      <c r="U27" s="168"/>
      <c r="V27" s="173"/>
      <c r="W27" s="168"/>
      <c r="X27" s="168"/>
      <c r="Y27" s="168"/>
      <c r="Z27" s="168"/>
      <c r="AA27" s="168"/>
      <c r="AB27" s="161"/>
    </row>
    <row r="28" spans="1:35" ht="20.100000000000001" customHeight="1" thickBot="1" x14ac:dyDescent="0.25">
      <c r="A28" s="434" t="s">
        <v>42</v>
      </c>
      <c r="B28" s="170">
        <v>40606</v>
      </c>
      <c r="C28" s="170"/>
      <c r="D28" s="170" t="s">
        <v>11</v>
      </c>
      <c r="E28" s="170">
        <v>40606</v>
      </c>
      <c r="F28" s="265" t="s">
        <v>206</v>
      </c>
      <c r="G28" s="265" t="s">
        <v>423</v>
      </c>
      <c r="H28" s="27"/>
      <c r="L28" s="55"/>
      <c r="M28" s="23"/>
      <c r="R28" s="174"/>
      <c r="S28" s="168"/>
      <c r="T28" s="168"/>
      <c r="U28" s="168"/>
      <c r="V28" s="173"/>
      <c r="W28" s="168"/>
      <c r="X28" s="168"/>
      <c r="Y28" s="168"/>
      <c r="Z28" s="168"/>
      <c r="AA28" s="168"/>
      <c r="AB28" s="161"/>
    </row>
    <row r="29" spans="1:35" ht="20.100000000000001" customHeight="1" thickBot="1" x14ac:dyDescent="0.25">
      <c r="A29" s="434" t="s">
        <v>172</v>
      </c>
      <c r="B29" s="449">
        <v>41333</v>
      </c>
      <c r="C29" s="170"/>
      <c r="D29" s="170" t="s">
        <v>11</v>
      </c>
      <c r="E29" s="170">
        <v>41333</v>
      </c>
      <c r="F29" s="265" t="s">
        <v>200</v>
      </c>
      <c r="G29" s="265"/>
      <c r="H29" s="27"/>
      <c r="L29" s="55"/>
      <c r="M29" s="23"/>
      <c r="R29" s="168"/>
      <c r="S29" s="168"/>
      <c r="T29" s="168"/>
      <c r="U29" s="168"/>
      <c r="V29" s="173"/>
      <c r="W29" s="168"/>
      <c r="X29" s="168"/>
      <c r="Y29" s="168"/>
      <c r="Z29" s="168"/>
      <c r="AA29" s="168"/>
      <c r="AB29" s="161"/>
    </row>
    <row r="30" spans="1:35" s="161" customFormat="1" ht="3.75" customHeight="1" thickBot="1" x14ac:dyDescent="0.25">
      <c r="A30" s="243"/>
      <c r="B30" s="453"/>
      <c r="C30" s="453"/>
      <c r="D30" s="244"/>
      <c r="E30" s="453"/>
      <c r="F30" s="245"/>
      <c r="G30" s="245"/>
      <c r="H30" s="142"/>
      <c r="L30" s="246"/>
      <c r="R30" s="168"/>
      <c r="S30" s="168"/>
      <c r="T30" s="168"/>
      <c r="U30" s="168"/>
      <c r="V30" s="173"/>
      <c r="W30" s="168"/>
      <c r="X30" s="168"/>
      <c r="Y30" s="168"/>
      <c r="Z30" s="168"/>
      <c r="AA30" s="168"/>
    </row>
    <row r="31" spans="1:35" s="241" customFormat="1" ht="33" customHeight="1" thickBot="1" x14ac:dyDescent="0.25">
      <c r="A31" s="363" t="s">
        <v>95</v>
      </c>
      <c r="B31" s="454"/>
      <c r="C31" s="454"/>
      <c r="D31" s="237"/>
      <c r="E31" s="454"/>
      <c r="F31" s="251"/>
      <c r="G31" s="238"/>
      <c r="H31" s="247"/>
      <c r="L31" s="242"/>
      <c r="R31" s="208"/>
      <c r="S31" s="208"/>
      <c r="T31" s="208"/>
      <c r="U31" s="208"/>
      <c r="V31" s="248"/>
      <c r="W31" s="208"/>
      <c r="X31" s="208"/>
      <c r="Y31" s="208"/>
      <c r="Z31" s="208"/>
      <c r="AA31" s="208"/>
    </row>
    <row r="32" spans="1:35" s="161" customFormat="1" ht="13.5" thickBot="1" x14ac:dyDescent="0.25">
      <c r="A32" s="435" t="s">
        <v>213</v>
      </c>
      <c r="B32" s="170"/>
      <c r="C32" s="170"/>
      <c r="D32" s="170"/>
      <c r="E32" s="170"/>
      <c r="F32" s="265"/>
      <c r="G32" s="265"/>
      <c r="H32" s="142"/>
      <c r="L32" s="246"/>
      <c r="R32" s="168"/>
      <c r="S32" s="168"/>
      <c r="T32" s="168"/>
      <c r="U32" s="168"/>
      <c r="V32" s="173"/>
      <c r="W32" s="168"/>
      <c r="X32" s="168"/>
      <c r="Y32" s="168"/>
      <c r="Z32" s="168"/>
      <c r="AA32" s="168"/>
    </row>
    <row r="33" spans="1:27" s="161" customFormat="1" ht="77.25" thickBot="1" x14ac:dyDescent="0.25">
      <c r="A33" s="435" t="s">
        <v>435</v>
      </c>
      <c r="B33" s="170">
        <v>42644</v>
      </c>
      <c r="C33" s="170">
        <v>42767</v>
      </c>
      <c r="D33" s="170" t="s">
        <v>11</v>
      </c>
      <c r="E33" s="170">
        <v>42767</v>
      </c>
      <c r="F33" s="265" t="s">
        <v>376</v>
      </c>
      <c r="G33" s="265" t="s">
        <v>422</v>
      </c>
      <c r="H33" s="142"/>
      <c r="L33" s="246"/>
      <c r="R33" s="168"/>
      <c r="S33" s="168"/>
      <c r="T33" s="168"/>
      <c r="U33" s="168"/>
      <c r="V33" s="173"/>
      <c r="W33" s="168"/>
      <c r="X33" s="168"/>
      <c r="Y33" s="168"/>
      <c r="Z33" s="168"/>
      <c r="AA33" s="168"/>
    </row>
    <row r="34" spans="1:27" s="161" customFormat="1" ht="26.25" thickBot="1" x14ac:dyDescent="0.25">
      <c r="A34" s="435" t="s">
        <v>434</v>
      </c>
      <c r="B34" s="170">
        <v>38988</v>
      </c>
      <c r="C34" s="170"/>
      <c r="D34" s="170" t="s">
        <v>11</v>
      </c>
      <c r="E34" s="170">
        <v>38988</v>
      </c>
      <c r="F34" s="265" t="s">
        <v>376</v>
      </c>
      <c r="G34" s="265" t="s">
        <v>425</v>
      </c>
      <c r="H34" s="142"/>
      <c r="L34" s="246"/>
      <c r="R34" s="168"/>
      <c r="S34" s="168"/>
      <c r="T34" s="168"/>
      <c r="U34" s="168"/>
      <c r="V34" s="173"/>
      <c r="W34" s="168"/>
      <c r="X34" s="168"/>
      <c r="Y34" s="168"/>
      <c r="Z34" s="168"/>
      <c r="AA34" s="168"/>
    </row>
    <row r="35" spans="1:27" s="161" customFormat="1" ht="13.5" thickBot="1" x14ac:dyDescent="0.25">
      <c r="A35" s="435" t="s">
        <v>426</v>
      </c>
      <c r="B35" s="170">
        <v>39416</v>
      </c>
      <c r="C35" s="170"/>
      <c r="D35" s="170" t="s">
        <v>11</v>
      </c>
      <c r="E35" s="170">
        <v>39416</v>
      </c>
      <c r="F35" s="265" t="s">
        <v>377</v>
      </c>
      <c r="G35" s="265" t="s">
        <v>429</v>
      </c>
      <c r="H35" s="142"/>
      <c r="L35" s="246"/>
      <c r="R35" s="168"/>
      <c r="S35" s="168"/>
      <c r="T35" s="168"/>
      <c r="U35" s="168"/>
      <c r="V35" s="173"/>
      <c r="W35" s="168"/>
      <c r="X35" s="168"/>
      <c r="Y35" s="168"/>
      <c r="Z35" s="168"/>
      <c r="AA35" s="168"/>
    </row>
    <row r="36" spans="1:27" s="161" customFormat="1" ht="13.5" thickBot="1" x14ac:dyDescent="0.25">
      <c r="A36" s="435" t="s">
        <v>427</v>
      </c>
      <c r="B36" s="170">
        <v>39660</v>
      </c>
      <c r="C36" s="170"/>
      <c r="D36" s="170" t="s">
        <v>11</v>
      </c>
      <c r="E36" s="170">
        <v>39660</v>
      </c>
      <c r="F36" s="265" t="s">
        <v>378</v>
      </c>
      <c r="G36" s="265"/>
      <c r="H36" s="142"/>
      <c r="L36" s="246"/>
      <c r="R36" s="168"/>
      <c r="S36" s="168"/>
      <c r="T36" s="168"/>
      <c r="U36" s="168"/>
      <c r="V36" s="173"/>
      <c r="W36" s="168"/>
      <c r="X36" s="168"/>
      <c r="Y36" s="168"/>
      <c r="Z36" s="168"/>
      <c r="AA36" s="168"/>
    </row>
    <row r="37" spans="1:27" s="161" customFormat="1" ht="13.5" thickBot="1" x14ac:dyDescent="0.25">
      <c r="A37" s="435" t="s">
        <v>428</v>
      </c>
      <c r="B37" s="170">
        <v>40817</v>
      </c>
      <c r="C37" s="170">
        <v>40607</v>
      </c>
      <c r="D37" s="170" t="s">
        <v>11</v>
      </c>
      <c r="E37" s="170">
        <v>40607</v>
      </c>
      <c r="F37" s="265" t="s">
        <v>379</v>
      </c>
      <c r="G37" s="265"/>
      <c r="H37" s="142"/>
      <c r="L37" s="246"/>
      <c r="R37" s="168"/>
      <c r="S37" s="168"/>
      <c r="T37" s="168"/>
      <c r="U37" s="168"/>
      <c r="V37" s="173"/>
      <c r="W37" s="168"/>
      <c r="X37" s="168"/>
      <c r="Y37" s="168"/>
      <c r="Z37" s="168"/>
      <c r="AA37" s="168"/>
    </row>
    <row r="38" spans="1:27" s="161" customFormat="1" ht="13.5" thickBot="1" x14ac:dyDescent="0.25">
      <c r="A38" s="435" t="s">
        <v>170</v>
      </c>
      <c r="B38" s="449">
        <v>44166</v>
      </c>
      <c r="C38" s="170"/>
      <c r="D38" s="170"/>
      <c r="E38" s="170">
        <v>44166</v>
      </c>
      <c r="F38" s="265" t="s">
        <v>204</v>
      </c>
      <c r="G38" s="265"/>
      <c r="H38" s="142"/>
      <c r="L38" s="246"/>
      <c r="R38" s="168"/>
      <c r="S38" s="168"/>
      <c r="T38" s="168"/>
      <c r="U38" s="168"/>
      <c r="V38" s="173"/>
      <c r="W38" s="168"/>
      <c r="X38" s="168"/>
      <c r="Y38" s="168"/>
      <c r="Z38" s="168"/>
      <c r="AA38" s="168"/>
    </row>
    <row r="39" spans="1:27" s="161" customFormat="1" ht="13.5" thickBot="1" x14ac:dyDescent="0.25">
      <c r="A39" s="435" t="s">
        <v>169</v>
      </c>
      <c r="B39" s="170">
        <v>46357</v>
      </c>
      <c r="C39" s="170"/>
      <c r="D39" s="170"/>
      <c r="E39" s="170">
        <v>46357</v>
      </c>
      <c r="F39" s="265" t="s">
        <v>383</v>
      </c>
      <c r="G39" s="265" t="s">
        <v>436</v>
      </c>
      <c r="H39" s="142"/>
      <c r="L39" s="246"/>
      <c r="R39" s="168"/>
      <c r="S39" s="168"/>
      <c r="T39" s="168"/>
      <c r="U39" s="168"/>
      <c r="V39" s="173"/>
      <c r="W39" s="168"/>
      <c r="X39" s="168"/>
      <c r="Y39" s="168"/>
      <c r="Z39" s="168"/>
      <c r="AA39" s="168"/>
    </row>
    <row r="40" spans="1:27" s="161" customFormat="1" ht="13.5" thickBot="1" x14ac:dyDescent="0.25">
      <c r="A40" s="448" t="s">
        <v>286</v>
      </c>
      <c r="B40" s="449">
        <v>41330</v>
      </c>
      <c r="C40" s="170">
        <v>41359</v>
      </c>
      <c r="D40" s="170" t="s">
        <v>11</v>
      </c>
      <c r="E40" s="170">
        <v>41359</v>
      </c>
      <c r="F40" s="265" t="s">
        <v>383</v>
      </c>
      <c r="G40" s="265"/>
      <c r="H40" s="142"/>
      <c r="L40" s="246"/>
      <c r="R40" s="168"/>
      <c r="S40" s="168"/>
      <c r="T40" s="168"/>
      <c r="U40" s="168"/>
      <c r="V40" s="173"/>
      <c r="W40" s="168"/>
      <c r="X40" s="168"/>
      <c r="Y40" s="168"/>
      <c r="Z40" s="168"/>
      <c r="AA40" s="168"/>
    </row>
    <row r="41" spans="1:27" s="161" customFormat="1" ht="26.25" thickBot="1" x14ac:dyDescent="0.25">
      <c r="A41" s="448" t="s">
        <v>280</v>
      </c>
      <c r="B41" s="449">
        <v>41344</v>
      </c>
      <c r="C41" s="170">
        <v>41367</v>
      </c>
      <c r="D41" s="170" t="s">
        <v>11</v>
      </c>
      <c r="E41" s="170">
        <v>41367</v>
      </c>
      <c r="F41" s="265" t="s">
        <v>203</v>
      </c>
      <c r="G41" s="265" t="s">
        <v>283</v>
      </c>
      <c r="H41" s="142"/>
      <c r="L41" s="246"/>
      <c r="R41" s="168"/>
      <c r="S41" s="168"/>
      <c r="T41" s="168"/>
      <c r="U41" s="168"/>
      <c r="V41" s="173"/>
      <c r="W41" s="168"/>
      <c r="X41" s="168"/>
      <c r="Y41" s="168"/>
      <c r="Z41" s="168"/>
      <c r="AA41" s="168"/>
    </row>
    <row r="42" spans="1:27" s="161" customFormat="1" ht="39" thickBot="1" x14ac:dyDescent="0.25">
      <c r="A42" s="448" t="s">
        <v>279</v>
      </c>
      <c r="B42" s="449">
        <v>41430</v>
      </c>
      <c r="C42" s="170"/>
      <c r="D42" s="170" t="s">
        <v>11</v>
      </c>
      <c r="E42" s="170">
        <v>41430</v>
      </c>
      <c r="F42" s="265" t="s">
        <v>198</v>
      </c>
      <c r="G42" s="265" t="s">
        <v>284</v>
      </c>
      <c r="H42" s="142"/>
      <c r="L42" s="246"/>
      <c r="R42" s="168"/>
      <c r="S42" s="168"/>
      <c r="T42" s="168"/>
      <c r="U42" s="168"/>
      <c r="V42" s="173"/>
      <c r="W42" s="168"/>
      <c r="X42" s="168"/>
      <c r="Y42" s="168"/>
      <c r="Z42" s="168"/>
      <c r="AA42" s="168"/>
    </row>
    <row r="43" spans="1:27" s="161" customFormat="1" ht="39" thickBot="1" x14ac:dyDescent="0.25">
      <c r="A43" s="448" t="s">
        <v>281</v>
      </c>
      <c r="B43" s="449">
        <v>41791</v>
      </c>
      <c r="C43" s="170">
        <v>42194</v>
      </c>
      <c r="D43" s="170" t="s">
        <v>11</v>
      </c>
      <c r="E43" s="170">
        <v>41829</v>
      </c>
      <c r="F43" s="265" t="s">
        <v>198</v>
      </c>
      <c r="G43" s="265" t="s">
        <v>285</v>
      </c>
      <c r="H43" s="142"/>
      <c r="L43" s="246"/>
      <c r="R43" s="168"/>
      <c r="S43" s="168"/>
      <c r="T43" s="168"/>
      <c r="U43" s="168"/>
      <c r="V43" s="173"/>
      <c r="W43" s="168"/>
      <c r="X43" s="168"/>
      <c r="Y43" s="168"/>
      <c r="Z43" s="168"/>
      <c r="AA43" s="168"/>
    </row>
    <row r="44" spans="1:27" s="161" customFormat="1" ht="51.75" thickBot="1" x14ac:dyDescent="0.25">
      <c r="A44" s="448" t="s">
        <v>282</v>
      </c>
      <c r="B44" s="449">
        <v>41829</v>
      </c>
      <c r="C44" s="170"/>
      <c r="D44" s="170" t="s">
        <v>11</v>
      </c>
      <c r="E44" s="170">
        <v>41829</v>
      </c>
      <c r="F44" s="265" t="s">
        <v>198</v>
      </c>
      <c r="G44" s="265" t="s">
        <v>326</v>
      </c>
      <c r="H44" s="142"/>
      <c r="L44" s="246"/>
      <c r="R44" s="168"/>
      <c r="S44" s="168"/>
      <c r="T44" s="168"/>
      <c r="U44" s="168"/>
      <c r="V44" s="173"/>
      <c r="W44" s="168"/>
      <c r="X44" s="168"/>
      <c r="Y44" s="168"/>
      <c r="Z44" s="168"/>
      <c r="AA44" s="168"/>
    </row>
    <row r="45" spans="1:27" s="161" customFormat="1" ht="77.25" thickBot="1" x14ac:dyDescent="0.25">
      <c r="A45" s="555" t="s">
        <v>286</v>
      </c>
      <c r="B45" s="449">
        <v>42064</v>
      </c>
      <c r="C45" s="170">
        <v>42261</v>
      </c>
      <c r="D45" s="170" t="s">
        <v>11</v>
      </c>
      <c r="E45" s="170">
        <v>42261</v>
      </c>
      <c r="F45" s="265" t="s">
        <v>383</v>
      </c>
      <c r="G45" s="265" t="s">
        <v>339</v>
      </c>
      <c r="H45" s="142"/>
      <c r="L45" s="246"/>
      <c r="R45" s="168"/>
      <c r="S45" s="168"/>
      <c r="T45" s="168"/>
      <c r="U45" s="168"/>
      <c r="V45" s="173"/>
      <c r="W45" s="168"/>
      <c r="X45" s="168"/>
      <c r="Y45" s="168"/>
      <c r="Z45" s="168"/>
      <c r="AA45" s="168"/>
    </row>
    <row r="46" spans="1:27" s="161" customFormat="1" ht="13.5" thickBot="1" x14ac:dyDescent="0.25">
      <c r="A46" s="448" t="s">
        <v>286</v>
      </c>
      <c r="B46" s="449">
        <v>43040</v>
      </c>
      <c r="C46" s="170">
        <v>43132</v>
      </c>
      <c r="D46" s="170" t="s">
        <v>11</v>
      </c>
      <c r="E46" s="170">
        <v>43132</v>
      </c>
      <c r="F46" s="265" t="s">
        <v>383</v>
      </c>
      <c r="G46" s="265" t="s">
        <v>439</v>
      </c>
      <c r="H46" s="142"/>
      <c r="L46" s="246"/>
      <c r="R46" s="168"/>
      <c r="S46" s="168"/>
      <c r="T46" s="168"/>
      <c r="U46" s="168"/>
      <c r="V46" s="173"/>
      <c r="W46" s="168"/>
      <c r="X46" s="168"/>
      <c r="Y46" s="168"/>
      <c r="Z46" s="168"/>
      <c r="AA46" s="168"/>
    </row>
    <row r="47" spans="1:27" s="161" customFormat="1" ht="13.5" thickBot="1" x14ac:dyDescent="0.25">
      <c r="A47" s="556"/>
      <c r="B47" s="170"/>
      <c r="C47" s="170"/>
      <c r="D47" s="170"/>
      <c r="E47" s="170"/>
      <c r="F47" s="265"/>
      <c r="G47" s="265"/>
      <c r="H47" s="142"/>
      <c r="L47" s="246"/>
      <c r="R47" s="168"/>
      <c r="S47" s="168"/>
      <c r="T47" s="168"/>
      <c r="U47" s="168"/>
      <c r="V47" s="173"/>
      <c r="W47" s="168"/>
      <c r="X47" s="168"/>
      <c r="Y47" s="168"/>
      <c r="Z47" s="168"/>
      <c r="AA47" s="168"/>
    </row>
    <row r="48" spans="1:27" s="161" customFormat="1" ht="13.5" thickBot="1" x14ac:dyDescent="0.25">
      <c r="A48" s="556"/>
      <c r="B48" s="170"/>
      <c r="C48" s="170"/>
      <c r="D48" s="170"/>
      <c r="E48" s="170"/>
      <c r="F48" s="265"/>
      <c r="G48" s="265"/>
      <c r="H48" s="142"/>
      <c r="L48" s="246"/>
      <c r="R48" s="168"/>
      <c r="S48" s="168"/>
      <c r="T48" s="168"/>
      <c r="U48" s="168"/>
      <c r="V48" s="173"/>
      <c r="W48" s="168"/>
      <c r="X48" s="168"/>
      <c r="Y48" s="168"/>
      <c r="Z48" s="168"/>
      <c r="AA48" s="168"/>
    </row>
    <row r="49" spans="1:27" s="161" customFormat="1" ht="13.5" thickBot="1" x14ac:dyDescent="0.25">
      <c r="A49" s="436"/>
      <c r="B49" s="170"/>
      <c r="C49" s="170"/>
      <c r="D49" s="170"/>
      <c r="E49" s="170"/>
      <c r="F49" s="265"/>
      <c r="G49" s="265"/>
      <c r="H49" s="142"/>
      <c r="L49" s="246"/>
      <c r="R49" s="168"/>
      <c r="S49" s="168"/>
      <c r="T49" s="168"/>
      <c r="U49" s="168"/>
      <c r="V49" s="173"/>
      <c r="W49" s="168"/>
      <c r="X49" s="168"/>
      <c r="Y49" s="168"/>
      <c r="Z49" s="168"/>
      <c r="AA49" s="168"/>
    </row>
    <row r="50" spans="1:27" s="161" customFormat="1" ht="13.5" thickBot="1" x14ac:dyDescent="0.25">
      <c r="A50" s="436"/>
      <c r="B50" s="170"/>
      <c r="C50" s="170"/>
      <c r="D50" s="170"/>
      <c r="E50" s="170"/>
      <c r="F50" s="265"/>
      <c r="G50" s="265"/>
      <c r="H50" s="142"/>
      <c r="L50" s="246"/>
      <c r="R50" s="168"/>
      <c r="S50" s="168"/>
      <c r="T50" s="168"/>
      <c r="U50" s="168"/>
      <c r="V50" s="173"/>
      <c r="W50" s="168"/>
      <c r="X50" s="168"/>
      <c r="Y50" s="168"/>
      <c r="Z50" s="168"/>
      <c r="AA50" s="168"/>
    </row>
    <row r="51" spans="1:27" s="161" customFormat="1" ht="13.5" thickBot="1" x14ac:dyDescent="0.25">
      <c r="A51" s="436"/>
      <c r="B51" s="170"/>
      <c r="C51" s="170"/>
      <c r="D51" s="170"/>
      <c r="E51" s="170"/>
      <c r="F51" s="265"/>
      <c r="G51" s="265"/>
      <c r="H51" s="142"/>
      <c r="L51" s="246"/>
      <c r="R51" s="168"/>
      <c r="S51" s="168"/>
      <c r="T51" s="168"/>
      <c r="U51" s="168"/>
      <c r="V51" s="173"/>
      <c r="W51" s="168"/>
      <c r="X51" s="168"/>
      <c r="Y51" s="168"/>
      <c r="Z51" s="168"/>
      <c r="AA51" s="168"/>
    </row>
    <row r="52" spans="1:27" s="197" customFormat="1" ht="30.75" customHeight="1" thickBot="1" x14ac:dyDescent="0.25">
      <c r="A52" s="267" t="s">
        <v>254</v>
      </c>
      <c r="B52" s="454"/>
      <c r="C52" s="454"/>
      <c r="D52" s="237"/>
      <c r="E52" s="454"/>
      <c r="F52" s="251"/>
      <c r="G52" s="238"/>
      <c r="L52" s="207"/>
      <c r="V52" s="207"/>
    </row>
    <row r="53" spans="1:27" ht="26.25" thickBot="1" x14ac:dyDescent="0.25">
      <c r="A53" s="437" t="s">
        <v>212</v>
      </c>
      <c r="B53" s="450">
        <v>38534</v>
      </c>
      <c r="C53" s="316"/>
      <c r="D53" s="316" t="s">
        <v>11</v>
      </c>
      <c r="E53" s="316">
        <v>38534</v>
      </c>
      <c r="F53" s="317" t="s">
        <v>171</v>
      </c>
      <c r="G53" s="265" t="s">
        <v>263</v>
      </c>
      <c r="L53" s="55"/>
      <c r="M53" s="23"/>
      <c r="V53" s="55"/>
    </row>
    <row r="54" spans="1:27" ht="15" customHeight="1" thickBot="1" x14ac:dyDescent="0.25">
      <c r="A54" s="435" t="s">
        <v>43</v>
      </c>
      <c r="B54" s="449">
        <v>39995</v>
      </c>
      <c r="C54" s="170"/>
      <c r="D54" s="170" t="s">
        <v>11</v>
      </c>
      <c r="E54" s="170">
        <v>39995</v>
      </c>
      <c r="F54" s="265" t="s">
        <v>171</v>
      </c>
      <c r="G54" s="265"/>
      <c r="L54" s="55"/>
      <c r="M54" s="23"/>
      <c r="V54" s="55"/>
    </row>
    <row r="55" spans="1:27" ht="15" customHeight="1" thickBot="1" x14ac:dyDescent="0.25">
      <c r="A55" s="435" t="s">
        <v>44</v>
      </c>
      <c r="B55" s="449">
        <v>43465</v>
      </c>
      <c r="C55" s="170"/>
      <c r="D55" s="170" t="s">
        <v>11</v>
      </c>
      <c r="E55" s="170">
        <v>43465</v>
      </c>
      <c r="F55" s="265" t="s">
        <v>171</v>
      </c>
      <c r="G55" s="265"/>
      <c r="L55" s="55"/>
      <c r="M55" s="23"/>
      <c r="V55" s="55"/>
    </row>
    <row r="56" spans="1:27" ht="15" customHeight="1" thickBot="1" x14ac:dyDescent="0.25">
      <c r="A56" s="435" t="s">
        <v>211</v>
      </c>
      <c r="B56" s="449">
        <v>46387</v>
      </c>
      <c r="C56" s="170"/>
      <c r="D56" s="170" t="s">
        <v>11</v>
      </c>
      <c r="E56" s="170">
        <v>46387</v>
      </c>
      <c r="F56" s="265" t="s">
        <v>171</v>
      </c>
      <c r="G56" s="265"/>
      <c r="L56" s="55"/>
      <c r="M56" s="23"/>
      <c r="V56" s="55"/>
    </row>
    <row r="57" spans="1:27" ht="93" customHeight="1" thickBot="1" x14ac:dyDescent="0.25">
      <c r="A57" s="544" t="s">
        <v>417</v>
      </c>
      <c r="B57" s="541">
        <v>48213</v>
      </c>
      <c r="C57" s="542"/>
      <c r="D57" s="542" t="s">
        <v>11</v>
      </c>
      <c r="E57" s="542">
        <v>48213</v>
      </c>
      <c r="F57" s="543" t="s">
        <v>171</v>
      </c>
      <c r="G57" s="557" t="s">
        <v>438</v>
      </c>
      <c r="L57" s="55"/>
      <c r="M57" s="23"/>
      <c r="V57" s="55"/>
    </row>
    <row r="58" spans="1:27" ht="28.9" customHeight="1" thickBot="1" x14ac:dyDescent="0.25">
      <c r="A58" s="548" t="s">
        <v>267</v>
      </c>
      <c r="B58" s="449">
        <v>42198</v>
      </c>
      <c r="C58" s="170">
        <v>42209</v>
      </c>
      <c r="D58" s="170" t="s">
        <v>84</v>
      </c>
      <c r="E58" s="170">
        <v>42209</v>
      </c>
      <c r="F58" s="265" t="s">
        <v>171</v>
      </c>
      <c r="G58" s="494" t="s">
        <v>335</v>
      </c>
      <c r="L58" s="55"/>
      <c r="M58" s="23"/>
      <c r="V58" s="55"/>
    </row>
    <row r="59" spans="1:27" ht="45.75" customHeight="1" thickBot="1" x14ac:dyDescent="0.25">
      <c r="A59" s="548" t="s">
        <v>268</v>
      </c>
      <c r="B59" s="449">
        <v>42219</v>
      </c>
      <c r="C59" s="170">
        <v>42332</v>
      </c>
      <c r="D59" s="170" t="s">
        <v>84</v>
      </c>
      <c r="E59" s="170">
        <v>42332</v>
      </c>
      <c r="F59" s="265" t="s">
        <v>171</v>
      </c>
      <c r="G59" s="494" t="s">
        <v>340</v>
      </c>
      <c r="L59" s="55"/>
      <c r="M59" s="23"/>
      <c r="V59" s="55"/>
    </row>
    <row r="60" spans="1:27" ht="54.75" customHeight="1" thickBot="1" x14ac:dyDescent="0.25">
      <c r="A60" s="545" t="s">
        <v>269</v>
      </c>
      <c r="B60" s="546">
        <v>42476</v>
      </c>
      <c r="C60" s="547">
        <v>42541</v>
      </c>
      <c r="D60" s="547" t="s">
        <v>84</v>
      </c>
      <c r="E60" s="547">
        <v>42541</v>
      </c>
      <c r="F60" s="494" t="s">
        <v>171</v>
      </c>
      <c r="G60" s="494" t="s">
        <v>338</v>
      </c>
      <c r="L60" s="55"/>
      <c r="M60" s="23"/>
      <c r="V60" s="55"/>
    </row>
    <row r="61" spans="1:27" ht="36" customHeight="1" thickBot="1" x14ac:dyDescent="0.25">
      <c r="A61" s="548" t="s">
        <v>270</v>
      </c>
      <c r="B61" s="449">
        <v>42568</v>
      </c>
      <c r="C61" s="170"/>
      <c r="D61" s="170" t="s">
        <v>84</v>
      </c>
      <c r="E61" s="170">
        <v>42569</v>
      </c>
      <c r="F61" s="265" t="s">
        <v>171</v>
      </c>
      <c r="G61" s="265" t="s">
        <v>421</v>
      </c>
      <c r="L61" s="55"/>
      <c r="M61" s="23"/>
      <c r="V61" s="55"/>
    </row>
    <row r="62" spans="1:27" ht="27" customHeight="1" thickBot="1" x14ac:dyDescent="0.25">
      <c r="A62" s="548" t="s">
        <v>271</v>
      </c>
      <c r="B62" s="449">
        <v>43185</v>
      </c>
      <c r="C62" s="170"/>
      <c r="D62" s="170" t="s">
        <v>11</v>
      </c>
      <c r="E62" s="170">
        <v>43185</v>
      </c>
      <c r="F62" s="265" t="s">
        <v>171</v>
      </c>
      <c r="G62" s="265"/>
      <c r="L62" s="55"/>
      <c r="M62" s="23"/>
      <c r="V62" s="55"/>
    </row>
    <row r="63" spans="1:27" ht="27" customHeight="1" thickBot="1" x14ac:dyDescent="0.25">
      <c r="A63" s="548" t="s">
        <v>272</v>
      </c>
      <c r="B63" s="449">
        <v>43221</v>
      </c>
      <c r="C63" s="170">
        <v>43101</v>
      </c>
      <c r="D63" s="170" t="s">
        <v>11</v>
      </c>
      <c r="E63" s="170">
        <v>43101</v>
      </c>
      <c r="F63" s="265" t="s">
        <v>171</v>
      </c>
      <c r="G63" s="265"/>
      <c r="L63" s="55"/>
      <c r="M63" s="23"/>
      <c r="V63" s="55"/>
    </row>
    <row r="64" spans="1:27" ht="27" customHeight="1" thickBot="1" x14ac:dyDescent="0.25">
      <c r="A64" s="548" t="s">
        <v>273</v>
      </c>
      <c r="B64" s="449">
        <v>43221</v>
      </c>
      <c r="C64" s="170"/>
      <c r="D64" s="170" t="s">
        <v>11</v>
      </c>
      <c r="E64" s="170">
        <v>43233</v>
      </c>
      <c r="F64" s="265" t="s">
        <v>171</v>
      </c>
      <c r="G64" s="265"/>
      <c r="L64" s="55"/>
      <c r="M64" s="23"/>
      <c r="V64" s="55"/>
    </row>
    <row r="65" spans="1:22" ht="27" customHeight="1" thickBot="1" x14ac:dyDescent="0.25">
      <c r="A65" s="549" t="s">
        <v>274</v>
      </c>
      <c r="B65" s="451">
        <v>43465</v>
      </c>
      <c r="C65" s="328"/>
      <c r="D65" s="328" t="s">
        <v>11</v>
      </c>
      <c r="E65" s="328">
        <v>43465</v>
      </c>
      <c r="F65" s="329" t="s">
        <v>171</v>
      </c>
      <c r="G65" s="329"/>
      <c r="L65" s="55"/>
      <c r="M65" s="23"/>
      <c r="V65" s="55"/>
    </row>
    <row r="66" spans="1:22" ht="46.5" customHeight="1" thickBot="1" x14ac:dyDescent="0.25">
      <c r="A66" s="550" t="s">
        <v>277</v>
      </c>
      <c r="B66" s="452">
        <v>42853</v>
      </c>
      <c r="C66" s="330"/>
      <c r="D66" s="330" t="s">
        <v>11</v>
      </c>
      <c r="E66" s="330">
        <v>42853</v>
      </c>
      <c r="F66" s="331" t="s">
        <v>171</v>
      </c>
      <c r="G66" s="331" t="s">
        <v>440</v>
      </c>
      <c r="L66" s="55"/>
      <c r="M66" s="23"/>
      <c r="V66" s="55"/>
    </row>
    <row r="67" spans="1:22" ht="27" customHeight="1" thickBot="1" x14ac:dyDescent="0.25">
      <c r="A67" s="550" t="s">
        <v>278</v>
      </c>
      <c r="B67" s="452">
        <v>43465</v>
      </c>
      <c r="C67" s="330"/>
      <c r="D67" s="330" t="s">
        <v>11</v>
      </c>
      <c r="E67" s="330">
        <v>43465</v>
      </c>
      <c r="F67" s="331" t="s">
        <v>171</v>
      </c>
      <c r="G67" s="331"/>
      <c r="L67" s="55"/>
      <c r="M67" s="23"/>
      <c r="V67" s="55"/>
    </row>
    <row r="68" spans="1:22" ht="27" customHeight="1" thickBot="1" x14ac:dyDescent="0.25">
      <c r="A68" s="438"/>
      <c r="B68" s="330"/>
      <c r="C68" s="330"/>
      <c r="D68" s="330"/>
      <c r="E68" s="330"/>
      <c r="F68" s="331"/>
      <c r="G68" s="331"/>
      <c r="L68" s="55"/>
      <c r="M68" s="23"/>
      <c r="V68" s="55"/>
    </row>
    <row r="69" spans="1:22" ht="27" customHeight="1" thickBot="1" x14ac:dyDescent="0.25">
      <c r="A69" s="438"/>
      <c r="B69" s="330"/>
      <c r="C69" s="330"/>
      <c r="D69" s="330"/>
      <c r="E69" s="330"/>
      <c r="F69" s="331"/>
      <c r="G69" s="331"/>
      <c r="L69" s="55"/>
      <c r="M69" s="23"/>
      <c r="V69" s="55"/>
    </row>
    <row r="70" spans="1:22" ht="27" customHeight="1" thickBot="1" x14ac:dyDescent="0.25">
      <c r="A70" s="439"/>
      <c r="B70" s="455"/>
      <c r="C70" s="455"/>
      <c r="D70" s="332"/>
      <c r="E70" s="455"/>
      <c r="F70" s="332"/>
      <c r="G70" s="332"/>
      <c r="L70" s="55"/>
      <c r="M70" s="23"/>
      <c r="V70" s="55"/>
    </row>
    <row r="71" spans="1:22" ht="27" customHeight="1" thickBot="1" x14ac:dyDescent="0.25">
      <c r="A71" s="439"/>
      <c r="B71" s="455"/>
      <c r="C71" s="455"/>
      <c r="D71" s="332"/>
      <c r="E71" s="455"/>
      <c r="F71" s="332"/>
      <c r="G71" s="332"/>
      <c r="L71" s="55"/>
      <c r="M71" s="23"/>
      <c r="V71" s="55"/>
    </row>
    <row r="72" spans="1:22" s="166" customFormat="1" ht="9" customHeight="1" thickBot="1" x14ac:dyDescent="0.25">
      <c r="F72" s="252"/>
      <c r="H72" s="23"/>
    </row>
    <row r="73" spans="1:22" s="166" customFormat="1" ht="24.75" customHeight="1" thickBot="1" x14ac:dyDescent="0.25">
      <c r="A73" s="780" t="s">
        <v>250</v>
      </c>
      <c r="B73" s="781" t="s">
        <v>444</v>
      </c>
      <c r="C73" s="782"/>
      <c r="D73" s="782"/>
      <c r="E73" s="782"/>
      <c r="F73" s="782"/>
      <c r="G73" s="782"/>
      <c r="H73" s="782"/>
      <c r="I73" s="23"/>
      <c r="J73" s="42"/>
      <c r="K73" s="23"/>
      <c r="M73" s="169"/>
    </row>
    <row r="74" spans="1:22" s="166" customFormat="1" ht="24.75" customHeight="1" thickBot="1" x14ac:dyDescent="0.25">
      <c r="A74" s="780"/>
      <c r="B74" s="783"/>
      <c r="C74" s="784"/>
      <c r="D74" s="784"/>
      <c r="E74" s="784"/>
      <c r="F74" s="784"/>
      <c r="G74" s="784"/>
      <c r="H74" s="784"/>
      <c r="I74" s="23"/>
      <c r="J74" s="28"/>
      <c r="K74" s="25"/>
      <c r="M74" s="169"/>
    </row>
    <row r="75" spans="1:22" s="166" customFormat="1" ht="13.5" customHeight="1" thickBot="1" x14ac:dyDescent="0.25">
      <c r="A75" s="780"/>
      <c r="B75" s="783"/>
      <c r="C75" s="784"/>
      <c r="D75" s="784"/>
      <c r="E75" s="784"/>
      <c r="F75" s="784"/>
      <c r="G75" s="784"/>
      <c r="H75" s="784"/>
      <c r="I75" s="23"/>
      <c r="J75" s="28"/>
      <c r="K75" s="25"/>
    </row>
    <row r="76" spans="1:22" s="166" customFormat="1" ht="13.5" thickBot="1" x14ac:dyDescent="0.25">
      <c r="A76" s="780"/>
      <c r="B76" s="785"/>
      <c r="C76" s="786"/>
      <c r="D76" s="786"/>
      <c r="E76" s="786"/>
      <c r="F76" s="786"/>
      <c r="G76" s="786"/>
      <c r="H76" s="786"/>
      <c r="I76" s="23"/>
      <c r="J76" s="24"/>
      <c r="K76" s="28"/>
    </row>
    <row r="77" spans="1:22" s="166" customFormat="1" ht="13.5" thickBot="1" x14ac:dyDescent="0.25">
      <c r="A77" s="29"/>
      <c r="B77" s="29"/>
      <c r="C77" s="23"/>
      <c r="D77" s="23"/>
      <c r="E77" s="23"/>
      <c r="F77" s="132"/>
      <c r="G77" s="23"/>
      <c r="H77" s="23"/>
      <c r="I77" s="23"/>
    </row>
    <row r="78" spans="1:22" s="166" customFormat="1" ht="32.25" customHeight="1" x14ac:dyDescent="0.2">
      <c r="A78" s="456" t="s">
        <v>246</v>
      </c>
      <c r="B78" s="457"/>
      <c r="C78" s="412"/>
      <c r="D78" s="412"/>
      <c r="E78" s="412"/>
      <c r="F78" s="458"/>
      <c r="G78" s="412"/>
      <c r="H78" s="23"/>
      <c r="I78" s="23"/>
    </row>
    <row r="79" spans="1:22" s="166" customFormat="1" ht="27" customHeight="1" x14ac:dyDescent="0.2">
      <c r="A79" s="777" t="s">
        <v>251</v>
      </c>
      <c r="B79" s="778"/>
      <c r="C79" s="778"/>
      <c r="D79" s="778"/>
      <c r="E79" s="778"/>
      <c r="F79" s="778"/>
      <c r="G79" s="778"/>
      <c r="H79" s="23"/>
      <c r="I79" s="23"/>
    </row>
    <row r="80" spans="1:22" s="166" customFormat="1" ht="4.5" customHeight="1" thickBot="1" x14ac:dyDescent="0.25">
      <c r="A80" s="459"/>
      <c r="B80" s="457"/>
      <c r="C80" s="412"/>
      <c r="D80" s="412"/>
      <c r="E80" s="412"/>
      <c r="F80" s="458"/>
      <c r="G80" s="412"/>
      <c r="H80" s="23"/>
      <c r="I80" s="23"/>
    </row>
    <row r="81" spans="1:11" s="166" customFormat="1" ht="21.75" customHeight="1" thickTop="1" thickBot="1" x14ac:dyDescent="0.3">
      <c r="A81" s="414"/>
      <c r="B81" s="787" t="s">
        <v>95</v>
      </c>
      <c r="C81" s="788"/>
      <c r="D81" s="775" t="s">
        <v>328</v>
      </c>
      <c r="E81" s="776"/>
      <c r="F81" s="776"/>
      <c r="G81" s="776"/>
      <c r="H81" s="23"/>
      <c r="I81" s="23"/>
    </row>
    <row r="82" spans="1:11" s="166" customFormat="1" ht="27.75" customHeight="1" thickTop="1" thickBot="1" x14ac:dyDescent="0.25">
      <c r="A82" s="789" t="s">
        <v>255</v>
      </c>
      <c r="B82" s="460" t="s">
        <v>168</v>
      </c>
      <c r="C82" s="551" t="s">
        <v>57</v>
      </c>
      <c r="D82" s="775"/>
      <c r="E82" s="776"/>
      <c r="F82" s="776"/>
      <c r="G82" s="776"/>
      <c r="H82" s="27"/>
      <c r="I82" s="27"/>
      <c r="J82" s="23"/>
      <c r="K82" s="23"/>
    </row>
    <row r="83" spans="1:11" s="162" customFormat="1" ht="24.75" customHeight="1" thickTop="1" thickBot="1" x14ac:dyDescent="0.25">
      <c r="A83" s="790"/>
      <c r="B83" s="461" t="s">
        <v>166</v>
      </c>
      <c r="C83" s="552" t="s">
        <v>111</v>
      </c>
      <c r="D83" s="775"/>
      <c r="E83" s="776"/>
      <c r="F83" s="776"/>
      <c r="G83" s="776"/>
      <c r="H83" s="27"/>
      <c r="I83" s="27"/>
      <c r="J83" s="23"/>
      <c r="K83" s="23"/>
    </row>
    <row r="84" spans="1:11" s="166" customFormat="1" ht="14.25" customHeight="1" thickTop="1" x14ac:dyDescent="0.2">
      <c r="A84" s="459"/>
      <c r="B84" s="457"/>
      <c r="C84" s="412"/>
      <c r="D84" s="412"/>
      <c r="E84" s="412"/>
      <c r="F84" s="458"/>
      <c r="G84" s="412"/>
      <c r="H84" s="23"/>
      <c r="I84" s="23"/>
    </row>
    <row r="85" spans="1:11" s="166" customFormat="1" ht="29.25" customHeight="1" thickBot="1" x14ac:dyDescent="0.25">
      <c r="A85" s="777" t="s">
        <v>252</v>
      </c>
      <c r="B85" s="779"/>
      <c r="C85" s="779"/>
      <c r="D85" s="779"/>
      <c r="E85" s="779"/>
      <c r="F85" s="779"/>
      <c r="G85" s="779"/>
      <c r="H85" s="23"/>
      <c r="I85" s="23"/>
    </row>
    <row r="86" spans="1:11" s="162" customFormat="1" ht="20.25" customHeight="1" thickTop="1" thickBot="1" x14ac:dyDescent="0.25">
      <c r="A86" s="413"/>
      <c r="B86" s="787" t="s">
        <v>253</v>
      </c>
      <c r="C86" s="788"/>
      <c r="D86" s="775" t="s">
        <v>287</v>
      </c>
      <c r="E86" s="776"/>
      <c r="F86" s="776"/>
      <c r="G86" s="776"/>
      <c r="H86" s="23"/>
      <c r="I86" s="23"/>
      <c r="J86" s="23"/>
      <c r="K86" s="168"/>
    </row>
    <row r="87" spans="1:11" s="162" customFormat="1" ht="24" customHeight="1" thickTop="1" thickBot="1" x14ac:dyDescent="0.25">
      <c r="A87" s="793" t="s">
        <v>96</v>
      </c>
      <c r="B87" s="462" t="s">
        <v>167</v>
      </c>
      <c r="C87" s="553" t="s">
        <v>57</v>
      </c>
      <c r="D87" s="775"/>
      <c r="E87" s="776"/>
      <c r="F87" s="776"/>
      <c r="G87" s="776"/>
      <c r="H87" s="23"/>
      <c r="I87" s="23"/>
      <c r="J87" s="23"/>
      <c r="K87" s="168"/>
    </row>
    <row r="88" spans="1:11" s="162" customFormat="1" ht="24" customHeight="1" thickTop="1" x14ac:dyDescent="0.2">
      <c r="A88" s="793"/>
      <c r="B88" s="463" t="s">
        <v>166</v>
      </c>
      <c r="C88" s="554" t="s">
        <v>111</v>
      </c>
      <c r="D88" s="775"/>
      <c r="E88" s="776"/>
      <c r="F88" s="776"/>
      <c r="G88" s="776"/>
      <c r="H88" s="23"/>
      <c r="I88" s="23"/>
      <c r="J88" s="23"/>
      <c r="K88" s="168"/>
    </row>
    <row r="89" spans="1:11" s="258" customFormat="1" ht="12" customHeight="1" x14ac:dyDescent="0.2">
      <c r="A89" s="254"/>
      <c r="B89" s="167"/>
      <c r="C89" s="255"/>
      <c r="D89" s="202"/>
      <c r="E89" s="256"/>
      <c r="F89" s="257"/>
      <c r="G89" s="142"/>
      <c r="H89" s="142"/>
      <c r="I89" s="142"/>
      <c r="J89" s="161"/>
      <c r="K89" s="161"/>
    </row>
    <row r="90" spans="1:11" s="162" customFormat="1" ht="24.75" customHeight="1" x14ac:dyDescent="0.2">
      <c r="A90" s="211"/>
      <c r="B90" s="23"/>
      <c r="C90" s="23"/>
      <c r="D90" s="23"/>
      <c r="E90" s="23"/>
      <c r="F90" s="132"/>
      <c r="G90" s="55"/>
      <c r="H90" s="23"/>
      <c r="I90" s="23"/>
      <c r="J90" s="23"/>
      <c r="K90" s="23"/>
    </row>
    <row r="91" spans="1:11" s="162" customFormat="1" ht="24.75" hidden="1" customHeight="1" x14ac:dyDescent="0.2">
      <c r="A91" s="795" t="s">
        <v>165</v>
      </c>
      <c r="B91" s="792"/>
      <c r="C91" s="796" t="s">
        <v>164</v>
      </c>
      <c r="D91" s="797"/>
      <c r="E91" s="794"/>
      <c r="F91" s="792"/>
      <c r="G91" s="792"/>
      <c r="H91" s="792"/>
      <c r="I91" s="167"/>
      <c r="J91" s="167"/>
      <c r="K91" s="167"/>
    </row>
    <row r="92" spans="1:11" s="162" customFormat="1" ht="24.75" hidden="1" customHeight="1" x14ac:dyDescent="0.2">
      <c r="A92" s="791"/>
      <c r="B92" s="792"/>
      <c r="C92" s="796"/>
      <c r="D92" s="797"/>
      <c r="E92" s="794"/>
      <c r="F92" s="792"/>
      <c r="G92" s="792"/>
      <c r="H92" s="792"/>
      <c r="I92" s="167"/>
      <c r="J92" s="167"/>
      <c r="K92" s="167"/>
    </row>
    <row r="93" spans="1:11" s="162" customFormat="1" ht="24.75" hidden="1" customHeight="1" x14ac:dyDescent="0.2">
      <c r="A93" s="212"/>
      <c r="B93" s="23"/>
      <c r="C93" s="23"/>
      <c r="D93" s="23"/>
      <c r="E93" s="23"/>
      <c r="F93" s="132"/>
      <c r="G93" s="23"/>
      <c r="H93" s="23"/>
      <c r="I93" s="23"/>
      <c r="J93" s="27"/>
      <c r="K93" s="23"/>
    </row>
    <row r="94" spans="1:11" s="162" customFormat="1" ht="24.75" hidden="1" customHeight="1" x14ac:dyDescent="0.2">
      <c r="A94" s="791" t="s">
        <v>163</v>
      </c>
      <c r="B94" s="792"/>
      <c r="C94" s="792"/>
      <c r="D94" s="792"/>
      <c r="E94" s="792"/>
      <c r="F94" s="792"/>
      <c r="G94" s="792"/>
      <c r="H94" s="792"/>
      <c r="I94" s="23"/>
      <c r="J94" s="23"/>
      <c r="K94" s="23"/>
    </row>
    <row r="95" spans="1:11" s="162" customFormat="1" ht="24.75" hidden="1" customHeight="1" x14ac:dyDescent="0.2">
      <c r="A95" s="791"/>
      <c r="B95" s="792"/>
      <c r="C95" s="792"/>
      <c r="D95" s="792"/>
      <c r="E95" s="792"/>
      <c r="F95" s="792"/>
      <c r="G95" s="792"/>
      <c r="H95" s="792"/>
      <c r="I95" s="23"/>
      <c r="J95" s="23"/>
      <c r="K95" s="23"/>
    </row>
    <row r="96" spans="1:11" s="162" customFormat="1" ht="24.75" hidden="1" customHeight="1" x14ac:dyDescent="0.2">
      <c r="F96" s="253"/>
    </row>
    <row r="97" spans="1:8" s="162" customFormat="1" ht="24.75" customHeight="1" thickBot="1" x14ac:dyDescent="0.25">
      <c r="A97" s="166"/>
      <c r="B97" s="166"/>
      <c r="C97" s="166"/>
      <c r="D97" s="166"/>
      <c r="E97" s="166"/>
      <c r="F97" s="252"/>
      <c r="G97" s="166"/>
    </row>
    <row r="98" spans="1:8" s="162" customFormat="1" ht="24.75" customHeight="1" thickBot="1" x14ac:dyDescent="0.25">
      <c r="A98" s="165"/>
      <c r="B98" s="164"/>
      <c r="C98" s="164"/>
      <c r="D98" s="164"/>
      <c r="E98" s="164"/>
      <c r="F98" s="164"/>
      <c r="G98" s="163"/>
    </row>
    <row r="99" spans="1:8" s="162" customFormat="1" ht="12.75" customHeight="1" thickBot="1" x14ac:dyDescent="0.25">
      <c r="A99" s="165"/>
      <c r="B99" s="164"/>
      <c r="C99" s="164"/>
      <c r="D99" s="164"/>
      <c r="E99" s="164"/>
      <c r="F99" s="164"/>
      <c r="G99" s="163"/>
    </row>
    <row r="100" spans="1:8" s="162" customFormat="1" ht="13.5" thickBot="1" x14ac:dyDescent="0.25">
      <c r="A100" s="165"/>
      <c r="B100" s="164"/>
      <c r="C100" s="164"/>
      <c r="D100" s="164"/>
      <c r="E100" s="164"/>
      <c r="F100" s="164"/>
      <c r="G100" s="163"/>
    </row>
    <row r="101" spans="1:8" s="162" customFormat="1" ht="13.5" thickBot="1" x14ac:dyDescent="0.25">
      <c r="A101" s="165"/>
      <c r="B101" s="164"/>
      <c r="C101" s="164"/>
      <c r="D101" s="164"/>
      <c r="E101" s="164"/>
      <c r="F101" s="164"/>
      <c r="G101" s="163"/>
    </row>
    <row r="102" spans="1:8" s="162" customFormat="1" ht="13.5" thickBot="1" x14ac:dyDescent="0.25">
      <c r="A102" s="165"/>
      <c r="B102" s="164"/>
      <c r="C102" s="164"/>
      <c r="D102" s="164"/>
      <c r="E102" s="164"/>
      <c r="F102" s="164"/>
      <c r="G102" s="163"/>
    </row>
    <row r="103" spans="1:8" s="162" customFormat="1" ht="13.5" thickBot="1" x14ac:dyDescent="0.25">
      <c r="A103" s="165"/>
      <c r="B103" s="164"/>
      <c r="C103" s="164"/>
      <c r="D103" s="164"/>
      <c r="E103" s="164"/>
      <c r="F103" s="164"/>
      <c r="G103" s="163"/>
    </row>
    <row r="104" spans="1:8" ht="13.5" thickBot="1" x14ac:dyDescent="0.25">
      <c r="A104" s="165"/>
      <c r="B104" s="164"/>
      <c r="C104" s="164"/>
      <c r="D104" s="164"/>
      <c r="E104" s="164"/>
      <c r="F104" s="164"/>
      <c r="G104" s="163"/>
      <c r="H104" s="162"/>
    </row>
    <row r="105" spans="1:8" ht="13.5" thickBot="1" x14ac:dyDescent="0.25">
      <c r="A105" s="165"/>
      <c r="B105" s="164"/>
      <c r="C105" s="164"/>
      <c r="D105" s="164"/>
      <c r="E105" s="164"/>
      <c r="F105" s="164"/>
      <c r="G105" s="163"/>
      <c r="H105" s="162"/>
    </row>
    <row r="106" spans="1:8" ht="13.5" thickBot="1" x14ac:dyDescent="0.25">
      <c r="A106" s="165"/>
      <c r="B106" s="164"/>
      <c r="C106" s="164"/>
      <c r="D106" s="164"/>
      <c r="E106" s="164"/>
      <c r="F106" s="164"/>
      <c r="G106" s="163"/>
      <c r="H106" s="162"/>
    </row>
    <row r="107" spans="1:8" ht="13.5" thickBot="1" x14ac:dyDescent="0.25">
      <c r="A107" s="165"/>
      <c r="B107" s="164"/>
      <c r="C107" s="164"/>
      <c r="D107" s="164"/>
      <c r="E107" s="164"/>
      <c r="F107" s="164"/>
      <c r="G107" s="163"/>
      <c r="H107" s="162"/>
    </row>
    <row r="108" spans="1:8" ht="13.5" thickBot="1" x14ac:dyDescent="0.25">
      <c r="A108" s="165"/>
      <c r="B108" s="164"/>
      <c r="C108" s="164"/>
      <c r="D108" s="164"/>
      <c r="E108" s="164"/>
      <c r="F108" s="164"/>
      <c r="G108" s="163"/>
      <c r="H108" s="162"/>
    </row>
    <row r="109" spans="1:8" ht="13.5" thickBot="1" x14ac:dyDescent="0.25">
      <c r="A109" s="165"/>
      <c r="B109" s="164"/>
      <c r="C109" s="164"/>
      <c r="D109" s="164"/>
      <c r="E109" s="164"/>
      <c r="F109" s="164"/>
      <c r="G109" s="163"/>
      <c r="H109" s="162"/>
    </row>
    <row r="110" spans="1:8" ht="13.5" thickBot="1" x14ac:dyDescent="0.25">
      <c r="A110" s="165"/>
      <c r="B110" s="164"/>
      <c r="C110" s="164"/>
      <c r="D110" s="164"/>
      <c r="E110" s="164"/>
      <c r="F110" s="164"/>
      <c r="G110" s="163"/>
      <c r="H110" s="162"/>
    </row>
    <row r="111" spans="1:8" ht="13.5" thickBot="1" x14ac:dyDescent="0.25">
      <c r="A111" s="165"/>
      <c r="B111" s="164"/>
      <c r="C111" s="164"/>
      <c r="D111" s="164"/>
      <c r="E111" s="164"/>
      <c r="F111" s="164"/>
      <c r="G111" s="163"/>
      <c r="H111" s="162"/>
    </row>
    <row r="112" spans="1:8" ht="13.5" thickBot="1" x14ac:dyDescent="0.25">
      <c r="A112" s="165"/>
      <c r="B112" s="164"/>
      <c r="C112" s="164"/>
      <c r="D112" s="164"/>
      <c r="E112" s="164"/>
      <c r="F112" s="164"/>
      <c r="G112" s="163"/>
    </row>
    <row r="113" spans="1:7" ht="13.5" thickBot="1" x14ac:dyDescent="0.25">
      <c r="A113" s="165"/>
      <c r="B113" s="164"/>
      <c r="C113" s="164"/>
      <c r="D113" s="164"/>
      <c r="E113" s="164"/>
      <c r="F113" s="164"/>
      <c r="G113" s="163"/>
    </row>
    <row r="114" spans="1:7" ht="13.5" thickBot="1" x14ac:dyDescent="0.25">
      <c r="A114" s="165"/>
      <c r="B114" s="164"/>
      <c r="C114" s="164"/>
      <c r="D114" s="164"/>
      <c r="E114" s="164"/>
      <c r="F114" s="164"/>
      <c r="G114" s="163"/>
    </row>
    <row r="115" spans="1:7" ht="13.5" thickBot="1" x14ac:dyDescent="0.25">
      <c r="A115" s="165"/>
      <c r="B115" s="164"/>
      <c r="C115" s="164"/>
      <c r="D115" s="164"/>
      <c r="E115" s="164"/>
      <c r="F115" s="164"/>
      <c r="G115" s="163"/>
    </row>
    <row r="116" spans="1:7" ht="13.5" thickBot="1" x14ac:dyDescent="0.25">
      <c r="A116" s="165"/>
      <c r="B116" s="164"/>
      <c r="C116" s="164"/>
      <c r="D116" s="164"/>
      <c r="E116" s="164"/>
      <c r="F116" s="164"/>
      <c r="G116" s="163"/>
    </row>
    <row r="117" spans="1:7" x14ac:dyDescent="0.2">
      <c r="A117" s="162"/>
      <c r="B117" s="162"/>
      <c r="C117" s="162"/>
      <c r="D117" s="162"/>
      <c r="E117" s="162"/>
      <c r="F117" s="253"/>
      <c r="G117" s="162"/>
    </row>
    <row r="118" spans="1:7" x14ac:dyDescent="0.2">
      <c r="A118" s="162"/>
      <c r="B118" s="162"/>
      <c r="C118" s="162"/>
      <c r="D118" s="162"/>
      <c r="E118" s="162"/>
      <c r="F118" s="253"/>
      <c r="G118" s="162"/>
    </row>
    <row r="119" spans="1:7" x14ac:dyDescent="0.2">
      <c r="A119" s="162"/>
      <c r="B119" s="162"/>
      <c r="C119" s="162"/>
      <c r="D119" s="162"/>
      <c r="E119" s="162"/>
      <c r="F119" s="253"/>
      <c r="G119" s="162"/>
    </row>
    <row r="120" spans="1:7" x14ac:dyDescent="0.2">
      <c r="A120" s="162"/>
      <c r="B120" s="162"/>
      <c r="C120" s="162"/>
      <c r="D120" s="162"/>
      <c r="E120" s="162"/>
      <c r="F120" s="253"/>
      <c r="G120" s="162"/>
    </row>
    <row r="121" spans="1:7" x14ac:dyDescent="0.2">
      <c r="A121" s="162"/>
      <c r="B121" s="162"/>
      <c r="C121" s="162"/>
      <c r="D121" s="162"/>
      <c r="E121" s="162"/>
      <c r="F121" s="253"/>
      <c r="G121" s="162"/>
    </row>
    <row r="122" spans="1:7" x14ac:dyDescent="0.2">
      <c r="A122" s="162"/>
      <c r="B122" s="162"/>
      <c r="C122" s="162"/>
      <c r="D122" s="162"/>
      <c r="E122" s="162"/>
      <c r="F122" s="253"/>
      <c r="G122" s="162"/>
    </row>
    <row r="123" spans="1:7" x14ac:dyDescent="0.2">
      <c r="A123" s="162"/>
      <c r="B123" s="162"/>
      <c r="C123" s="162"/>
      <c r="D123" s="162"/>
      <c r="E123" s="162"/>
      <c r="F123" s="253"/>
      <c r="G123" s="162"/>
    </row>
    <row r="124" spans="1:7" x14ac:dyDescent="0.2">
      <c r="A124" s="162"/>
      <c r="B124" s="162"/>
      <c r="C124" s="162"/>
      <c r="D124" s="162"/>
      <c r="E124" s="162"/>
      <c r="F124" s="253"/>
      <c r="G124" s="162"/>
    </row>
    <row r="125" spans="1:7" x14ac:dyDescent="0.2">
      <c r="A125" s="162"/>
      <c r="B125" s="162"/>
      <c r="C125" s="162"/>
      <c r="D125" s="162"/>
      <c r="E125" s="162"/>
      <c r="F125" s="253"/>
      <c r="G125" s="162"/>
    </row>
    <row r="126" spans="1:7" x14ac:dyDescent="0.2">
      <c r="A126" s="162"/>
      <c r="B126" s="162"/>
      <c r="C126" s="162"/>
      <c r="D126" s="162"/>
      <c r="E126" s="162"/>
      <c r="F126" s="253"/>
      <c r="G126" s="162"/>
    </row>
    <row r="127" spans="1:7" x14ac:dyDescent="0.2">
      <c r="A127" s="162"/>
      <c r="B127" s="162"/>
      <c r="C127" s="162"/>
      <c r="D127" s="162"/>
      <c r="E127" s="162"/>
      <c r="F127" s="253"/>
      <c r="G127" s="162"/>
    </row>
    <row r="128" spans="1:7" x14ac:dyDescent="0.2">
      <c r="A128" s="162"/>
      <c r="B128" s="162"/>
      <c r="C128" s="162"/>
      <c r="D128" s="162"/>
      <c r="E128" s="162"/>
      <c r="F128" s="253"/>
      <c r="G128" s="162"/>
    </row>
    <row r="129" spans="1:7" x14ac:dyDescent="0.2">
      <c r="A129" s="162"/>
      <c r="B129" s="162"/>
      <c r="C129" s="162"/>
      <c r="D129" s="162"/>
      <c r="E129" s="162"/>
      <c r="F129" s="253"/>
      <c r="G129" s="162"/>
    </row>
    <row r="130" spans="1:7" x14ac:dyDescent="0.2">
      <c r="A130" s="162"/>
      <c r="B130" s="162"/>
      <c r="C130" s="162"/>
      <c r="D130" s="162"/>
      <c r="E130" s="162"/>
      <c r="F130" s="253"/>
      <c r="G130" s="162"/>
    </row>
    <row r="131" spans="1:7" x14ac:dyDescent="0.2">
      <c r="A131" s="162"/>
      <c r="B131" s="162"/>
      <c r="C131" s="162"/>
      <c r="D131" s="162"/>
      <c r="E131" s="162"/>
      <c r="F131" s="253"/>
      <c r="G131" s="162"/>
    </row>
    <row r="132" spans="1:7" x14ac:dyDescent="0.2">
      <c r="A132" s="162"/>
      <c r="B132" s="162"/>
      <c r="C132" s="162"/>
      <c r="D132" s="162"/>
      <c r="E132" s="162"/>
      <c r="F132" s="253"/>
      <c r="G132" s="162"/>
    </row>
    <row r="133" spans="1:7" x14ac:dyDescent="0.2">
      <c r="A133" s="162"/>
      <c r="B133" s="162"/>
      <c r="C133" s="162"/>
      <c r="D133" s="162"/>
      <c r="E133" s="162"/>
      <c r="F133" s="253"/>
      <c r="G133" s="162"/>
    </row>
    <row r="134" spans="1:7" x14ac:dyDescent="0.2">
      <c r="A134" s="162"/>
      <c r="B134" s="162"/>
      <c r="C134" s="162"/>
      <c r="D134" s="162"/>
      <c r="E134" s="162"/>
      <c r="F134" s="253"/>
      <c r="G134" s="162"/>
    </row>
    <row r="135" spans="1:7" x14ac:dyDescent="0.2">
      <c r="A135" s="162"/>
      <c r="B135" s="162"/>
      <c r="C135" s="162"/>
      <c r="D135" s="162"/>
      <c r="E135" s="162"/>
      <c r="F135" s="253"/>
      <c r="G135" s="162"/>
    </row>
  </sheetData>
  <sheetProtection formatCells="0" formatColumns="0" formatRows="0" insertRows="0" deleteRows="0"/>
  <dataConsolidate/>
  <customSheetViews>
    <customSheetView guid="{DC332D96-1916-4CB1-83BF-E766621BD9C1}" scale="93" showGridLines="0" fitToPage="1" hiddenRows="1" topLeftCell="A25">
      <selection activeCell="I41" sqref="I41"/>
      <pageMargins left="0.74803149606299213" right="0.74803149606299213" top="0.98425196850393704" bottom="0.98425196850393704" header="0.51181102362204722" footer="0.51181102362204722"/>
      <pageSetup paperSize="8" scale="75" fitToHeight="0" orientation="portrait" r:id="rId1"/>
      <headerFooter alignWithMargins="0"/>
    </customSheetView>
    <customSheetView guid="{AA71275F-0E00-42F2-B85D-EA0857995E94}" scale="93" showGridLines="0" fitToPage="1" hiddenRows="1">
      <selection activeCell="I41" sqref="I41"/>
      <pageMargins left="0.74803149606299213" right="0.74803149606299213" top="0.98425196850393704" bottom="0.98425196850393704" header="0.51181102362204722" footer="0.51181102362204722"/>
      <pageSetup paperSize="8" scale="75" fitToHeight="0" orientation="portrait" r:id="rId2"/>
      <headerFooter alignWithMargins="0"/>
    </customSheetView>
    <customSheetView guid="{5B2715FD-B128-4DF5-9FA5-FA32B704A005}" scale="93" showGridLines="0" fitToPage="1" hiddenRows="1">
      <selection activeCell="A58" sqref="A58"/>
      <pageMargins left="0.74803149606299213" right="0.74803149606299213" top="0.98425196850393704" bottom="0.98425196850393704" header="0.51181102362204722" footer="0.51181102362204722"/>
      <pageSetup paperSize="8" scale="75" fitToHeight="0" orientation="portrait" r:id="rId3"/>
      <headerFooter alignWithMargins="0"/>
    </customSheetView>
    <customSheetView guid="{C07AF512-0C0A-4427-AA8C-6C5FE6E3E91F}" scale="93" showGridLines="0" fitToPage="1" hiddenRows="1" topLeftCell="A10">
      <selection activeCell="I41" sqref="I41"/>
      <pageMargins left="0.74803149606299213" right="0.74803149606299213" top="0.98425196850393704" bottom="0.98425196850393704" header="0.51181102362204722" footer="0.51181102362204722"/>
      <pageSetup paperSize="8" scale="75" fitToHeight="0" orientation="portrait" r:id="rId4"/>
      <headerFooter alignWithMargins="0"/>
    </customSheetView>
    <customSheetView guid="{48D61CA4-47D0-4652-9E2D-F0913F34C369}" scale="93" showGridLines="0" fitToPage="1" hiddenRows="1" topLeftCell="A25">
      <selection activeCell="I41" sqref="I41"/>
      <pageMargins left="0.74803149606299213" right="0.74803149606299213" top="0.98425196850393704" bottom="0.98425196850393704" header="0.51181102362204722" footer="0.51181102362204722"/>
      <pageSetup paperSize="8" scale="75" fitToHeight="0" orientation="portrait" r:id="rId5"/>
      <headerFooter alignWithMargins="0"/>
    </customSheetView>
    <customSheetView guid="{57A6739A-71C3-4545-A3E5-153B8E9DC8F7}" scale="93" showGridLines="0" fitToPage="1" hiddenRows="1" topLeftCell="A19">
      <selection activeCell="E21" sqref="E21"/>
      <pageMargins left="0.74803149606299213" right="0.74803149606299213" top="0.98425196850393704" bottom="0.98425196850393704" header="0.51181102362204722" footer="0.51181102362204722"/>
      <pageSetup paperSize="8" scale="75" fitToHeight="0" orientation="portrait" r:id="rId6"/>
      <headerFooter alignWithMargins="0"/>
    </customSheetView>
  </customSheetViews>
  <mergeCells count="25">
    <mergeCell ref="L8:L9"/>
    <mergeCell ref="D13:D16"/>
    <mergeCell ref="E13:E16"/>
    <mergeCell ref="I8:I9"/>
    <mergeCell ref="A13:A16"/>
    <mergeCell ref="B13:B16"/>
    <mergeCell ref="C13:C16"/>
    <mergeCell ref="F13:F16"/>
    <mergeCell ref="G13:G16"/>
    <mergeCell ref="A94:A95"/>
    <mergeCell ref="B94:H95"/>
    <mergeCell ref="A87:A88"/>
    <mergeCell ref="E91:H92"/>
    <mergeCell ref="A91:A92"/>
    <mergeCell ref="B91:B92"/>
    <mergeCell ref="C91:D92"/>
    <mergeCell ref="D81:G83"/>
    <mergeCell ref="A79:G79"/>
    <mergeCell ref="D86:G88"/>
    <mergeCell ref="A85:G85"/>
    <mergeCell ref="A73:A76"/>
    <mergeCell ref="B73:H76"/>
    <mergeCell ref="B86:C86"/>
    <mergeCell ref="B81:C81"/>
    <mergeCell ref="A82:A83"/>
  </mergeCells>
  <conditionalFormatting sqref="C87:C89">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86">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82:C83">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81">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81">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86">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4">
    <dataValidation type="list" allowBlank="1" showInputMessage="1" showErrorMessage="1" sqref="T13 K12 J13:J20">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53"/>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6:A57"/>
    <dataValidation allowBlank="1" showInputMessage="1" showErrorMessage="1" prompt="Projects should have only one Key Delivery date that, where possible, should indicate the realisation of the project’s major goals." sqref="A18"/>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87:A88"/>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82:A83"/>
    <dataValidation allowBlank="1" showInputMessage="1" showErrorMessage="1" prompt="The section is for the SRO to comment on the ratings given for Quality including justification for not undertaking any assurance activities. Also identify any key themes from the assurances undertaken." sqref="D81:G83"/>
    <dataValidation allowBlank="1" showInputMessage="1" showErrorMessage="1" prompt="Assurance activities covering 1st and 2nd line of defence " sqref="B82 B87"/>
    <dataValidation allowBlank="1" showInputMessage="1" showErrorMessage="1" prompt="Assurance activities covering 3rd and 4th line of defence (independent assurance e.g. NAO, Internal Audit etc)" sqref="B83 B88"/>
    <dataValidation allowBlank="1" showInputMessage="1" showErrorMessage="1" prompt="Projects should only have one key delivery date that, where possible, should indicate the realisation of the projects major goals. " sqref="A30"/>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9"/>
    <dataValidation type="date" allowBlank="1" showInputMessage="1" showErrorMessage="1" sqref="B18:C71 E18:E71">
      <formula1>1</formula1>
      <formula2>65746</formula2>
    </dataValidation>
  </dataValidations>
  <hyperlinks>
    <hyperlink ref="A19" location="Milestones!A1" tooltip="Insert dates for Strategic Outline Business Case approval/submission to BICC." display="SOBC - BICC Approval"/>
    <hyperlink ref="A21" location="Milestones!A1" tooltip="Insert dates for Outline Business Case approval/submission to BICC." display="OBC - BICC Approval"/>
    <hyperlink ref="A23" location="Milestones!A1" tooltip="Insert date of planning consents if applicable." display="Planning Consents"/>
    <hyperlink ref="A24" location="Milestones!A1" tooltip="Insert date project/programme is due to BICC or PAB for Pre-PIN approval." display="Pre-PIN Approval"/>
    <hyperlink ref="A25" location="Milestones!A1" tooltip="Insert date project/programme is due to BICC or PAB for Pre-OJEU approval." display="Pre-OJEU Approval"/>
    <hyperlink ref="A26" location="Milestones!A1" tooltip="Insert date when project/programme is due to BICC or PAB for contractor shortlisting" display="Shortlisting BICC Approval"/>
    <hyperlink ref="A27" location="Milestones!A1" tooltip="Insert date when project/programme is due to BICC or PAB for contractor selection." display="Selection BICC Approval"/>
    <hyperlink ref="A28"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23622047244094491" right="0.23622047244094491" top="0.74803149606299213" bottom="0.74803149606299213" header="0.31496062992125984" footer="0.31496062992125984"/>
  <pageSetup paperSize="8" scale="79" fitToHeight="0" orientation="portrait" r:id="rId7"/>
  <headerFooter alignWithMargins="0"/>
  <drawing r:id="rId8"/>
  <extLst>
    <ext xmlns:x14="http://schemas.microsoft.com/office/spreadsheetml/2009/9/main" uri="{CCE6A557-97BC-4b89-ADB6-D9C93CAAB3DF}">
      <x14:dataValidations xmlns:xm="http://schemas.microsoft.com/office/excel/2006/main" xWindow="397" yWindow="595" count="6">
        <x14:dataValidation type="list" allowBlank="1" showInputMessage="1" showErrorMessage="1">
          <x14:formula1>
            <xm:f>'Dropdown lists'!$K$2:$K$22</xm:f>
          </x14:formula1>
          <xm:sqref>F18:F29 F53:F69 F32:F51</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C87:C88 C82:C83</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D19:D29 D53:D69 D32:D51</xm:sqref>
        </x14:dataValidation>
        <x14:dataValidation type="list" allowBlank="1" showInputMessage="1" showErrorMessage="1" errorTitle="Drop down" promptTitle="Drop down">
          <x14:formula1>
            <xm:f>'Dropdown lists'!$D$2:$D$4</xm:f>
          </x14:formula1>
          <xm:sqref>D18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C1"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69" customWidth="1"/>
    <col min="15" max="15" width="11.7109375" customWidth="1"/>
    <col min="16" max="16" width="30.140625" customWidth="1"/>
    <col min="17" max="17" width="46.85546875" customWidth="1"/>
  </cols>
  <sheetData>
    <row r="1" spans="1:17" s="213" customFormat="1" x14ac:dyDescent="0.2">
      <c r="A1" s="214" t="s">
        <v>0</v>
      </c>
      <c r="B1" s="214" t="s">
        <v>215</v>
      </c>
      <c r="C1" s="214" t="s">
        <v>220</v>
      </c>
      <c r="E1" s="214" t="s">
        <v>219</v>
      </c>
      <c r="G1" s="214" t="s">
        <v>217</v>
      </c>
      <c r="H1" s="214" t="s">
        <v>218</v>
      </c>
      <c r="I1" s="214" t="s">
        <v>216</v>
      </c>
      <c r="J1" s="214" t="s">
        <v>215</v>
      </c>
      <c r="K1" s="214" t="s">
        <v>214</v>
      </c>
      <c r="L1" s="214" t="s">
        <v>221</v>
      </c>
      <c r="N1" s="270" t="s">
        <v>244</v>
      </c>
      <c r="P1" s="344" t="s">
        <v>298</v>
      </c>
      <c r="Q1" s="525" t="s">
        <v>350</v>
      </c>
    </row>
    <row r="2" spans="1:17" x14ac:dyDescent="0.2">
      <c r="A2" t="s">
        <v>80</v>
      </c>
      <c r="B2" s="2" t="s">
        <v>138</v>
      </c>
      <c r="C2" s="2" t="s">
        <v>390</v>
      </c>
      <c r="D2" t="s">
        <v>84</v>
      </c>
      <c r="E2" s="2" t="s">
        <v>152</v>
      </c>
      <c r="F2" s="2" t="s">
        <v>121</v>
      </c>
      <c r="G2" s="2" t="s">
        <v>225</v>
      </c>
      <c r="H2" s="2" t="s">
        <v>413</v>
      </c>
      <c r="I2" s="2" t="s">
        <v>11</v>
      </c>
      <c r="J2" s="2" t="s">
        <v>9</v>
      </c>
      <c r="K2" s="203" t="s">
        <v>171</v>
      </c>
      <c r="L2" s="2" t="s">
        <v>178</v>
      </c>
      <c r="M2" s="2" t="s">
        <v>157</v>
      </c>
      <c r="N2" s="268" t="s">
        <v>236</v>
      </c>
      <c r="O2" s="298" t="s">
        <v>256</v>
      </c>
      <c r="P2" t="s">
        <v>297</v>
      </c>
      <c r="Q2" s="2" t="s">
        <v>351</v>
      </c>
    </row>
    <row r="3" spans="1:17" x14ac:dyDescent="0.2">
      <c r="A3" s="2" t="s">
        <v>385</v>
      </c>
      <c r="B3" s="2" t="s">
        <v>16</v>
      </c>
      <c r="C3" t="s">
        <v>391</v>
      </c>
      <c r="D3" t="s">
        <v>11</v>
      </c>
      <c r="E3" s="2" t="s">
        <v>153</v>
      </c>
      <c r="F3" s="2" t="s">
        <v>8</v>
      </c>
      <c r="G3" s="2" t="s">
        <v>135</v>
      </c>
      <c r="H3" s="2" t="s">
        <v>223</v>
      </c>
      <c r="I3" s="2" t="s">
        <v>107</v>
      </c>
      <c r="J3" s="2" t="s">
        <v>57</v>
      </c>
      <c r="K3" s="203" t="s">
        <v>103</v>
      </c>
      <c r="L3" s="2" t="s">
        <v>179</v>
      </c>
      <c r="M3" s="2" t="s">
        <v>158</v>
      </c>
      <c r="N3" s="268" t="s">
        <v>237</v>
      </c>
      <c r="O3" s="298" t="s">
        <v>257</v>
      </c>
      <c r="P3" s="2" t="s">
        <v>295</v>
      </c>
      <c r="Q3" s="2" t="s">
        <v>352</v>
      </c>
    </row>
    <row r="4" spans="1:17" x14ac:dyDescent="0.2">
      <c r="A4" s="2" t="s">
        <v>386</v>
      </c>
      <c r="B4" s="2" t="s">
        <v>139</v>
      </c>
      <c r="C4" s="2" t="s">
        <v>392</v>
      </c>
      <c r="E4" s="2" t="s">
        <v>154</v>
      </c>
      <c r="F4" s="2" t="s">
        <v>6</v>
      </c>
      <c r="G4" s="2" t="s">
        <v>136</v>
      </c>
      <c r="H4" s="2" t="s">
        <v>101</v>
      </c>
      <c r="I4" s="2" t="s">
        <v>108</v>
      </c>
      <c r="J4" s="2" t="s">
        <v>111</v>
      </c>
      <c r="K4" s="203" t="s">
        <v>198</v>
      </c>
      <c r="L4" s="2" t="s">
        <v>180</v>
      </c>
      <c r="N4" s="268" t="s">
        <v>238</v>
      </c>
      <c r="O4" s="298" t="s">
        <v>71</v>
      </c>
      <c r="P4" s="2" t="s">
        <v>299</v>
      </c>
      <c r="Q4" s="2" t="s">
        <v>353</v>
      </c>
    </row>
    <row r="5" spans="1:17" x14ac:dyDescent="0.2">
      <c r="A5" s="2" t="s">
        <v>387</v>
      </c>
      <c r="C5" t="s">
        <v>393</v>
      </c>
      <c r="E5" s="2" t="s">
        <v>315</v>
      </c>
      <c r="F5" s="2" t="s">
        <v>71</v>
      </c>
      <c r="G5" s="2" t="s">
        <v>137</v>
      </c>
      <c r="H5" s="2" t="s">
        <v>414</v>
      </c>
      <c r="J5" s="2" t="s">
        <v>7</v>
      </c>
      <c r="K5" s="203" t="s">
        <v>206</v>
      </c>
      <c r="N5" s="268" t="s">
        <v>239</v>
      </c>
      <c r="P5" s="2" t="s">
        <v>296</v>
      </c>
      <c r="Q5" s="2" t="s">
        <v>354</v>
      </c>
    </row>
    <row r="6" spans="1:17" x14ac:dyDescent="0.2">
      <c r="A6" t="s">
        <v>81</v>
      </c>
      <c r="C6" s="2" t="s">
        <v>394</v>
      </c>
      <c r="E6" s="2" t="s">
        <v>316</v>
      </c>
      <c r="H6" s="2" t="s">
        <v>415</v>
      </c>
      <c r="J6" s="2" t="s">
        <v>6</v>
      </c>
      <c r="K6" s="203" t="s">
        <v>199</v>
      </c>
      <c r="N6" s="268" t="s">
        <v>240</v>
      </c>
      <c r="P6" s="2" t="s">
        <v>300</v>
      </c>
      <c r="Q6" s="2" t="s">
        <v>355</v>
      </c>
    </row>
    <row r="7" spans="1:17" x14ac:dyDescent="0.2">
      <c r="A7" t="s">
        <v>82</v>
      </c>
      <c r="C7" s="2" t="s">
        <v>395</v>
      </c>
      <c r="E7" s="2" t="s">
        <v>317</v>
      </c>
      <c r="H7" s="2" t="s">
        <v>102</v>
      </c>
      <c r="K7" s="203" t="s">
        <v>200</v>
      </c>
      <c r="N7" s="268" t="s">
        <v>241</v>
      </c>
      <c r="P7" s="2" t="s">
        <v>301</v>
      </c>
      <c r="Q7" s="2" t="s">
        <v>356</v>
      </c>
    </row>
    <row r="8" spans="1:17" ht="25.5" x14ac:dyDescent="0.2">
      <c r="C8" s="2" t="s">
        <v>396</v>
      </c>
      <c r="H8" s="2" t="s">
        <v>103</v>
      </c>
      <c r="K8" s="203" t="s">
        <v>201</v>
      </c>
      <c r="N8" s="268" t="s">
        <v>242</v>
      </c>
      <c r="P8" s="2" t="s">
        <v>302</v>
      </c>
      <c r="Q8" s="2" t="s">
        <v>357</v>
      </c>
    </row>
    <row r="9" spans="1:17" ht="14.25" customHeight="1" x14ac:dyDescent="0.2">
      <c r="C9" s="2" t="s">
        <v>397</v>
      </c>
      <c r="D9" s="2"/>
      <c r="H9" s="2" t="s">
        <v>416</v>
      </c>
      <c r="K9" s="204" t="s">
        <v>202</v>
      </c>
      <c r="N9" s="268" t="s">
        <v>243</v>
      </c>
      <c r="Q9" s="2" t="s">
        <v>358</v>
      </c>
    </row>
    <row r="10" spans="1:17" x14ac:dyDescent="0.2">
      <c r="C10" s="2" t="s">
        <v>398</v>
      </c>
      <c r="D10" s="2"/>
      <c r="H10" s="2" t="s">
        <v>317</v>
      </c>
      <c r="K10" s="203" t="s">
        <v>203</v>
      </c>
      <c r="Q10" s="2" t="s">
        <v>359</v>
      </c>
    </row>
    <row r="11" spans="1:17" x14ac:dyDescent="0.2">
      <c r="K11" s="203" t="s">
        <v>375</v>
      </c>
      <c r="Q11" s="2" t="s">
        <v>360</v>
      </c>
    </row>
    <row r="12" spans="1:17" x14ac:dyDescent="0.2">
      <c r="K12" s="203" t="s">
        <v>376</v>
      </c>
      <c r="Q12" s="2" t="s">
        <v>361</v>
      </c>
    </row>
    <row r="13" spans="1:17" x14ac:dyDescent="0.2">
      <c r="K13" s="203" t="s">
        <v>377</v>
      </c>
      <c r="Q13" s="2" t="s">
        <v>362</v>
      </c>
    </row>
    <row r="14" spans="1:17" x14ac:dyDescent="0.2">
      <c r="K14" s="203" t="s">
        <v>378</v>
      </c>
      <c r="Q14" s="2" t="s">
        <v>363</v>
      </c>
    </row>
    <row r="15" spans="1:17" x14ac:dyDescent="0.2">
      <c r="K15" s="203" t="s">
        <v>379</v>
      </c>
      <c r="Q15" s="2" t="s">
        <v>364</v>
      </c>
    </row>
    <row r="16" spans="1:17" x14ac:dyDescent="0.2">
      <c r="K16" s="203" t="s">
        <v>380</v>
      </c>
      <c r="Q16" s="2" t="s">
        <v>365</v>
      </c>
    </row>
    <row r="17" spans="11:17" x14ac:dyDescent="0.2">
      <c r="K17" s="203" t="s">
        <v>381</v>
      </c>
      <c r="Q17" s="2" t="s">
        <v>366</v>
      </c>
    </row>
    <row r="18" spans="11:17" x14ac:dyDescent="0.2">
      <c r="K18" s="203" t="s">
        <v>382</v>
      </c>
      <c r="Q18" s="2" t="s">
        <v>367</v>
      </c>
    </row>
    <row r="19" spans="11:17" x14ac:dyDescent="0.2">
      <c r="K19" s="203" t="s">
        <v>383</v>
      </c>
      <c r="Q19" s="2" t="s">
        <v>368</v>
      </c>
    </row>
    <row r="20" spans="11:17" ht="25.5" x14ac:dyDescent="0.2">
      <c r="K20" s="203" t="s">
        <v>384</v>
      </c>
      <c r="Q20" s="2" t="s">
        <v>369</v>
      </c>
    </row>
    <row r="21" spans="11:17" x14ac:dyDescent="0.2">
      <c r="K21" s="204" t="s">
        <v>205</v>
      </c>
      <c r="Q21" s="2" t="s">
        <v>370</v>
      </c>
    </row>
    <row r="22" spans="11:17" x14ac:dyDescent="0.2">
      <c r="K22" s="203" t="s">
        <v>104</v>
      </c>
      <c r="Q22" s="2" t="s">
        <v>371</v>
      </c>
    </row>
    <row r="23" spans="11:17" x14ac:dyDescent="0.2">
      <c r="Q23" s="2" t="s">
        <v>372</v>
      </c>
    </row>
    <row r="24" spans="11:17" x14ac:dyDescent="0.2">
      <c r="Q24" s="2" t="s">
        <v>373</v>
      </c>
    </row>
    <row r="25" spans="11:17" x14ac:dyDescent="0.2">
      <c r="Q25" s="2" t="s">
        <v>374</v>
      </c>
    </row>
  </sheetData>
  <customSheetViews>
    <customSheetView guid="{DC332D96-1916-4CB1-83BF-E766621BD9C1}" state="hidden" topLeftCell="E1">
      <selection activeCell="E2" sqref="E2:E7"/>
      <pageMargins left="0.7" right="0.7" top="0.75" bottom="0.75" header="0.3" footer="0.3"/>
      <pageSetup paperSize="9" orientation="portrait" r:id="rId1"/>
    </customSheetView>
    <customSheetView guid="{AA71275F-0E00-42F2-B85D-EA0857995E94}" state="hidden" topLeftCell="E1">
      <selection activeCell="E2" sqref="E2:E7"/>
      <pageMargins left="0.7" right="0.7" top="0.75" bottom="0.75" header="0.3" footer="0.3"/>
      <pageSetup paperSize="9" orientation="portrait" r:id="rId2"/>
    </customSheetView>
    <customSheetView guid="{5B2715FD-B128-4DF5-9FA5-FA32B704A005}" state="hidden" topLeftCell="E1">
      <selection activeCell="E2" sqref="E2:E7"/>
      <pageMargins left="0.7" right="0.7" top="0.75" bottom="0.75" header="0.3" footer="0.3"/>
      <pageSetup paperSize="9" orientation="portrait" r:id="rId3"/>
    </customSheetView>
    <customSheetView guid="{C07AF512-0C0A-4427-AA8C-6C5FE6E3E91F}" state="hidden" topLeftCell="E1">
      <selection activeCell="E2" sqref="E2:E7"/>
      <pageMargins left="0.7" right="0.7" top="0.75" bottom="0.75" header="0.3" footer="0.3"/>
      <pageSetup paperSize="9" orientation="portrait" r:id="rId4"/>
    </customSheetView>
    <customSheetView guid="{48D61CA4-47D0-4652-9E2D-F0913F34C369}" state="hidden" topLeftCell="E1">
      <selection activeCell="E2" sqref="E2:E7"/>
      <pageMargins left="0.7" right="0.7" top="0.75" bottom="0.75" header="0.3" footer="0.3"/>
      <pageSetup paperSize="9" orientation="portrait" r:id="rId5"/>
    </customSheetView>
    <customSheetView guid="{57A6739A-71C3-4545-A3E5-153B8E9DC8F7}" state="hidden" topLeftCell="E1">
      <selection activeCell="E2" sqref="E2:E7"/>
      <pageMargins left="0.7" right="0.7" top="0.75" bottom="0.75" header="0.3" footer="0.3"/>
      <pageSetup paperSize="9" orientation="portrait" r:id="rId6"/>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2016-07-06T14:24:38Z</cp:lastPrinted>
  <dcterms:created xsi:type="dcterms:W3CDTF">2013-08-27T10:02:52Z</dcterms:created>
  <dcterms:modified xsi:type="dcterms:W3CDTF">2016-07-29T16:01:50Z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