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15480" yWindow="-120" windowWidth="13350" windowHeight="11760" activeTab="1"/>
  </bookViews>
  <sheets>
    <sheet name="Summary" sheetId="6" r:id="rId1"/>
    <sheet name="Finance &amp; Benefits" sheetId="2" r:id="rId2"/>
    <sheet name="Resources" sheetId="7" r:id="rId3"/>
    <sheet name="Milestones and Assurance" sheetId="8" r:id="rId4"/>
    <sheet name="Dropdown lists" sheetId="5" state="hidden"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 localSheetId="2">'[2]Dropdown lists'!$A$2:$A$7</definedName>
    <definedName name="DfTGroup" localSheetId="0">'[2]Dropdown lists'!$A$2:$A$7</definedName>
    <definedName name="DfTGroup">'Dropdown lists'!$A$2:$A$7</definedName>
    <definedName name="DfTGrouporAgency">'Dropdown lists'!$A$2:$A$9</definedName>
    <definedName name="HasSROchanged" localSheetId="3">[1]Sheet2!$D$1:$D$2</definedName>
    <definedName name="HasSROchanged" localSheetId="2">'[2]Dropdown lists'!$D$2:$D$3</definedName>
    <definedName name="HasSROchanged" localSheetId="0">'[2]Dropdown lists'!$D$2:$D$3</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Assurance'!$A$1:$I$118</definedName>
    <definedName name="_xlnm.Print_Area" localSheetId="2">Resources!$A$1:$R$48</definedName>
    <definedName name="_xlnm.Print_Area" localSheetId="0">Summary!$A$1:$U$60</definedName>
    <definedName name="Projectcategory">'Dropdown lists'!$H$2:$H$9</definedName>
    <definedName name="ragrating" localSheetId="3">'[2]Dropdown lists'!$J$2:$J$6</definedName>
    <definedName name="ragrating" localSheetId="2">'[2]Dropdown lists'!$J$2:$J$6</definedName>
    <definedName name="ragrating" localSheetId="0">'[2]Dropdown lists'!$J$2:$J$6</definedName>
    <definedName name="ragrating">'Dropdown lists'!$J$2:$J$6</definedName>
    <definedName name="reportingperiod" localSheetId="3">'[2]Dropdown lists'!$G$2:$G$5</definedName>
    <definedName name="reportingperiod" localSheetId="2">'[2]Dropdown lists'!$G$2:$G$5</definedName>
    <definedName name="reportingperiod" localSheetId="0">'[2]Dropdown lists'!$G$2:$G$5</definedName>
    <definedName name="reportingperiod">'Dropdown lists'!$G$2:$G$5</definedName>
    <definedName name="scopechange" localSheetId="3">'[2]Dropdown lists'!$I$2:$I$4</definedName>
    <definedName name="scopechange" localSheetId="2">'[2]Dropdown lists'!$I$2:$I$4</definedName>
    <definedName name="scopechange" localSheetId="0">'[2]Dropdown lists'!$I$2:$I$4</definedName>
    <definedName name="scopechange">'Dropdown lists'!$I$2:$I$4</definedName>
    <definedName name="Z_40F25AFB_D8C8_465B_B3C2_F4CF67D3411C_.wvu.Cols" localSheetId="1" hidden="1">'Finance &amp; Benefits'!$O:$O</definedName>
    <definedName name="Z_40F25AFB_D8C8_465B_B3C2_F4CF67D3411C_.wvu.PrintArea" localSheetId="1" hidden="1">'Finance &amp; Benefits'!$A$1:$I$110</definedName>
    <definedName name="Z_60A628CD_931E_45FA_B149_6531D92A31D9_.wvu.Cols" localSheetId="1" hidden="1">'Finance &amp; Benefits'!$O:$O</definedName>
    <definedName name="Z_60A628CD_931E_45FA_B149_6531D92A31D9_.wvu.PrintArea" localSheetId="1" hidden="1">'Finance &amp; Benefits'!$A$1:$I$110</definedName>
    <definedName name="Z_623C300D_781E_483E_85FB_4756099E0A4D_.wvu.Cols" localSheetId="1" hidden="1">'Finance &amp; Benefits'!$O:$O</definedName>
    <definedName name="Z_623C300D_781E_483E_85FB_4756099E0A4D_.wvu.PrintArea" localSheetId="1" hidden="1">'Finance &amp; Benefits'!$A$1:$I$110</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93104590_2761_4519_8D68_DC7662FBD216_.wvu.Cols" localSheetId="2" hidden="1">Resources!$Q:$Q</definedName>
    <definedName name="Z_93104590_2761_4519_8D68_DC7662FBD216_.wvu.Cols" localSheetId="0" hidden="1">Summary!$T:$T</definedName>
    <definedName name="Z_93104590_2761_4519_8D68_DC7662FBD216_.wvu.PrintArea" localSheetId="3" hidden="1">'Milestones and Assurance'!$A$1:$I$118</definedName>
    <definedName name="Z_93104590_2761_4519_8D68_DC7662FBD216_.wvu.PrintArea" localSheetId="2" hidden="1">Resources!$A$1:$R$48</definedName>
    <definedName name="Z_93104590_2761_4519_8D68_DC7662FBD216_.wvu.PrintArea" localSheetId="0" hidden="1">Summary!$A$1:$U$60</definedName>
    <definedName name="Z_93104590_2761_4519_8D68_DC7662FBD216_.wvu.Rows" localSheetId="3" hidden="1">'Milestones and Assurance'!$83:$88</definedName>
    <definedName name="Z_93104590_2761_4519_8D68_DC7662FBD216_.wvu.Rows" localSheetId="0" hidden="1">Summary!$8:$9</definedName>
    <definedName name="Z_977E0441_D3C8_4218_9C29_9EA93E31892A_.wvu.Cols" localSheetId="2" hidden="1">Resources!$Q:$Q</definedName>
    <definedName name="Z_977E0441_D3C8_4218_9C29_9EA93E31892A_.wvu.Cols" localSheetId="0" hidden="1">Summary!$T:$T</definedName>
    <definedName name="Z_977E0441_D3C8_4218_9C29_9EA93E31892A_.wvu.PrintArea" localSheetId="3" hidden="1">'Milestones and Assurance'!$A$1:$I$118</definedName>
    <definedName name="Z_977E0441_D3C8_4218_9C29_9EA93E31892A_.wvu.PrintArea" localSheetId="2" hidden="1">Resources!$A$1:$R$48</definedName>
    <definedName name="Z_977E0441_D3C8_4218_9C29_9EA93E31892A_.wvu.PrintArea" localSheetId="0" hidden="1">Summary!$A$1:$U$60</definedName>
    <definedName name="Z_977E0441_D3C8_4218_9C29_9EA93E31892A_.wvu.Rows" localSheetId="3" hidden="1">'Milestones and Assurance'!$83:$88</definedName>
    <definedName name="Z_977E0441_D3C8_4218_9C29_9EA93E31892A_.wvu.Rows" localSheetId="0" hidden="1">Summary!$8:$9</definedName>
    <definedName name="Z_B7F30BB6_6A2B_4B80_B2AD_5C71E0FD0916_.wvu.Cols" localSheetId="2" hidden="1">Resources!$Q:$Q</definedName>
    <definedName name="Z_B7F30BB6_6A2B_4B80_B2AD_5C71E0FD0916_.wvu.Cols" localSheetId="0" hidden="1">Summary!$T:$T</definedName>
    <definedName name="Z_B7F30BB6_6A2B_4B80_B2AD_5C71E0FD0916_.wvu.PrintArea" localSheetId="3" hidden="1">'Milestones and Assurance'!$A$1:$I$118</definedName>
    <definedName name="Z_B7F30BB6_6A2B_4B80_B2AD_5C71E0FD0916_.wvu.PrintArea" localSheetId="2" hidden="1">Resources!$A$1:$R$48</definedName>
    <definedName name="Z_B7F30BB6_6A2B_4B80_B2AD_5C71E0FD0916_.wvu.PrintArea" localSheetId="0" hidden="1">Summary!$A$1:$U$60</definedName>
    <definedName name="Z_B7F30BB6_6A2B_4B80_B2AD_5C71E0FD0916_.wvu.Rows" localSheetId="3" hidden="1">'Milestones and Assurance'!$83:$88</definedName>
    <definedName name="Z_B7F30BB6_6A2B_4B80_B2AD_5C71E0FD0916_.wvu.Rows" localSheetId="0" hidden="1">Summary!$8:$9</definedName>
    <definedName name="Z_D38BE96D_C1B1_42A8_BE9F_ADDFA062CCF3_.wvu.Cols" localSheetId="2" hidden="1">Resources!$Q:$Q</definedName>
    <definedName name="Z_D38BE96D_C1B1_42A8_BE9F_ADDFA062CCF3_.wvu.Cols" localSheetId="0" hidden="1">Summary!$T:$T</definedName>
    <definedName name="Z_D38BE96D_C1B1_42A8_BE9F_ADDFA062CCF3_.wvu.PrintArea" localSheetId="3" hidden="1">'Milestones and Assurance'!$A$1:$I$118</definedName>
    <definedName name="Z_D38BE96D_C1B1_42A8_BE9F_ADDFA062CCF3_.wvu.PrintArea" localSheetId="2" hidden="1">Resources!$A$1:$R$48</definedName>
    <definedName name="Z_D38BE96D_C1B1_42A8_BE9F_ADDFA062CCF3_.wvu.PrintArea" localSheetId="0" hidden="1">Summary!$A$1:$U$60</definedName>
    <definedName name="Z_D38BE96D_C1B1_42A8_BE9F_ADDFA062CCF3_.wvu.Rows" localSheetId="3" hidden="1">'Milestones and Assurance'!$83:$88</definedName>
    <definedName name="Z_D38BE96D_C1B1_42A8_BE9F_ADDFA062CCF3_.wvu.Rows" localSheetId="0" hidden="1">Summary!$8:$9</definedName>
    <definedName name="Z_DBF8670F_B638_414E_BA4F_96E8EB19D9F1_.wvu.Cols" localSheetId="2" hidden="1">Resources!$Q:$Q</definedName>
    <definedName name="Z_DBF8670F_B638_414E_BA4F_96E8EB19D9F1_.wvu.Cols" localSheetId="0" hidden="1">Summary!$T:$T</definedName>
    <definedName name="Z_DBF8670F_B638_414E_BA4F_96E8EB19D9F1_.wvu.PrintArea" localSheetId="3" hidden="1">'Milestones and Assurance'!$A$1:$I$118</definedName>
    <definedName name="Z_DBF8670F_B638_414E_BA4F_96E8EB19D9F1_.wvu.PrintArea" localSheetId="2" hidden="1">Resources!$A$1:$R$48</definedName>
    <definedName name="Z_DBF8670F_B638_414E_BA4F_96E8EB19D9F1_.wvu.PrintArea" localSheetId="0" hidden="1">Summary!$A$1:$U$60</definedName>
    <definedName name="Z_DBF8670F_B638_414E_BA4F_96E8EB19D9F1_.wvu.Rows" localSheetId="3" hidden="1">'Milestones and Assurance'!$83:$88</definedName>
    <definedName name="Z_DBF8670F_B638_414E_BA4F_96E8EB19D9F1_.wvu.Rows" localSheetId="0" hidden="1">Summary!$8:$9</definedName>
    <definedName name="Z_DFB9FB33_7F58_47EA_BA3A_E1F14F59952F_.wvu.Cols" localSheetId="1" hidden="1">'Finance &amp; Benefits'!$O:$O</definedName>
    <definedName name="Z_DFB9FB33_7F58_47EA_BA3A_E1F14F59952F_.wvu.PrintArea" localSheetId="1" hidden="1">'Finance &amp; Benefits'!$A$1:$I$110</definedName>
    <definedName name="Z_F781F290_53BF_4A26_9850_499CF39E6870_.wvu.Cols" localSheetId="1" hidden="1">'Finance &amp; Benefits'!$O:$O</definedName>
    <definedName name="Z_F781F290_53BF_4A26_9850_499CF39E6870_.wvu.PrintArea" localSheetId="1" hidden="1">'Finance &amp; Benefits'!$A$1:$I$110</definedName>
  </definedNames>
  <calcPr calcId="152511"/>
  <customWorkbookViews>
    <customWorkbookView name="Kingsley, Julia - Personal View" guid="{DFB9FB33-7F58-47EA-BA3A-E1F14F59952F}" mergeInterval="0" personalView="1" maximized="1" windowWidth="1362" windowHeight="503" activeSheetId="4"/>
    <customWorkbookView name="Michelle Dawson - Personal View" guid="{40F25AFB-D8C8-465B-B3C2-F4CF67D3411C}" mergeInterval="0" personalView="1" maximized="1" xWindow="-8" yWindow="-8" windowWidth="1296" windowHeight="1000" activeSheetId="1"/>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obling, Julie - Personal View" guid="{60A628CD-931E-45FA-B149-6531D92A31D9}" mergeInterval="0" personalView="1" maximized="1" windowWidth="1916" windowHeight="855" activeSheetId="4" showComments="commIndAndComment"/>
    <customWorkbookView name="James Page - Personal View" guid="{F781F290-53BF-4A26-9850-499CF39E6870}" mergeInterval="0" personalView="1" windowWidth="960" windowHeight="1040" activeSheetId="1"/>
  </customWorkbookViews>
</workbook>
</file>

<file path=xl/calcChain.xml><?xml version="1.0" encoding="utf-8"?>
<calcChain xmlns="http://schemas.openxmlformats.org/spreadsheetml/2006/main">
  <c r="C103" i="2" l="1"/>
  <c r="C53" i="2"/>
  <c r="C52" i="2"/>
  <c r="D67" i="2"/>
  <c r="C27" i="2"/>
  <c r="G42" i="7" l="1"/>
  <c r="E42" i="7"/>
  <c r="C42" i="7"/>
  <c r="G21" i="7"/>
  <c r="E21" i="7"/>
  <c r="C21" i="7"/>
  <c r="I21" i="7" s="1"/>
  <c r="I20" i="7"/>
  <c r="I19" i="7"/>
  <c r="I18" i="7"/>
  <c r="I17" i="7"/>
  <c r="I16" i="7"/>
  <c r="I15" i="7"/>
  <c r="I14" i="7"/>
  <c r="I13" i="7"/>
  <c r="I12" i="7"/>
  <c r="I11" i="7"/>
  <c r="I10" i="7"/>
  <c r="G90" i="2" l="1"/>
  <c r="G91" i="2"/>
  <c r="G92" i="2"/>
  <c r="G93" i="2"/>
  <c r="G94" i="2"/>
  <c r="G95" i="2"/>
  <c r="G96" i="2"/>
  <c r="G97" i="2"/>
  <c r="G98" i="2"/>
  <c r="G99" i="2"/>
  <c r="G100" i="2"/>
  <c r="G101" i="2"/>
  <c r="G102" i="2"/>
  <c r="G103" i="2"/>
  <c r="G104" i="2"/>
  <c r="G89" i="2"/>
  <c r="C106" i="2" l="1"/>
  <c r="D106" i="2"/>
  <c r="E106" i="2"/>
  <c r="F106" i="2"/>
  <c r="C105" i="2"/>
  <c r="D105" i="2"/>
  <c r="F105" i="2"/>
  <c r="E105" i="2"/>
  <c r="G106" i="2" l="1"/>
  <c r="D45" i="2"/>
  <c r="E45" i="2"/>
  <c r="C45" i="2"/>
  <c r="D44" i="2"/>
  <c r="E44" i="2"/>
  <c r="C44" i="2"/>
  <c r="D70" i="2"/>
  <c r="E70" i="2"/>
  <c r="C70" i="2"/>
  <c r="D69" i="2"/>
  <c r="E69" i="2"/>
  <c r="C69" i="2"/>
  <c r="G45" i="2" l="1"/>
  <c r="G44" i="2"/>
  <c r="G70" i="2"/>
  <c r="G69" i="2"/>
  <c r="F65" i="2" l="1"/>
  <c r="F66" i="2"/>
  <c r="F68" i="2" l="1"/>
  <c r="F67" i="2"/>
  <c r="F64" i="2"/>
  <c r="F63" i="2"/>
  <c r="F62" i="2"/>
  <c r="F61" i="2"/>
  <c r="F60" i="2"/>
  <c r="F59" i="2"/>
  <c r="F58" i="2"/>
  <c r="F57" i="2"/>
  <c r="F56" i="2"/>
  <c r="F55" i="2"/>
  <c r="F53" i="2"/>
  <c r="F52" i="2"/>
  <c r="F70" i="2" l="1"/>
  <c r="F69" i="2"/>
  <c r="F27" i="2"/>
  <c r="F28" i="2" l="1"/>
  <c r="G105" i="2" l="1"/>
  <c r="F36" i="2"/>
  <c r="F31" i="2" l="1"/>
  <c r="F32" i="2"/>
  <c r="F33" i="2"/>
  <c r="F34" i="2"/>
  <c r="F35" i="2"/>
  <c r="F37" i="2"/>
  <c r="F38" i="2"/>
  <c r="F39" i="2"/>
  <c r="F42" i="2"/>
  <c r="F43" i="2"/>
  <c r="F30" i="2"/>
  <c r="C80" i="2" l="1"/>
  <c r="C79" i="2"/>
  <c r="D79" i="2"/>
  <c r="F44" i="2" l="1"/>
  <c r="C78" i="2" s="1"/>
  <c r="C81" i="2" s="1"/>
  <c r="F45" i="2"/>
  <c r="D78" i="2" s="1"/>
  <c r="E79" i="2"/>
  <c r="D80" i="2"/>
  <c r="E78" i="2" l="1"/>
  <c r="D81" i="2"/>
  <c r="E81" i="2" s="1"/>
  <c r="E80" i="2"/>
</calcChain>
</file>

<file path=xl/comments1.xml><?xml version="1.0" encoding="utf-8"?>
<comments xmlns="http://schemas.openxmlformats.org/spreadsheetml/2006/main">
  <authors>
    <author>Michelle Dawson</author>
  </authors>
  <commentList>
    <comment ref="G18" authorId="0" shapeId="0">
      <text>
        <r>
          <rPr>
            <b/>
            <sz val="9"/>
            <color indexed="81"/>
            <rFont val="Tahoma"/>
            <family val="2"/>
          </rPr>
          <t>Michelle Dawson:</t>
        </r>
        <r>
          <rPr>
            <sz val="9"/>
            <color indexed="81"/>
            <rFont val="Tahoma"/>
            <family val="2"/>
          </rPr>
          <t xml:space="preserve">
please add these dates in separately we are unable to run anaylisis on this data. Put VOSA here and DSA in the free milestones</t>
        </r>
      </text>
    </comment>
    <comment ref="G21" authorId="0" shapeId="0">
      <text>
        <r>
          <rPr>
            <b/>
            <sz val="9"/>
            <color indexed="81"/>
            <rFont val="Tahoma"/>
            <family val="2"/>
          </rPr>
          <t>Michelle Dawson:</t>
        </r>
        <r>
          <rPr>
            <sz val="9"/>
            <color indexed="81"/>
            <rFont val="Tahoma"/>
            <family val="2"/>
          </rPr>
          <t xml:space="preserve">
please add these dates in separately we are unable to run anaylisis on this data. Put VOSA here and DSA in the free milestone</t>
        </r>
      </text>
    </comment>
    <comment ref="G29" authorId="0" shapeId="0">
      <text>
        <r>
          <rPr>
            <b/>
            <sz val="9"/>
            <color indexed="81"/>
            <rFont val="Tahoma"/>
            <family val="2"/>
          </rPr>
          <t>Michelle Dawson:</t>
        </r>
        <r>
          <rPr>
            <sz val="9"/>
            <color indexed="81"/>
            <rFont val="Tahoma"/>
            <family val="2"/>
          </rPr>
          <t xml:space="preserve">
Please add first FBC and subsequent ones in the free milestones. Please explain the delay in the milestone in the commentary box</t>
        </r>
      </text>
    </comment>
    <comment ref="G47" authorId="0" shapeId="0">
      <text>
        <r>
          <rPr>
            <b/>
            <sz val="9"/>
            <color indexed="81"/>
            <rFont val="Tahoma"/>
            <family val="2"/>
          </rPr>
          <t>Michelle Dawson:</t>
        </r>
        <r>
          <rPr>
            <sz val="9"/>
            <color indexed="81"/>
            <rFont val="Tahoma"/>
            <family val="2"/>
          </rPr>
          <t xml:space="preserve">
Please add any project assurance reviews</t>
        </r>
      </text>
    </comment>
    <comment ref="F52" authorId="0" shapeId="0">
      <text>
        <r>
          <rPr>
            <b/>
            <sz val="9"/>
            <color indexed="81"/>
            <rFont val="Tahoma"/>
            <family val="2"/>
          </rPr>
          <t>Michelle Dawson:</t>
        </r>
        <r>
          <rPr>
            <sz val="9"/>
            <color indexed="81"/>
            <rFont val="Tahoma"/>
            <family val="2"/>
          </rPr>
          <t xml:space="preserve">
Programme is not an option please select from dropdown list. Please also change for all other milestones.</t>
        </r>
      </text>
    </comment>
    <comment ref="G52" authorId="0" shapeId="0">
      <text>
        <r>
          <rPr>
            <b/>
            <sz val="9"/>
            <color indexed="81"/>
            <rFont val="Tahoma"/>
            <family val="2"/>
          </rPr>
          <t>Michelle Dawson:</t>
        </r>
        <r>
          <rPr>
            <sz val="9"/>
            <color indexed="81"/>
            <rFont val="Tahoma"/>
            <family val="2"/>
          </rPr>
          <t xml:space="preserve">
please add start date i.e. when this became a programme. Also explain why in the commentary for audit </t>
        </r>
      </text>
    </comment>
  </commentList>
</comments>
</file>

<file path=xl/sharedStrings.xml><?xml version="1.0" encoding="utf-8"?>
<sst xmlns="http://schemas.openxmlformats.org/spreadsheetml/2006/main" count="621" uniqueCount="431">
  <si>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</si>
  <si>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</si>
  <si>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</si>
  <si>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</si>
  <si>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</si>
  <si>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</si>
  <si>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</si>
  <si>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</si>
  <si>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</si>
  <si>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</si>
  <si>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</si>
  <si>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</si>
  <si>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</si>
  <si>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</si>
  <si>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</si>
  <si>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</si>
  <si>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</si>
  <si>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</si>
  <si>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</si>
  <si>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</si>
  <si>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</si>
  <si>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</si>
  <si>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</si>
  <si>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</si>
  <si>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</si>
  <si>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</si>
  <si>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</si>
  <si>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</si>
  <si>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</si>
  <si>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</si>
  <si>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</si>
  <si>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</si>
  <si>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</si>
  <si>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</si>
  <si>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</si>
  <si>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</si>
  <si>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</si>
  <si>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</si>
  <si>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</si>
  <si>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</si>
  <si>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</si>
  <si>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</si>
  <si>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</si>
  <si>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</si>
  <si>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</si>
  <si>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</si>
  <si>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</si>
  <si>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</si>
  <si>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</si>
  <si>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</si>
  <si>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</si>
  <si>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</si>
  <si>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</si>
  <si>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</si>
  <si>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</si>
  <si>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</si>
  <si>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</si>
  <si>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</si>
  <si>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</si>
  <si>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</si>
  <si>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</si>
  <si>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</si>
  <si>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</si>
  <si>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</si>
  <si>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</si>
  <si>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</si>
  <si>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</si>
  <si>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</si>
  <si>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</si>
  <si>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</si>
  <si>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</si>
  <si>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</si>
  <si>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</si>
  <si>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</si>
  <si>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</si>
  <si>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</si>
  <si>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</si>
  <si>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</si>
  <si>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</si>
  <si>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</si>
  <si>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</si>
  <si>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</si>
  <si>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</si>
  <si>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</si>
  <si>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</si>
  <si>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</si>
  <si>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</si>
  <si>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</si>
  <si>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</si>
  <si>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</si>
  <si>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</si>
  <si>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</si>
  <si>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</si>
  <si>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</si>
  <si>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</si>
  <si>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</si>
  <si>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</si>
  <si>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</si>
  <si>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</si>
  <si>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</si>
  <si>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</si>
  <si>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</si>
  <si>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</si>
  <si>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</si>
  <si>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</si>
  <si>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</si>
  <si>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</si>
  <si>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</si>
  <si>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</si>
  <si>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</si>
  <si>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</si>
  <si>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</si>
  <si>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</si>
  <si>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</si>
  <si>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</si>
  <si>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</si>
  <si>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</si>
  <si>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</si>
  <si>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</si>
  <si>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</si>
  <si>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</si>
  <si>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</si>
  <si>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</si>
  <si>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</si>
  <si>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</si>
  <si>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</si>
  <si>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</si>
  <si>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</si>
  <si>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</si>
  <si>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</si>
  <si>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</si>
  <si>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</si>
  <si>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</si>
  <si>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</si>
  <si>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</si>
  <si>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</si>
  <si>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</si>
  <si>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</si>
  <si>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</si>
  <si>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</si>
  <si>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</si>
  <si>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</si>
  <si>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</si>
  <si>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</si>
  <si>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</si>
  <si>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</si>
  <si>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</si>
  <si>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</si>
  <si>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</si>
  <si>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</si>
  <si>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</si>
  <si>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</si>
  <si>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</si>
  <si>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</si>
  <si>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</si>
  <si>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</si>
  <si>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</si>
  <si>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</si>
  <si>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</si>
  <si>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</si>
  <si>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</si>
  <si>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</si>
  <si>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</si>
  <si>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</si>
  <si>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</si>
  <si>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</si>
  <si>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</si>
  <si>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</si>
  <si>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</si>
  <si>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</si>
  <si>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</si>
  <si>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</si>
  <si>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</si>
  <si>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</si>
  <si>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</si>
  <si>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</si>
  <si>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</si>
  <si>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</si>
  <si>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</si>
  <si>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</si>
  <si>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</si>
  <si>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</si>
  <si>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</si>
  <si>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</si>
  <si>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</si>
  <si>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</si>
  <si>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</si>
  <si>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</si>
  <si>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</si>
  <si>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</si>
  <si>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</si>
  <si>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</si>
  <si>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</si>
  <si>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</si>
  <si>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</si>
  <si>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</si>
  <si>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</si>
  <si>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</si>
  <si>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</si>
  <si>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</si>
  <si>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</si>
  <si>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</si>
  <si>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</si>
  <si>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</si>
  <si>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</si>
  <si>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</si>
  <si>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</si>
  <si>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</si>
  <si>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</si>
  <si>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</si>
  <si>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</si>
  <si>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</si>
  <si>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</si>
  <si>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</si>
  <si>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</si>
  <si>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</si>
  <si>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</si>
  <si>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</si>
  <si>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</si>
  <si>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</si>
  <si>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</si>
  <si>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</si>
  <si>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</si>
  <si>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</si>
  <si>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</si>
  <si>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</si>
  <si>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</si>
  <si>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</si>
  <si>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</si>
  <si>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</si>
  <si>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</si>
  <si>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</si>
  <si>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</si>
  <si>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</si>
  <si>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</si>
  <si>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</si>
  <si>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</si>
  <si>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</si>
  <si>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</si>
  <si>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</si>
  <si>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</si>
  <si>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</si>
  <si>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</si>
  <si>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</si>
  <si>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</si>
  <si>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</si>
  <si>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</si>
  <si>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</si>
  <si>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</si>
  <si>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</si>
  <si>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Strat Outcomes</t>
  </si>
  <si>
    <t>Finance</t>
  </si>
  <si>
    <t>Date of Business Case</t>
  </si>
  <si>
    <t>Variance</t>
  </si>
  <si>
    <t>Benefits Cost Ratio</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</si>
  <si>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</si>
  <si>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</si>
  <si>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</si>
  <si>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</si>
  <si>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</si>
  <si>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</si>
  <si>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</si>
  <si>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</si>
  <si>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</si>
  <si>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</si>
  <si>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</si>
  <si>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</si>
  <si>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</si>
  <si>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</si>
  <si>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</si>
  <si>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</si>
  <si>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</si>
  <si>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</si>
  <si>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</si>
  <si>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</si>
  <si>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</si>
  <si>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</si>
  <si>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</si>
  <si>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</si>
  <si>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</si>
  <si>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</si>
  <si>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</si>
  <si>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</si>
  <si>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</si>
  <si>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</si>
  <si>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</si>
  <si>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</si>
  <si>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None</t>
  </si>
  <si>
    <t>Roads, Devolution and Motoring</t>
  </si>
  <si>
    <t>International, Security and Environment</t>
  </si>
  <si>
    <t>Rail Group</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</si>
  <si>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</si>
  <si>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</si>
  <si>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</si>
  <si>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</si>
  <si>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</si>
  <si>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</si>
  <si>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</si>
  <si>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</si>
  <si>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</si>
  <si>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</si>
  <si>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</si>
  <si>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</si>
  <si>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</si>
  <si>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</si>
  <si>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</si>
  <si>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</si>
  <si>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</si>
  <si>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</si>
  <si>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</si>
  <si>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</si>
  <si>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</si>
  <si>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</si>
  <si>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</si>
  <si>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</si>
  <si>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</si>
  <si>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</si>
  <si>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</si>
  <si>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</si>
  <si>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</si>
  <si>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</si>
  <si>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</si>
  <si>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</si>
  <si>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If other please provide description</t>
  </si>
  <si>
    <t>Review recommended departure</t>
  </si>
  <si>
    <t>Temporary/interim assignment only</t>
  </si>
  <si>
    <t>Consolidation of projects resulting in one SRO/PD</t>
  </si>
  <si>
    <t>Departmental (or equivalent) organisational change</t>
  </si>
  <si>
    <t>Internal governance restructure</t>
  </si>
  <si>
    <t>Strategic Outline Business Case</t>
  </si>
  <si>
    <t>Outline Business Case</t>
  </si>
  <si>
    <t>Initial Gate Business Case</t>
  </si>
  <si>
    <t>Main Gate Business Case</t>
  </si>
  <si>
    <t>PBC (or equivalent)</t>
  </si>
  <si>
    <t>On Hold</t>
  </si>
  <si>
    <t>No Business Case</t>
  </si>
  <si>
    <t>No Business Case required</t>
  </si>
  <si>
    <t>Name of source if not Business Case (other)</t>
  </si>
  <si>
    <t>Does the project have a significant steel requirement with a capital value of £10m or above?</t>
  </si>
  <si>
    <t>procurement-policy-note-1615-procuring-steel-in-major-projects</t>
  </si>
  <si>
    <t>Pre 2016/2017</t>
  </si>
  <si>
    <t>2016/17 Spend on profile?</t>
  </si>
  <si>
    <t>2020/2021</t>
  </si>
  <si>
    <t>2021/2022</t>
  </si>
  <si>
    <t>Project Cost to Closure</t>
  </si>
  <si>
    <t>Non-Gov(£m) both Revenue and Capital</t>
  </si>
  <si>
    <t>Annual steady state for recurring new costs (£m)</t>
  </si>
  <si>
    <t>2016/2017 Spend on profile</t>
  </si>
  <si>
    <t>CDEL (one off new cost - investment in change)</t>
  </si>
  <si>
    <t>RDEL (one off new cost - investment in change)</t>
  </si>
  <si>
    <t>RDEL (recurring new cost - investment in change)</t>
  </si>
  <si>
    <t>CDEL (recurring new cost - investment in change)</t>
  </si>
  <si>
    <t>Income (£m) both revenue and capital</t>
  </si>
  <si>
    <t>Disbenefits UK Economic</t>
  </si>
  <si>
    <t>Pre-2016/2017</t>
  </si>
  <si>
    <t>Baseline should reflect latest approved (TAP) figures 
Forecast should reflect expected spend (including change in internal budget allocation)</t>
  </si>
  <si>
    <t>Baseline should reflect latest (approved) TAP figures 
Forecast should reflect expected spend (including change in internal budget allocation)</t>
  </si>
  <si>
    <t>2016/17</t>
  </si>
  <si>
    <t>Full Business Case</t>
  </si>
  <si>
    <t>Economic (Inc. private partner)</t>
  </si>
  <si>
    <t>Business Case End Date</t>
  </si>
  <si>
    <t>Asset Realisation</t>
  </si>
  <si>
    <t>Public Service Delivery Reform (Transformation)</t>
  </si>
  <si>
    <t>Government Operations Reform (Transformation)</t>
  </si>
  <si>
    <t>Decommisioning</t>
  </si>
  <si>
    <t xml:space="preserve">BICC PORTFOLIO OFFICE - GMPP REPORTING RETURN </t>
  </si>
  <si>
    <t xml:space="preserve">DVSA IT Sourcing </t>
  </si>
  <si>
    <t xml:space="preserve">Please ensure these areas are accurately completed </t>
  </si>
  <si>
    <t xml:space="preserve">Project ID </t>
  </si>
  <si>
    <t>Paul Cavanagh</t>
  </si>
  <si>
    <t>DVSA</t>
  </si>
  <si>
    <t>07717 702366</t>
  </si>
  <si>
    <t>Paul.Cavanagh@vosa.gsi.gov.uk</t>
  </si>
  <si>
    <t>James Munson</t>
  </si>
  <si>
    <t>0117 954 3440</t>
  </si>
  <si>
    <t>james.munson@vosa.gsi.gov.uk</t>
  </si>
  <si>
    <t>Jesse Arnold</t>
  </si>
  <si>
    <t>07962 109609</t>
  </si>
  <si>
    <t>jesse.arnold@vosa.gsi.gov.uk</t>
  </si>
  <si>
    <t xml:space="preserve">This will enable IT service provision at DVSA to continue to support the delivery of critical, public-facing services and achieve compliance with the requirements of the Government ICT Strategy. </t>
  </si>
  <si>
    <t>Project Description/Scope</t>
  </si>
  <si>
    <t>The key objective of the IT Sourcing Programme is to replace the existing prime contractor approach with service towers overlaid with a Service Integration and Management (SIAM) layer. The five key service towers will include: SIAM; End User Computing; WAN; Unified Messaging and Applications Development Support &amp; Hosting Project.</t>
  </si>
  <si>
    <t>List Strategic Outcomes (monitised and non-montised benefits)</t>
  </si>
  <si>
    <t>DVSA Business Continuity - by providing replacement service provision for expiring IT contracts.</t>
  </si>
  <si>
    <t>Non-monetised</t>
  </si>
  <si>
    <t>Running costs savings £10 m</t>
  </si>
  <si>
    <t>One DVSA - DSA and VOSA utilising common and shared platform IT Services.</t>
  </si>
  <si>
    <t xml:space="preserve">Project Methodology </t>
  </si>
  <si>
    <t xml:space="preserve">Contractors are used to allow Agency staff to focus on core business activities, they provide experience and an skill set specific for delivery that can be accessed quickly, and the Agency has flexibility over the duration the resource is employed for. 
</t>
  </si>
  <si>
    <t>FBC</t>
  </si>
  <si>
    <r>
      <t xml:space="preserve">Milestones
</t>
    </r>
    <r>
      <rPr>
        <b/>
        <sz val="10"/>
        <color theme="3"/>
        <rFont val="Arial"/>
        <family val="2"/>
      </rPr>
      <t>Blue</t>
    </r>
    <r>
      <rPr>
        <b/>
        <sz val="10"/>
        <color theme="0"/>
        <rFont val="Arial"/>
        <family val="2"/>
      </rPr>
      <t xml:space="preserve"> = Mandatory 
</t>
    </r>
    <r>
      <rPr>
        <b/>
        <sz val="10"/>
        <color theme="4" tint="-0.249977111117893"/>
        <rFont val="Arial"/>
        <family val="2"/>
      </rPr>
      <t/>
    </r>
  </si>
  <si>
    <t>SOBC - BICC Approval (DSA)</t>
  </si>
  <si>
    <t>Approval - Departmental</t>
  </si>
  <si>
    <t>SOBC - BICC Approval (VOSA)</t>
  </si>
  <si>
    <t>SOBC - HMT Approval (VOSA)</t>
  </si>
  <si>
    <t>OBC - BICC Approval (DSA)</t>
  </si>
  <si>
    <t>OBC - BICC Approval (VOSA)</t>
  </si>
  <si>
    <t>n/a</t>
  </si>
  <si>
    <t xml:space="preserve">Procurement </t>
  </si>
  <si>
    <t>Subsequent procurement awards to be taken via Motoring Services.
FBC v3 - was approved on 15/07/15</t>
  </si>
  <si>
    <t>Programmes do not undertake this gateway</t>
  </si>
  <si>
    <t>Assurance - MPA Gate 0</t>
  </si>
  <si>
    <t>PAR</t>
  </si>
  <si>
    <t>Gate 0</t>
  </si>
  <si>
    <t>Date change proposed  based on project milestone movement</t>
  </si>
  <si>
    <t>(Value of Programme Assurance review being reconsidered as the Programme will only consist of 1 project at this time)</t>
  </si>
  <si>
    <t>Assurance - MPA PAR</t>
  </si>
  <si>
    <t xml:space="preserve">ADSH Healthcheck </t>
  </si>
  <si>
    <t>Assurance - Healthcheck</t>
  </si>
  <si>
    <t>ADSH Peer Review</t>
  </si>
  <si>
    <t>Assurance Peer Review</t>
  </si>
  <si>
    <t>Programme</t>
  </si>
  <si>
    <t>SIAM is now operational, going live on the planned date</t>
  </si>
  <si>
    <t>Following the delay to the start of the Application Development Support &amp; Hosting Project, the IT Sourcing Programme Board requested that due to the amount of change, and it's complexity, that the delivery for this project should be extended into 2017.  Budget covers this extension in time.</t>
  </si>
  <si>
    <t>SOBC - BICC approval DSA</t>
  </si>
  <si>
    <t>SOBC - HMT Approval DSA</t>
  </si>
  <si>
    <t>Project is in Exception and currently the Exception Report is progressing through the appropriate governance channels.</t>
  </si>
  <si>
    <t>ADSH Project Complete</t>
  </si>
  <si>
    <t>v2.1</t>
  </si>
  <si>
    <r>
      <t xml:space="preserve">EUC Project Complete </t>
    </r>
    <r>
      <rPr>
        <sz val="8"/>
        <rFont val="Arial"/>
        <family val="2"/>
      </rPr>
      <t>(Now part of NED)</t>
    </r>
  </si>
  <si>
    <r>
      <t xml:space="preserve">UMP Project Complete </t>
    </r>
    <r>
      <rPr>
        <sz val="8"/>
        <rFont val="Arial"/>
        <family val="2"/>
      </rPr>
      <t>(Now part of NED)</t>
    </r>
  </si>
  <si>
    <r>
      <t xml:space="preserve">WAN Project Complete </t>
    </r>
    <r>
      <rPr>
        <sz val="8"/>
        <rFont val="Arial"/>
        <family val="2"/>
      </rPr>
      <t>(Now part of NED)</t>
    </r>
  </si>
  <si>
    <t>IAAP was updated and approved  on 22/04.  Changes made to reflect current programme structure.  It should be noted the only project planned to be running in the programme post Jan 2017 is ADSH.</t>
  </si>
  <si>
    <t xml:space="preserve">IAAP updated in April to ensure assurance activities are aligned to the programme structure.  
</t>
  </si>
  <si>
    <t>n/a - see below</t>
  </si>
  <si>
    <t>All previously open assurance actions from a peer to peer review on the WAN Project have now been closed. 
Assurance activity undertaken to date: 
Programme Gateway 0, 6-8 July 2015, 
SIAM health check 5, 19-21 Oct 2015, 
WAN health check 3, 23-25 Jun 2015, 
SIAM health check 4, 17-19 June 2015, 
UMP Gateway 4, 2-4 Sept 2015, 
WAN Peer to Peer Review, 19th Feb 2016</t>
  </si>
  <si>
    <t xml:space="preserve">The Programme is currently holding a forecasting RAG status of Amber.  The Live Service support desk (SIAM) and end user device and LAN support went live during Nov 2015.  During April &amp; May the programme decided to bring together End User Computing, WAN, Unified Messaging Platform and Tech Refresh into a super-project entitled NED (Networks, Email &amp; Devices).  The purpose of this was to further integrate the projects ensuring a joined up approach to delivery and optimising a good end user experience.  This has impacted some of the timescales for the projects against the original Business Case.  Exception reports are to be submitted in July to re-baseline the project plans.
The NED Project has now delivered new desktop / laptop devices has delivered c.1,750 desktops to users so far, and is currently testing other types of devices.  Deployment of laptops are planned to start in August.  
It has also delivered over 2,500 user mailboxes.  NED has also completed the replacement of the Capita and Atos legacy WAN services.  Only the legacy Driving Test Centre network now needs to be migrated and this part of the NED Project will be closed and handed over to Live Services to manage in the next quarter.  
The Application Development, Support &amp; Hosting (ADSH) AWS (Amazon Web Services) Legacy VPC (Virtual Private Cloud) scripting is complete and AWS Legacy environments have been created in Non-Production. This is the over-arching environment into which legacy applications will be deployed. WMS (Workforce Management System) Application deployment scripting is complete and an initial instance has been successfully deployed to Non-Prod. 
Key Risk: Key supplier delivery of services to support Device image creation and deployment. </t>
  </si>
  <si>
    <t>Real</t>
  </si>
  <si>
    <t>As per Full Business Case version 3.0. The RDEL expenditure covers the project costs expensed to the I&amp;E, which covers
items such as exit costs, and project initiation costs.</t>
  </si>
  <si>
    <t>The capital costs (one off) represent the project costs for staffing, plus the transition costs.
CDEL recurring costs represent the annual replacement budget for capital items.</t>
  </si>
  <si>
    <t>The benefits represent the lower running costs of the new sourcing contracts compared to the legacy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</si>
</sst>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0.0%"/>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1"/>
      <color indexed="9"/>
      <name val="Arial"/>
      <family val="2"/>
    </font>
    <font>
      <b/>
      <sz val="8"/>
      <color theme="0"/>
      <name val="Arial"/>
      <family val="2"/>
    </font>
    <font>
      <b/>
      <sz val="11"/>
      <color theme="0"/>
      <name val="Arial"/>
      <family val="2"/>
    </font>
    <font>
      <sz val="10"/>
      <color rgb="FFFF0000"/>
      <name val="Arial"/>
      <family val="2"/>
    </font>
    <font>
      <sz val="10"/>
      <color theme="1"/>
      <name val="Arial"/>
      <family val="2"/>
    </font>
    <font>
      <sz val="9"/>
      <color rgb="FFFF0000"/>
      <name val="Arial"/>
      <family val="2"/>
    </font>
    <font>
      <b/>
      <sz val="10"/>
      <color theme="3"/>
      <name val="Arial"/>
      <family val="2"/>
    </font>
    <font>
      <b/>
      <sz val="9"/>
      <color indexed="81"/>
      <name val="Tahoma"/>
      <family val="2"/>
    </font>
    <font>
      <sz val="9"/>
      <color indexed="81"/>
      <name val="Tahoma"/>
      <family val="2"/>
    </font>
    <font>
      <sz val="1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style="thin">
        <color theme="0"/>
      </right>
      <top style="medium">
        <color indexed="9"/>
      </top>
      <bottom style="medium">
        <color indexed="9"/>
      </bottom>
      <diagonal/>
    </border>
    <border>
      <left style="medium">
        <color indexed="64"/>
      </left>
      <right/>
      <top/>
      <bottom/>
      <diagonal/>
    </border>
    <border>
      <left style="thick">
        <color theme="0"/>
      </left>
      <right style="thick">
        <color theme="0"/>
      </right>
      <top style="medium">
        <color indexed="9"/>
      </top>
      <bottom/>
      <diagonal/>
    </border>
    <border>
      <left style="thick">
        <color theme="0"/>
      </left>
      <right style="thick">
        <color theme="0"/>
      </right>
      <top/>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ck">
        <color theme="0"/>
      </right>
      <top style="medium">
        <color indexed="9"/>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ck">
        <color theme="0"/>
      </right>
      <top/>
      <bottom style="medium">
        <color indexed="9"/>
      </bottom>
      <diagonal/>
    </border>
    <border>
      <left style="medium">
        <color theme="0"/>
      </left>
      <right style="thin">
        <color theme="0"/>
      </right>
      <top style="medium">
        <color indexed="9"/>
      </top>
      <bottom style="medium">
        <color indexed="9"/>
      </bottom>
      <diagonal/>
    </border>
    <border>
      <left style="medium">
        <color indexed="9"/>
      </left>
      <right/>
      <top style="thick">
        <color theme="0"/>
      </top>
      <bottom/>
      <diagonal/>
    </border>
  </borders>
  <cellStyleXfs count="7">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54" fillId="0" borderId="0" applyFont="0" applyFill="0" applyBorder="0" applyAlignment="0" applyProtection="0"/>
  </cellStyleXfs>
  <cellXfs count="745">
    <xf numFmtId="0" fontId="0" fillId="0" borderId="0" xfId="0"/>
    <xf numFmtId="0" fontId="2" fillId="0" borderId="0" xfId="0" applyFont="1"/>
    <xf numFmtId="0" fontId="8" fillId="0" borderId="0" xfId="0" applyFont="1"/>
    <xf numFmtId="0" fontId="9" fillId="0" borderId="0" xfId="0" applyFont="1"/>
    <xf numFmtId="0" fontId="9" fillId="0" borderId="0" xfId="0" applyFont="1" applyFill="1"/>
    <xf numFmtId="0" fontId="2" fillId="0" borderId="1" xfId="0" applyFont="1" applyFill="1" applyBorder="1" applyAlignment="1">
      <alignment horizontal="left"/>
    </xf>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2" fillId="7" borderId="18"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4" xfId="2" applyNumberFormat="1" applyFont="1" applyFill="1" applyBorder="1" applyAlignment="1" applyProtection="1">
      <alignment horizontal="left" vertical="center" wrapText="1"/>
    </xf>
    <xf numFmtId="0" fontId="29" fillId="2" borderId="66"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4" fillId="0" borderId="0" xfId="0" applyFont="1"/>
    <xf numFmtId="14" fontId="2" fillId="3" borderId="67" xfId="3" applyNumberFormat="1" applyFont="1" applyFill="1" applyBorder="1" applyAlignment="1" applyProtection="1">
      <alignment horizontal="center" vertical="center"/>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3" borderId="1" xfId="0" applyFont="1" applyFill="1" applyBorder="1" applyAlignment="1" applyProtection="1">
      <alignment horizontal="left"/>
      <protection locked="0"/>
    </xf>
    <xf numFmtId="0" fontId="6" fillId="6" borderId="0" xfId="0" applyFont="1" applyFill="1" applyBorder="1" applyAlignment="1">
      <alignment horizontal="left" vertical="top" wrapText="1"/>
    </xf>
    <xf numFmtId="0" fontId="0" fillId="6" borderId="61" xfId="0" applyFill="1" applyBorder="1" applyAlignment="1">
      <alignment horizontal="center" vertical="center"/>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8" fillId="17" borderId="84" xfId="3" applyFont="1" applyFill="1" applyBorder="1" applyAlignment="1">
      <alignment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47"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6" fillId="8" borderId="61" xfId="2" applyNumberFormat="1" applyFont="1" applyFill="1" applyBorder="1" applyAlignment="1" applyProtection="1">
      <alignment horizontal="left" vertical="center" wrapText="1"/>
    </xf>
    <xf numFmtId="0" fontId="46"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2" fillId="0" borderId="86" xfId="3" applyBorder="1" applyAlignment="1">
      <alignment horizontal="center" vertical="center"/>
    </xf>
    <xf numFmtId="0" fontId="4" fillId="23" borderId="86" xfId="3" applyFont="1" applyFill="1" applyBorder="1" applyAlignment="1">
      <alignment horizontal="center" vertical="center"/>
    </xf>
    <xf numFmtId="0" fontId="4" fillId="12" borderId="86" xfId="3" applyFont="1" applyFill="1" applyBorder="1" applyAlignment="1">
      <alignment horizontal="center" vertical="center"/>
    </xf>
    <xf numFmtId="0" fontId="4" fillId="22" borderId="86"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29" fillId="23" borderId="64"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45"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69" xfId="3" applyFont="1" applyFill="1" applyBorder="1" applyAlignment="1" applyProtection="1">
      <alignment horizontal="center" vertical="center" wrapText="1"/>
    </xf>
    <xf numFmtId="0" fontId="29" fillId="23" borderId="65" xfId="2" applyNumberFormat="1"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6" fillId="2" borderId="8" xfId="2" applyNumberFormat="1" applyFont="1" applyFill="1" applyBorder="1" applyAlignment="1" applyProtection="1">
      <alignment horizontal="left" vertical="center" wrapText="1"/>
    </xf>
    <xf numFmtId="0" fontId="2" fillId="15" borderId="0" xfId="4"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0" fontId="2" fillId="6" borderId="61" xfId="3"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2" fontId="0" fillId="10" borderId="20" xfId="0" applyNumberFormat="1" applyFill="1" applyBorder="1" applyAlignment="1" applyProtection="1">
      <alignment horizontal="center" vertical="center"/>
      <protection locked="0"/>
    </xf>
    <xf numFmtId="2" fontId="2" fillId="3" borderId="1" xfId="4" applyNumberFormat="1" applyFont="1" applyFill="1" applyBorder="1" applyAlignment="1" applyProtection="1">
      <alignment horizontal="center" vertical="center" wrapText="1"/>
      <protection locked="0"/>
    </xf>
    <xf numFmtId="0" fontId="2" fillId="7" borderId="0" xfId="3" applyFill="1"/>
    <xf numFmtId="0" fontId="2" fillId="7" borderId="0" xfId="3" applyFill="1" applyAlignment="1">
      <alignment wrapText="1"/>
    </xf>
    <xf numFmtId="164" fontId="2" fillId="20" borderId="24" xfId="0" applyNumberFormat="1" applyFont="1" applyFill="1" applyBorder="1" applyAlignment="1" applyProtection="1">
      <alignment horizontal="center"/>
    </xf>
    <xf numFmtId="0" fontId="4" fillId="3" borderId="1" xfId="3" applyFont="1" applyFill="1" applyBorder="1" applyAlignment="1" applyProtection="1">
      <alignment horizontal="left" vertical="center" wrapText="1"/>
      <protection locked="0"/>
    </xf>
    <xf numFmtId="2" fontId="2" fillId="7" borderId="0" xfId="3" applyNumberFormat="1" applyFont="1" applyFill="1" applyProtection="1"/>
    <xf numFmtId="164" fontId="9" fillId="0" borderId="0" xfId="0" applyNumberFormat="1" applyFont="1"/>
    <xf numFmtId="0" fontId="2" fillId="0" borderId="0" xfId="0" applyFont="1" applyAlignment="1">
      <alignment vertical="top" wrapText="1"/>
    </xf>
    <xf numFmtId="0" fontId="2" fillId="0" borderId="0" xfId="0" applyFont="1" applyAlignment="1">
      <alignment horizontal="left" vertical="top"/>
    </xf>
    <xf numFmtId="0" fontId="2" fillId="3"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wrapText="1"/>
      <protection locked="0"/>
    </xf>
    <xf numFmtId="14" fontId="2" fillId="3" borderId="1" xfId="2" applyNumberFormat="1" applyFont="1" applyFill="1" applyBorder="1" applyAlignment="1" applyProtection="1">
      <alignment horizontal="left" vertical="top" wrapText="1"/>
      <protection locked="0"/>
    </xf>
    <xf numFmtId="0" fontId="0" fillId="0" borderId="11" xfId="0" applyBorder="1" applyAlignment="1">
      <alignment horizontal="left"/>
    </xf>
    <xf numFmtId="0" fontId="0" fillId="0" borderId="11" xfId="0" applyFill="1" applyBorder="1" applyAlignment="1">
      <alignment horizontal="left"/>
    </xf>
    <xf numFmtId="0" fontId="10" fillId="2" borderId="24" xfId="2" applyFont="1" applyFill="1" applyBorder="1" applyAlignment="1" applyProtection="1">
      <alignment horizontal="left" vertical="center" wrapText="1"/>
    </xf>
    <xf numFmtId="0" fontId="6" fillId="6" borderId="0" xfId="0" applyFont="1" applyFill="1"/>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21" borderId="8" xfId="4" applyNumberFormat="1" applyFont="1" applyFill="1" applyBorder="1" applyAlignment="1" applyProtection="1">
      <alignment horizontal="center" vertical="center" wrapText="1"/>
    </xf>
    <xf numFmtId="0" fontId="28" fillId="2" borderId="15" xfId="3" applyFont="1" applyFill="1" applyBorder="1" applyAlignment="1" applyProtection="1">
      <alignment horizontal="left" vertical="top"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0" fillId="12" borderId="24" xfId="0" applyFill="1" applyBorder="1" applyAlignment="1">
      <alignment horizontal="center"/>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2" fontId="2" fillId="12"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6" fillId="6" borderId="1" xfId="4" applyNumberFormat="1" applyFont="1" applyFill="1" applyBorder="1" applyAlignment="1" applyProtection="1">
      <alignment horizontal="center" vertical="center" wrapText="1"/>
      <protection locked="0"/>
    </xf>
    <xf numFmtId="2" fontId="2" fillId="6" borderId="8" xfId="4" applyNumberFormat="1" applyFont="1" applyFill="1" applyBorder="1" applyAlignment="1" applyProtection="1">
      <alignment horizontal="center" vertical="center" wrapText="1"/>
      <protection locked="0"/>
    </xf>
    <xf numFmtId="0" fontId="16" fillId="2" borderId="8" xfId="2" applyFont="1" applyFill="1" applyBorder="1" applyAlignment="1" applyProtection="1">
      <alignment horizontal="left" vertical="center" wrapText="1"/>
    </xf>
    <xf numFmtId="0" fontId="2" fillId="0" borderId="0" xfId="3" applyAlignment="1">
      <alignment wrapText="1"/>
    </xf>
    <xf numFmtId="0" fontId="0" fillId="0" borderId="0" xfId="0" applyAlignment="1"/>
    <xf numFmtId="0" fontId="0" fillId="0" borderId="0" xfId="0" applyFill="1" applyBorder="1"/>
    <xf numFmtId="0" fontId="12" fillId="0" borderId="0" xfId="0" applyFont="1"/>
    <xf numFmtId="0" fontId="12" fillId="0" borderId="0" xfId="0" applyFont="1" applyFill="1" applyBorder="1"/>
    <xf numFmtId="0" fontId="10" fillId="7" borderId="1" xfId="2" applyFont="1" applyFill="1" applyBorder="1" applyAlignment="1" applyProtection="1">
      <alignment vertical="center" wrapText="1"/>
    </xf>
    <xf numFmtId="0" fontId="6" fillId="10" borderId="1" xfId="2" applyFont="1" applyFill="1" applyBorder="1" applyAlignment="1" applyProtection="1">
      <alignment horizontal="center" vertical="center" wrapText="1"/>
      <protection locked="0"/>
    </xf>
    <xf numFmtId="0" fontId="30" fillId="0" borderId="0" xfId="0" applyFont="1"/>
    <xf numFmtId="0" fontId="11" fillId="0" borderId="0" xfId="0" applyFont="1"/>
    <xf numFmtId="0" fontId="0" fillId="7" borderId="0" xfId="0" applyFill="1" applyBorder="1"/>
    <xf numFmtId="0" fontId="10" fillId="2" borderId="1" xfId="2" applyFont="1" applyFill="1" applyBorder="1" applyAlignment="1" applyProtection="1"/>
    <xf numFmtId="0" fontId="3" fillId="0" borderId="1" xfId="0" applyFont="1" applyBorder="1"/>
    <xf numFmtId="0" fontId="3" fillId="0" borderId="0" xfId="0" applyFont="1"/>
    <xf numFmtId="0" fontId="2" fillId="0" borderId="1" xfId="0" applyFont="1" applyBorder="1"/>
    <xf numFmtId="0" fontId="3" fillId="7" borderId="0" xfId="0" applyFont="1" applyFill="1" applyBorder="1"/>
    <xf numFmtId="0" fontId="10" fillId="0" borderId="1" xfId="0" applyFont="1" applyBorder="1"/>
    <xf numFmtId="0" fontId="0" fillId="0" borderId="1" xfId="0" applyBorder="1"/>
    <xf numFmtId="0" fontId="0" fillId="0" borderId="1" xfId="0" applyFill="1" applyBorder="1"/>
    <xf numFmtId="0" fontId="2" fillId="0" borderId="9" xfId="0" applyFont="1" applyBorder="1"/>
    <xf numFmtId="0" fontId="10" fillId="2" borderId="1" xfId="2" applyFont="1" applyFill="1" applyBorder="1" applyAlignment="1" applyProtection="1">
      <alignment vertical="center" wrapText="1"/>
    </xf>
    <xf numFmtId="0" fontId="2" fillId="7" borderId="1" xfId="0" applyFont="1" applyFill="1" applyBorder="1" applyProtection="1">
      <protection locked="0"/>
    </xf>
    <xf numFmtId="0" fontId="2" fillId="7" borderId="9" xfId="0" applyFont="1" applyFill="1" applyBorder="1" applyProtection="1">
      <protection locked="0"/>
    </xf>
    <xf numFmtId="0" fontId="2" fillId="7" borderId="9" xfId="0" applyFont="1" applyFill="1" applyBorder="1"/>
    <xf numFmtId="0" fontId="0" fillId="0" borderId="92" xfId="0" applyBorder="1"/>
    <xf numFmtId="0" fontId="16" fillId="2" borderId="1" xfId="2" applyFont="1" applyFill="1" applyBorder="1" applyAlignment="1" applyProtection="1">
      <alignment vertical="center" wrapText="1"/>
    </xf>
    <xf numFmtId="0" fontId="48" fillId="3" borderId="1" xfId="0" applyFont="1" applyFill="1" applyBorder="1" applyAlignment="1" applyProtection="1">
      <protection locked="0"/>
    </xf>
    <xf numFmtId="0" fontId="48" fillId="7" borderId="1" xfId="0" applyFont="1" applyFill="1" applyBorder="1" applyAlignment="1" applyProtection="1">
      <protection locked="0"/>
    </xf>
    <xf numFmtId="0" fontId="48" fillId="6" borderId="1" xfId="0" applyFont="1" applyFill="1" applyBorder="1" applyAlignment="1" applyProtection="1">
      <protection locked="0"/>
    </xf>
    <xf numFmtId="0" fontId="0" fillId="0" borderId="0" xfId="0" applyBorder="1"/>
    <xf numFmtId="0" fontId="0" fillId="7" borderId="3" xfId="0" applyFill="1" applyBorder="1"/>
    <xf numFmtId="0" fontId="0" fillId="0" borderId="4" xfId="0" applyBorder="1"/>
    <xf numFmtId="0" fontId="0" fillId="7" borderId="1" xfId="0" applyFill="1" applyBorder="1"/>
    <xf numFmtId="0" fontId="0" fillId="7" borderId="15" xfId="0" applyFill="1" applyBorder="1"/>
    <xf numFmtId="0" fontId="0" fillId="7" borderId="9" xfId="0" applyFill="1" applyBorder="1"/>
    <xf numFmtId="0" fontId="0" fillId="7" borderId="0" xfId="0" applyFill="1"/>
    <xf numFmtId="0" fontId="5" fillId="0" borderId="22"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6" xfId="2" applyFill="1" applyBorder="1" applyAlignment="1" applyProtection="1">
      <alignment vertical="center" wrapText="1"/>
    </xf>
    <xf numFmtId="0" fontId="2" fillId="0" borderId="1" xfId="0" applyFont="1" applyFill="1" applyBorder="1"/>
    <xf numFmtId="0" fontId="2" fillId="3" borderId="1" xfId="2" applyFont="1" applyFill="1" applyBorder="1" applyAlignment="1" applyProtection="1">
      <alignment vertical="top" wrapText="1"/>
      <protection locked="0"/>
    </xf>
    <xf numFmtId="0" fontId="11" fillId="0" borderId="1" xfId="0" applyFont="1" applyBorder="1"/>
    <xf numFmtId="14" fontId="49" fillId="6" borderId="1" xfId="2" applyNumberFormat="1" applyFont="1" applyFill="1" applyBorder="1" applyAlignment="1" applyProtection="1">
      <alignment horizontal="left" vertical="top" wrapText="1"/>
      <protection locked="0"/>
    </xf>
    <xf numFmtId="10" fontId="49" fillId="6" borderId="1" xfId="2" applyNumberFormat="1" applyFont="1" applyFill="1" applyBorder="1" applyAlignment="1" applyProtection="1">
      <alignment horizontal="left" vertical="top" wrapText="1"/>
      <protection locked="0"/>
    </xf>
    <xf numFmtId="0" fontId="0" fillId="7" borderId="0" xfId="0" applyFill="1" applyAlignment="1"/>
    <xf numFmtId="0" fontId="2" fillId="7" borderId="0" xfId="0" applyFont="1" applyFill="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3" borderId="1" xfId="2" applyFont="1" applyFill="1" applyBorder="1" applyAlignment="1" applyProtection="1">
      <alignment horizontal="center" vertical="center" wrapText="1"/>
      <protection locked="0"/>
    </xf>
    <xf numFmtId="0" fontId="2" fillId="0" borderId="0" xfId="0" applyFont="1" applyAlignment="1"/>
    <xf numFmtId="0" fontId="2" fillId="7" borderId="0" xfId="0" applyFont="1" applyFill="1" applyAlignment="1"/>
    <xf numFmtId="0" fontId="2" fillId="7" borderId="25" xfId="0" applyFont="1" applyFill="1" applyBorder="1" applyAlignment="1" applyProtection="1">
      <alignment horizontal="left" vertical="top"/>
      <protection locked="0"/>
    </xf>
    <xf numFmtId="49" fontId="4" fillId="0" borderId="0" xfId="0" applyNumberFormat="1" applyFont="1" applyAlignment="1">
      <alignment vertical="top" wrapText="1" readingOrder="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2" fillId="7" borderId="20" xfId="0" applyFont="1" applyFill="1" applyBorder="1" applyAlignment="1" applyProtection="1">
      <alignment horizontal="left" vertical="top"/>
      <protection locked="0"/>
    </xf>
    <xf numFmtId="0" fontId="5" fillId="7" borderId="23" xfId="2" applyFill="1" applyBorder="1" applyAlignment="1" applyProtection="1">
      <alignment vertical="center" wrapText="1"/>
    </xf>
    <xf numFmtId="0" fontId="0" fillId="0" borderId="9" xfId="0" applyBorder="1"/>
    <xf numFmtId="0" fontId="0" fillId="0" borderId="0" xfId="0" applyBorder="1" applyAlignment="1"/>
    <xf numFmtId="49" fontId="4" fillId="0" borderId="6" xfId="0" applyNumberFormat="1" applyFont="1" applyBorder="1" applyAlignment="1" applyProtection="1">
      <alignment vertical="top" wrapText="1" readingOrder="1"/>
      <protection locked="0"/>
    </xf>
    <xf numFmtId="49" fontId="4" fillId="0" borderId="0" xfId="0" applyNumberFormat="1" applyFont="1" applyAlignment="1" applyProtection="1">
      <alignment vertical="top" wrapText="1" readingOrder="1"/>
      <protection locked="0"/>
    </xf>
    <xf numFmtId="49" fontId="4" fillId="0" borderId="0" xfId="0" applyNumberFormat="1" applyFont="1" applyBorder="1" applyAlignment="1" applyProtection="1">
      <alignment vertical="top" wrapText="1" readingOrder="1"/>
      <protection locked="0"/>
    </xf>
    <xf numFmtId="0" fontId="0" fillId="0" borderId="95"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7" borderId="14" xfId="0" applyFill="1" applyBorder="1" applyAlignment="1"/>
    <xf numFmtId="0" fontId="0" fillId="7" borderId="6" xfId="0" applyFill="1" applyBorder="1" applyAlignment="1"/>
    <xf numFmtId="0" fontId="0" fillId="0" borderId="91" xfId="0" applyBorder="1"/>
    <xf numFmtId="0" fontId="38" fillId="6" borderId="0" xfId="0" applyFont="1" applyFill="1" applyBorder="1" applyAlignment="1" applyProtection="1">
      <alignment horizontal="justify" vertical="top" wrapText="1"/>
      <protection locked="0"/>
    </xf>
    <xf numFmtId="0" fontId="2" fillId="7" borderId="27" xfId="0" applyFont="1" applyFill="1" applyBorder="1" applyAlignment="1" applyProtection="1">
      <alignment horizontal="left" vertical="top"/>
      <protection locked="0"/>
    </xf>
    <xf numFmtId="0" fontId="0" fillId="7" borderId="44" xfId="0" applyFill="1" applyBorder="1"/>
    <xf numFmtId="0" fontId="38" fillId="6" borderId="17" xfId="0" applyFont="1" applyFill="1" applyBorder="1" applyAlignment="1" applyProtection="1">
      <alignment horizontal="justify" vertical="top" wrapText="1"/>
      <protection locked="0"/>
    </xf>
    <xf numFmtId="0" fontId="0" fillId="0" borderId="101" xfId="0" applyBorder="1"/>
    <xf numFmtId="0" fontId="0" fillId="0" borderId="12" xfId="0" applyBorder="1"/>
    <xf numFmtId="0" fontId="2" fillId="7" borderId="15" xfId="0" applyFont="1" applyFill="1" applyBorder="1"/>
    <xf numFmtId="0" fontId="2" fillId="7" borderId="14" xfId="0" applyFont="1" applyFill="1" applyBorder="1"/>
    <xf numFmtId="0" fontId="0" fillId="7" borderId="14" xfId="0" applyFill="1" applyBorder="1"/>
    <xf numFmtId="0" fontId="0" fillId="7" borderId="6" xfId="0" applyFill="1" applyBorder="1"/>
    <xf numFmtId="0" fontId="38" fillId="6" borderId="81" xfId="0" applyFont="1" applyFill="1" applyBorder="1" applyAlignment="1" applyProtection="1">
      <alignment horizontal="justify" vertical="top" wrapText="1"/>
      <protection locked="0"/>
    </xf>
    <xf numFmtId="0" fontId="0" fillId="0" borderId="11" xfId="0" applyBorder="1"/>
    <xf numFmtId="0" fontId="2" fillId="0" borderId="41" xfId="0" applyFont="1" applyBorder="1"/>
    <xf numFmtId="0" fontId="0" fillId="0" borderId="0" xfId="0" applyAlignment="1">
      <alignment horizontal="center"/>
    </xf>
    <xf numFmtId="0" fontId="0" fillId="0" borderId="10" xfId="0" applyBorder="1" applyAlignment="1">
      <alignment horizontal="center"/>
    </xf>
    <xf numFmtId="0" fontId="19" fillId="7" borderId="30" xfId="0" applyFont="1" applyFill="1" applyBorder="1" applyAlignment="1" applyProtection="1">
      <alignment horizontal="center"/>
      <protection locked="0"/>
    </xf>
    <xf numFmtId="0" fontId="38" fillId="6" borderId="37" xfId="0" applyFont="1" applyFill="1" applyBorder="1" applyAlignment="1" applyProtection="1">
      <alignment horizontal="justify" vertical="top" wrapText="1"/>
      <protection locked="0"/>
    </xf>
    <xf numFmtId="0" fontId="2" fillId="6" borderId="0" xfId="0" applyFont="1" applyFill="1" applyBorder="1" applyProtection="1">
      <protection locked="0"/>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2" fillId="0" borderId="63" xfId="0" applyFont="1" applyBorder="1"/>
    <xf numFmtId="14" fontId="19" fillId="7" borderId="25" xfId="0" applyNumberFormat="1" applyFont="1" applyFill="1" applyBorder="1" applyAlignment="1" applyProtection="1">
      <alignment horizontal="center"/>
      <protection locked="0"/>
    </xf>
    <xf numFmtId="0" fontId="38" fillId="6" borderId="83" xfId="0" applyFont="1" applyFill="1" applyBorder="1" applyAlignment="1" applyProtection="1">
      <alignment horizontal="justify" vertical="top" wrapText="1"/>
      <protection locked="0"/>
    </xf>
    <xf numFmtId="0" fontId="0" fillId="0" borderId="82" xfId="0" applyBorder="1"/>
    <xf numFmtId="0" fontId="0" fillId="0" borderId="7" xfId="0" applyBorder="1"/>
    <xf numFmtId="0" fontId="0" fillId="0" borderId="6" xfId="0" applyBorder="1" applyAlignment="1">
      <alignment horizontal="center"/>
    </xf>
    <xf numFmtId="0" fontId="10" fillId="7" borderId="7" xfId="2" applyFont="1" applyFill="1" applyBorder="1" applyAlignment="1" applyProtection="1">
      <alignment vertical="center"/>
    </xf>
    <xf numFmtId="0" fontId="22" fillId="7" borderId="0" xfId="2" applyFont="1" applyFill="1" applyBorder="1" applyAlignment="1" applyProtection="1">
      <alignment horizontal="justify" vertical="top"/>
      <protection locked="0"/>
    </xf>
    <xf numFmtId="0" fontId="23" fillId="7" borderId="0" xfId="0" applyFont="1" applyFill="1" applyBorder="1" applyAlignment="1">
      <alignment horizontal="justify" vertical="top"/>
    </xf>
    <xf numFmtId="0" fontId="2" fillId="16" borderId="28" xfId="0" applyFont="1" applyFill="1" applyBorder="1" applyAlignment="1" applyProtection="1">
      <alignment horizontal="center" vertical="center"/>
      <protection locked="0"/>
    </xf>
    <xf numFmtId="0" fontId="2" fillId="0" borderId="15" xfId="0" applyFont="1" applyBorder="1"/>
    <xf numFmtId="0" fontId="2" fillId="0" borderId="14" xfId="0" applyFont="1" applyBorder="1"/>
    <xf numFmtId="0" fontId="0" fillId="0" borderId="14" xfId="0" applyBorder="1"/>
    <xf numFmtId="0" fontId="0" fillId="0" borderId="6" xfId="0" applyBorder="1"/>
    <xf numFmtId="0" fontId="6" fillId="16" borderId="28" xfId="0" applyFont="1" applyFill="1" applyBorder="1" applyAlignment="1" applyProtection="1">
      <alignment horizontal="center"/>
      <protection locked="0"/>
    </xf>
    <xf numFmtId="0" fontId="19" fillId="0" borderId="29"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165" fontId="0" fillId="0" borderId="29" xfId="0" applyNumberFormat="1" applyBorder="1" applyAlignment="1">
      <alignment horizontal="center"/>
    </xf>
    <xf numFmtId="14" fontId="19" fillId="7" borderId="29"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2" fontId="50" fillId="3" borderId="1" xfId="4" applyNumberFormat="1" applyFont="1" applyFill="1" applyBorder="1" applyAlignment="1" applyProtection="1">
      <alignment horizontal="center" vertical="center" wrapText="1"/>
      <protection locked="0"/>
    </xf>
    <xf numFmtId="0" fontId="38" fillId="0" borderId="14" xfId="3" applyFont="1" applyBorder="1" applyAlignment="1">
      <alignment horizontal="center" vertical="center" wrapText="1"/>
    </xf>
    <xf numFmtId="49" fontId="38" fillId="0" borderId="6" xfId="3" applyNumberFormat="1" applyFont="1" applyBorder="1" applyAlignment="1">
      <alignment vertical="top" wrapText="1"/>
    </xf>
    <xf numFmtId="49" fontId="38" fillId="0" borderId="0" xfId="3" applyNumberFormat="1" applyFont="1" applyAlignment="1">
      <alignment vertical="top" wrapText="1"/>
    </xf>
    <xf numFmtId="0" fontId="2" fillId="0" borderId="85" xfId="3" applyBorder="1" applyAlignment="1"/>
    <xf numFmtId="0" fontId="39" fillId="23" borderId="8" xfId="2" applyNumberFormat="1" applyFont="1" applyFill="1" applyBorder="1" applyAlignment="1" applyProtection="1">
      <alignment horizontal="center" vertical="center" wrapText="1"/>
    </xf>
    <xf numFmtId="2" fontId="39" fillId="23" borderId="8" xfId="4" applyNumberFormat="1" applyFont="1" applyFill="1" applyBorder="1" applyAlignment="1" applyProtection="1">
      <alignment horizontal="center" vertical="center" wrapText="1"/>
    </xf>
    <xf numFmtId="0" fontId="38" fillId="16" borderId="8" xfId="4" applyNumberFormat="1" applyFont="1" applyFill="1" applyBorder="1" applyAlignment="1" applyProtection="1">
      <alignment horizontal="center" vertical="center" wrapText="1"/>
      <protection locked="0"/>
    </xf>
    <xf numFmtId="43" fontId="15" fillId="7" borderId="9" xfId="2" applyNumberFormat="1" applyFont="1" applyFill="1" applyBorder="1" applyAlignment="1" applyProtection="1">
      <alignment horizontal="center" vertical="center" wrapText="1"/>
    </xf>
    <xf numFmtId="0" fontId="14" fillId="0" borderId="0" xfId="3" applyFont="1" applyAlignment="1">
      <alignment vertical="top"/>
    </xf>
    <xf numFmtId="0" fontId="24" fillId="17" borderId="8" xfId="3" applyFont="1" applyFill="1" applyBorder="1" applyAlignment="1">
      <alignment vertical="center"/>
    </xf>
    <xf numFmtId="0" fontId="2" fillId="6" borderId="76" xfId="3" applyFont="1" applyFill="1" applyBorder="1" applyAlignment="1" applyProtection="1">
      <alignment horizontal="center" vertical="center"/>
      <protection locked="0"/>
    </xf>
    <xf numFmtId="0" fontId="2" fillId="0" borderId="10" xfId="3" applyBorder="1" applyAlignment="1">
      <alignment wrapText="1"/>
    </xf>
    <xf numFmtId="0" fontId="2" fillId="0" borderId="44" xfId="3" applyBorder="1" applyAlignment="1">
      <alignment wrapText="1"/>
    </xf>
    <xf numFmtId="0" fontId="16" fillId="23" borderId="11" xfId="2" applyFont="1" applyFill="1" applyBorder="1" applyAlignment="1" applyProtection="1">
      <alignment horizontal="left" vertical="center"/>
    </xf>
    <xf numFmtId="0" fontId="51" fillId="6" borderId="9" xfId="2" applyFont="1" applyFill="1" applyBorder="1" applyAlignment="1" applyProtection="1">
      <alignment horizontal="left" vertical="top" wrapText="1"/>
    </xf>
    <xf numFmtId="14" fontId="6" fillId="3" borderId="9" xfId="3" applyNumberFormat="1" applyFont="1" applyFill="1" applyBorder="1" applyAlignment="1" applyProtection="1">
      <alignment horizontal="center" vertical="top" wrapText="1"/>
      <protection locked="0"/>
    </xf>
    <xf numFmtId="0" fontId="6" fillId="3" borderId="1" xfId="3" applyFont="1" applyFill="1" applyBorder="1" applyAlignment="1" applyProtection="1">
      <alignment horizontal="left" vertical="top" wrapText="1"/>
      <protection locked="0"/>
    </xf>
    <xf numFmtId="0" fontId="2" fillId="3" borderId="1" xfId="3" applyFont="1" applyFill="1" applyBorder="1" applyAlignment="1" applyProtection="1">
      <alignment horizontal="left" vertical="top" wrapText="1"/>
      <protection locked="0"/>
    </xf>
    <xf numFmtId="0" fontId="2" fillId="3" borderId="1" xfId="3" applyFont="1" applyFill="1" applyBorder="1" applyAlignment="1" applyProtection="1">
      <alignment vertical="top" wrapText="1"/>
      <protection locked="0"/>
    </xf>
    <xf numFmtId="0" fontId="51" fillId="6" borderId="9" xfId="2" applyFont="1" applyFill="1" applyBorder="1" applyAlignment="1" applyProtection="1">
      <alignment horizontal="left" vertical="center" wrapText="1"/>
    </xf>
    <xf numFmtId="0" fontId="2" fillId="3" borderId="9" xfId="3" applyNumberFormat="1" applyFont="1" applyFill="1" applyBorder="1" applyAlignment="1" applyProtection="1">
      <alignment horizontal="left" vertical="top" wrapText="1"/>
      <protection locked="0"/>
    </xf>
    <xf numFmtId="0" fontId="10" fillId="7" borderId="6" xfId="3" applyFont="1" applyFill="1" applyBorder="1" applyAlignment="1">
      <alignment vertical="center" wrapText="1"/>
    </xf>
    <xf numFmtId="0" fontId="16" fillId="7" borderId="0" xfId="3" applyFont="1" applyFill="1" applyBorder="1" applyAlignment="1">
      <alignment vertical="center" wrapText="1"/>
    </xf>
    <xf numFmtId="0" fontId="2" fillId="7" borderId="0" xfId="3" applyFill="1" applyAlignment="1">
      <alignment vertical="center"/>
    </xf>
    <xf numFmtId="14" fontId="6" fillId="3" borderId="9" xfId="3" applyNumberFormat="1" applyFont="1" applyFill="1" applyBorder="1" applyAlignment="1" applyProtection="1">
      <alignment horizontal="left" vertical="center" wrapText="1"/>
      <protection locked="0"/>
    </xf>
    <xf numFmtId="0" fontId="2" fillId="7" borderId="0" xfId="3" applyFill="1" applyBorder="1" applyAlignment="1">
      <alignment horizontal="left" vertical="center"/>
    </xf>
    <xf numFmtId="0" fontId="2" fillId="7" borderId="0" xfId="3" applyFill="1" applyAlignment="1">
      <alignment horizontal="left" vertical="center"/>
    </xf>
    <xf numFmtId="0" fontId="18" fillId="7" borderId="0" xfId="3" applyFont="1" applyFill="1" applyAlignment="1">
      <alignment horizontal="left" vertical="center"/>
    </xf>
    <xf numFmtId="0" fontId="16" fillId="7" borderId="0" xfId="3" applyFont="1" applyFill="1" applyBorder="1" applyAlignment="1">
      <alignment horizontal="left" vertical="center" wrapText="1"/>
    </xf>
    <xf numFmtId="14" fontId="6" fillId="3" borderId="9" xfId="3" applyNumberFormat="1" applyFont="1" applyFill="1" applyBorder="1" applyAlignment="1" applyProtection="1">
      <alignment horizontal="left" vertical="center" wrapText="1"/>
    </xf>
    <xf numFmtId="0" fontId="25" fillId="3" borderId="9" xfId="2" applyFont="1" applyFill="1" applyBorder="1" applyAlignment="1" applyProtection="1">
      <alignment horizontal="left" vertical="center" wrapText="1"/>
      <protection locked="0"/>
    </xf>
    <xf numFmtId="0" fontId="6" fillId="3" borderId="9" xfId="2" applyFont="1" applyFill="1" applyBorder="1" applyAlignment="1" applyProtection="1">
      <alignment horizontal="left" vertical="center" wrapText="1"/>
      <protection locked="0"/>
    </xf>
    <xf numFmtId="0" fontId="6" fillId="3" borderId="9" xfId="2" applyFont="1" applyFill="1" applyBorder="1" applyAlignment="1" applyProtection="1">
      <alignment horizontal="left" vertical="center" wrapText="1"/>
    </xf>
    <xf numFmtId="0" fontId="51" fillId="6" borderId="9" xfId="2" applyFont="1" applyFill="1" applyBorder="1" applyAlignment="1" applyProtection="1">
      <alignment horizontal="left" wrapText="1"/>
    </xf>
    <xf numFmtId="0" fontId="51"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6" fillId="3" borderId="9" xfId="2" applyFont="1" applyFill="1" applyBorder="1" applyAlignment="1" applyProtection="1">
      <alignment horizontal="left" wrapText="1"/>
    </xf>
    <xf numFmtId="0" fontId="2" fillId="6" borderId="72" xfId="3" applyFont="1" applyFill="1" applyBorder="1" applyAlignment="1" applyProtection="1">
      <alignment horizontal="center" vertical="center" wrapText="1"/>
      <protection locked="0"/>
    </xf>
    <xf numFmtId="166" fontId="2" fillId="3" borderId="1" xfId="6" applyNumberFormat="1" applyFont="1" applyFill="1" applyBorder="1" applyAlignment="1" applyProtection="1">
      <alignment horizontal="center" vertical="center" wrapText="1"/>
      <protection locked="0"/>
    </xf>
    <xf numFmtId="1" fontId="2" fillId="15" borderId="24" xfId="4" applyNumberFormat="1" applyFont="1" applyFill="1" applyBorder="1" applyAlignment="1" applyProtection="1">
      <alignment vertical="top"/>
      <protection locked="0"/>
    </xf>
    <xf numFmtId="0" fontId="0" fillId="15" borderId="20" xfId="0" applyNumberFormat="1" applyFill="1" applyBorder="1" applyAlignment="1" applyProtection="1">
      <alignment horizontal="center" vertical="center"/>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4" fillId="16" borderId="0" xfId="0" applyFont="1" applyFill="1" applyBorder="1" applyAlignment="1" applyProtection="1">
      <alignment horizontal="left" vertical="top" wrapText="1"/>
      <protection locked="0"/>
    </xf>
    <xf numFmtId="0" fontId="47" fillId="2" borderId="28" xfId="2" applyFont="1" applyFill="1" applyBorder="1" applyAlignment="1" applyProtection="1">
      <alignment horizontal="center" vertical="center" wrapText="1"/>
    </xf>
    <xf numFmtId="0" fontId="47" fillId="2" borderId="29" xfId="2" applyFont="1" applyFill="1" applyBorder="1" applyAlignment="1" applyProtection="1">
      <alignment horizontal="center" vertical="center" wrapText="1"/>
    </xf>
    <xf numFmtId="0" fontId="47" fillId="2" borderId="30" xfId="2" applyFont="1" applyFill="1" applyBorder="1" applyAlignment="1" applyProtection="1">
      <alignment horizontal="center" vertical="center" wrapText="1"/>
    </xf>
    <xf numFmtId="0" fontId="2" fillId="6" borderId="0" xfId="0" applyFont="1" applyFill="1" applyBorder="1" applyAlignment="1" applyProtection="1">
      <alignment horizontal="left" vertical="top" wrapText="1"/>
      <protection locked="0"/>
    </xf>
    <xf numFmtId="49" fontId="38" fillId="16" borderId="0" xfId="0" applyNumberFormat="1" applyFont="1" applyFill="1" applyBorder="1" applyAlignment="1" applyProtection="1">
      <alignment horizontal="left" vertical="top" wrapText="1"/>
      <protection locked="0"/>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12" fillId="0" borderId="0" xfId="0" applyFont="1" applyAlignment="1"/>
    <xf numFmtId="0" fontId="0" fillId="0" borderId="0" xfId="0" applyAlignment="1"/>
    <xf numFmtId="0" fontId="0" fillId="0" borderId="7" xfId="0" applyBorder="1" applyAlignment="1"/>
    <xf numFmtId="0" fontId="4" fillId="12" borderId="88" xfId="0" applyFont="1" applyFill="1" applyBorder="1" applyAlignment="1">
      <alignment horizontal="center" vertical="center" wrapText="1"/>
    </xf>
    <xf numFmtId="0" fontId="4" fillId="12" borderId="89" xfId="0" applyFont="1" applyFill="1" applyBorder="1" applyAlignment="1">
      <alignment horizontal="center" vertical="center" wrapText="1"/>
    </xf>
    <xf numFmtId="0" fontId="4" fillId="12" borderId="90" xfId="0" applyFont="1" applyFill="1" applyBorder="1" applyAlignment="1">
      <alignment horizontal="center"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2" fillId="3" borderId="1" xfId="0" applyFont="1" applyFill="1" applyBorder="1" applyAlignment="1" applyProtection="1">
      <alignment vertical="top"/>
      <protection locked="0"/>
    </xf>
    <xf numFmtId="0" fontId="42" fillId="23" borderId="54" xfId="0" applyFont="1" applyFill="1" applyBorder="1" applyAlignment="1">
      <alignment horizontal="center" vertical="center" wrapText="1"/>
    </xf>
    <xf numFmtId="0" fontId="42" fillId="23" borderId="55" xfId="0" applyFont="1" applyFill="1" applyBorder="1" applyAlignment="1">
      <alignment horizontal="center" vertical="center" wrapText="1"/>
    </xf>
    <xf numFmtId="0" fontId="42" fillId="23" borderId="56" xfId="0" applyFont="1" applyFill="1" applyBorder="1" applyAlignment="1">
      <alignment horizontal="center" vertical="center" wrapText="1"/>
    </xf>
    <xf numFmtId="0" fontId="42" fillId="23" borderId="57" xfId="0" applyFont="1" applyFill="1" applyBorder="1" applyAlignment="1">
      <alignment horizontal="center" vertical="center" wrapText="1"/>
    </xf>
    <xf numFmtId="0" fontId="42" fillId="23" borderId="58" xfId="0" applyFont="1" applyFill="1" applyBorder="1" applyAlignment="1">
      <alignment horizontal="center" vertical="center" wrapText="1"/>
    </xf>
    <xf numFmtId="0" fontId="42" fillId="23" borderId="59" xfId="0" applyFont="1" applyFill="1" applyBorder="1" applyAlignment="1">
      <alignment horizontal="center" vertical="center" wrapText="1"/>
    </xf>
    <xf numFmtId="0" fontId="2" fillId="3" borderId="1" xfId="0" applyFont="1" applyFill="1" applyBorder="1" applyAlignment="1" applyProtection="1">
      <alignment horizontal="left" vertical="top"/>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49" fontId="2" fillId="3" borderId="9" xfId="0" applyNumberFormat="1" applyFont="1" applyFill="1" applyBorder="1" applyAlignment="1" applyProtection="1">
      <alignment vertical="top" wrapText="1"/>
      <protection locked="0"/>
    </xf>
    <xf numFmtId="49" fontId="2" fillId="3" borderId="11" xfId="0" applyNumberFormat="1" applyFont="1" applyFill="1" applyBorder="1" applyAlignment="1" applyProtection="1">
      <alignment vertical="top" wrapText="1"/>
      <protection locked="0"/>
    </xf>
    <xf numFmtId="49" fontId="2" fillId="3" borderId="5" xfId="0" applyNumberFormat="1"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10" fillId="2" borderId="1" xfId="2" applyFont="1" applyFill="1" applyBorder="1" applyAlignment="1" applyProtection="1">
      <alignment horizontal="left"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0" fillId="2" borderId="0" xfId="2" applyFont="1" applyFill="1" applyBorder="1" applyAlignment="1" applyProtection="1">
      <alignment horizontal="center" vertical="center" wrapText="1"/>
    </xf>
    <xf numFmtId="0" fontId="10" fillId="2" borderId="2" xfId="2" applyFont="1" applyFill="1" applyBorder="1" applyAlignment="1" applyProtection="1">
      <alignment horizontal="center" vertical="center" wrapText="1"/>
    </xf>
    <xf numFmtId="0" fontId="16" fillId="2" borderId="9" xfId="2" applyFont="1" applyFill="1" applyBorder="1" applyAlignment="1" applyProtection="1">
      <alignment horizontal="left" vertical="center" wrapText="1"/>
    </xf>
    <xf numFmtId="0" fontId="18" fillId="0" borderId="5" xfId="0" applyFont="1" applyBorder="1" applyAlignment="1">
      <alignment horizontal="left" vertical="center" wrapText="1"/>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3" borderId="4" xfId="0" applyFont="1" applyFill="1" applyBorder="1" applyAlignment="1" applyProtection="1">
      <alignmen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NumberFormat="1" applyFont="1" applyFill="1" applyBorder="1" applyAlignment="1" applyProtection="1">
      <alignment horizontal="left" vertical="center" wrapText="1"/>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165" fontId="6" fillId="6" borderId="45"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2" fillId="7" borderId="9" xfId="0" applyFont="1" applyFill="1" applyBorder="1" applyAlignment="1" applyProtection="1">
      <alignment horizontal="left" vertical="top"/>
      <protection locked="0"/>
    </xf>
    <xf numFmtId="0" fontId="2" fillId="7" borderId="5" xfId="0" applyFont="1" applyFill="1" applyBorder="1" applyAlignment="1" applyProtection="1">
      <alignment horizontal="left" vertical="top"/>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4" fillId="6" borderId="6" xfId="0" applyNumberFormat="1" applyFont="1" applyFill="1" applyBorder="1" applyAlignment="1" applyProtection="1">
      <alignment horizontal="left" vertical="top" wrapText="1" readingOrder="1"/>
      <protection locked="0"/>
    </xf>
    <xf numFmtId="49" fontId="4" fillId="6" borderId="0" xfId="0" applyNumberFormat="1" applyFont="1" applyFill="1" applyBorder="1" applyAlignment="1" applyProtection="1">
      <alignment horizontal="left" vertical="top" wrapText="1" readingOrder="1"/>
      <protection locked="0"/>
    </xf>
    <xf numFmtId="0" fontId="10" fillId="2" borderId="93" xfId="2" applyFont="1" applyFill="1" applyBorder="1" applyAlignment="1" applyProtection="1">
      <alignment vertical="center" wrapText="1"/>
    </xf>
    <xf numFmtId="0" fontId="10" fillId="2" borderId="94" xfId="2" applyFont="1" applyFill="1" applyBorder="1" applyAlignment="1" applyProtection="1">
      <alignment vertical="center" wrapText="1"/>
    </xf>
    <xf numFmtId="0" fontId="0" fillId="0" borderId="94" xfId="0" applyBorder="1" applyAlignment="1"/>
    <xf numFmtId="0" fontId="39" fillId="23" borderId="13" xfId="2" applyFont="1" applyFill="1" applyBorder="1" applyAlignment="1" applyProtection="1">
      <alignment horizontal="center" vertical="center" wrapText="1"/>
    </xf>
    <xf numFmtId="0" fontId="39" fillId="23" borderId="10" xfId="2" applyFont="1" applyFill="1" applyBorder="1" applyAlignment="1" applyProtection="1">
      <alignment horizontal="center" vertical="center" wrapText="1"/>
    </xf>
    <xf numFmtId="49" fontId="38" fillId="16" borderId="21" xfId="0" applyNumberFormat="1" applyFont="1" applyFill="1" applyBorder="1" applyAlignment="1" applyProtection="1">
      <alignment horizontal="left" vertical="top" wrapText="1"/>
      <protection locked="0"/>
    </xf>
    <xf numFmtId="49" fontId="38" fillId="16" borderId="87"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16" borderId="6" xfId="0" applyNumberFormat="1" applyFont="1" applyFill="1" applyBorder="1" applyAlignment="1" applyProtection="1">
      <alignment horizontal="left" vertical="top" wrapText="1"/>
      <protection locked="0"/>
    </xf>
    <xf numFmtId="49" fontId="38" fillId="16" borderId="0" xfId="0" applyNumberFormat="1" applyFont="1" applyFill="1" applyBorder="1" applyAlignment="1" applyProtection="1">
      <alignment horizontal="left" vertical="top" wrapText="1"/>
      <protection locked="0"/>
    </xf>
    <xf numFmtId="49" fontId="38" fillId="16" borderId="17" xfId="0" applyNumberFormat="1" applyFont="1" applyFill="1" applyBorder="1" applyAlignment="1" applyProtection="1">
      <alignment horizontal="left" vertical="top" wrapText="1"/>
      <protection locked="0"/>
    </xf>
    <xf numFmtId="49" fontId="38" fillId="16" borderId="18" xfId="0" applyNumberFormat="1" applyFont="1" applyFill="1" applyBorder="1" applyAlignment="1" applyProtection="1">
      <alignment horizontal="left" vertical="top" wrapText="1"/>
      <protection locked="0"/>
    </xf>
    <xf numFmtId="0" fontId="16" fillId="2" borderId="96" xfId="2" applyFont="1" applyFill="1" applyBorder="1" applyAlignment="1" applyProtection="1">
      <alignment vertical="center" wrapText="1"/>
    </xf>
    <xf numFmtId="0" fontId="16" fillId="2" borderId="98" xfId="2" applyFont="1" applyFill="1" applyBorder="1" applyAlignment="1" applyProtection="1">
      <alignment vertical="center" wrapText="1"/>
    </xf>
    <xf numFmtId="0" fontId="18" fillId="0" borderId="99" xfId="0" applyFont="1" applyBorder="1" applyAlignment="1">
      <alignment vertical="center" wrapText="1"/>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0" fontId="16" fillId="2" borderId="2" xfId="2" applyFont="1" applyFill="1" applyBorder="1" applyAlignment="1" applyProtection="1">
      <alignment horizontal="center" vertical="center" wrapText="1"/>
    </xf>
    <xf numFmtId="49" fontId="38" fillId="6" borderId="76" xfId="0" applyNumberFormat="1" applyFont="1" applyFill="1" applyBorder="1" applyAlignment="1" applyProtection="1">
      <alignment horizontal="justify" vertical="top" wrapText="1"/>
      <protection locked="0"/>
    </xf>
    <xf numFmtId="0" fontId="38" fillId="6" borderId="60" xfId="0" applyFont="1" applyFill="1" applyBorder="1" applyAlignment="1" applyProtection="1">
      <alignment horizontal="justify" vertical="top" wrapText="1"/>
      <protection locked="0"/>
    </xf>
    <xf numFmtId="0" fontId="38" fillId="6" borderId="80" xfId="0" applyFont="1" applyFill="1" applyBorder="1" applyAlignment="1" applyProtection="1">
      <alignment horizontal="justify" vertical="top" wrapText="1"/>
      <protection locked="0"/>
    </xf>
    <xf numFmtId="49" fontId="38" fillId="6" borderId="6" xfId="0" applyNumberFormat="1" applyFont="1" applyFill="1" applyBorder="1" applyAlignment="1" applyProtection="1">
      <alignment horizontal="justify" vertical="top" wrapText="1"/>
      <protection locked="0"/>
    </xf>
    <xf numFmtId="0" fontId="38" fillId="6" borderId="0" xfId="0" applyFont="1" applyFill="1" applyAlignment="1" applyProtection="1">
      <alignment horizontal="justify" vertical="top" wrapText="1"/>
      <protection locked="0"/>
    </xf>
    <xf numFmtId="0" fontId="38" fillId="6" borderId="10" xfId="0" applyFont="1" applyFill="1" applyBorder="1" applyAlignment="1" applyProtection="1">
      <alignment horizontal="justify" vertical="top" wrapText="1"/>
      <protection locked="0"/>
    </xf>
    <xf numFmtId="49" fontId="38" fillId="6" borderId="102" xfId="0" applyNumberFormat="1" applyFont="1" applyFill="1" applyBorder="1" applyAlignment="1" applyProtection="1">
      <alignment horizontal="justify" vertical="top" wrapText="1"/>
      <protection locked="0"/>
    </xf>
    <xf numFmtId="0" fontId="38" fillId="6" borderId="63" xfId="0" applyFont="1" applyFill="1" applyBorder="1" applyAlignment="1" applyProtection="1">
      <alignment horizontal="justify" vertical="top" wrapText="1"/>
      <protection locked="0"/>
    </xf>
    <xf numFmtId="0" fontId="38" fillId="6" borderId="44" xfId="0" applyFont="1" applyFill="1" applyBorder="1" applyAlignment="1" applyProtection="1">
      <alignment horizontal="justify" vertical="top" wrapText="1"/>
      <protection locked="0"/>
    </xf>
    <xf numFmtId="49" fontId="38" fillId="6" borderId="77" xfId="0" applyNumberFormat="1" applyFont="1" applyFill="1" applyBorder="1" applyAlignment="1" applyProtection="1">
      <alignment horizontal="justify" vertical="top" wrapText="1"/>
      <protection locked="0"/>
    </xf>
    <xf numFmtId="0" fontId="38" fillId="6" borderId="78" xfId="0" applyFont="1" applyFill="1" applyBorder="1" applyAlignment="1" applyProtection="1">
      <alignment horizontal="justify" vertical="top" wrapText="1"/>
      <protection locked="0"/>
    </xf>
    <xf numFmtId="0" fontId="38" fillId="6" borderId="79" xfId="0" applyFont="1" applyFill="1" applyBorder="1" applyAlignment="1" applyProtection="1">
      <alignment horizontal="justify" vertical="top" wrapText="1"/>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0" fillId="6" borderId="74" xfId="0" applyFill="1" applyBorder="1" applyAlignment="1" applyProtection="1">
      <alignment horizontal="center"/>
      <protection locked="0"/>
    </xf>
    <xf numFmtId="0" fontId="0" fillId="6" borderId="78" xfId="0" applyFill="1" applyBorder="1" applyAlignment="1" applyProtection="1">
      <alignment horizontal="center"/>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48" fillId="7" borderId="0" xfId="3" applyFont="1" applyFill="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49" fillId="9" borderId="28" xfId="0" applyFont="1" applyFill="1" applyBorder="1" applyAlignment="1" applyProtection="1">
      <alignment horizontal="left" vertical="top" wrapText="1"/>
      <protection locked="0"/>
    </xf>
    <xf numFmtId="0" fontId="49" fillId="9" borderId="29" xfId="0" applyFont="1" applyFill="1" applyBorder="1" applyAlignment="1" applyProtection="1">
      <alignment horizontal="left" vertical="top" wrapText="1"/>
      <protection locked="0"/>
    </xf>
    <xf numFmtId="0" fontId="49"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wrapText="1"/>
      <protection locked="0"/>
    </xf>
    <xf numFmtId="49" fontId="4" fillId="0" borderId="0" xfId="0" applyNumberFormat="1" applyFont="1" applyBorder="1" applyAlignment="1" applyProtection="1">
      <alignment horizontal="justify" vertical="top"/>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28" xfId="3" applyFont="1" applyFill="1" applyBorder="1" applyAlignment="1" applyProtection="1">
      <alignment horizontal="left" vertical="top" wrapText="1"/>
    </xf>
    <xf numFmtId="0" fontId="21"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4" fillId="0" borderId="0" xfId="3" applyFont="1" applyAlignment="1">
      <alignment horizontal="justify" vertical="top" wrapText="1"/>
    </xf>
    <xf numFmtId="0" fontId="4" fillId="0" borderId="0" xfId="3" applyFont="1" applyAlignment="1">
      <alignment horizontal="justify" wrapText="1"/>
    </xf>
    <xf numFmtId="0" fontId="28" fillId="2" borderId="8" xfId="3" applyFont="1" applyFill="1" applyBorder="1" applyAlignment="1">
      <alignment horizontal="center" vertical="center" wrapText="1"/>
    </xf>
    <xf numFmtId="0" fontId="38" fillId="0" borderId="14" xfId="3" applyFont="1" applyBorder="1" applyAlignment="1">
      <alignment horizontal="center" vertical="center" wrapText="1"/>
    </xf>
    <xf numFmtId="0" fontId="38" fillId="0" borderId="15" xfId="3"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3" applyNumberFormat="1" applyFont="1" applyFill="1" applyAlignment="1" applyProtection="1">
      <alignment vertical="top" wrapText="1"/>
      <protection locked="0"/>
    </xf>
    <xf numFmtId="49" fontId="4" fillId="0" borderId="6" xfId="3" applyNumberFormat="1" applyFont="1" applyBorder="1" applyAlignment="1" applyProtection="1">
      <alignment vertical="top" wrapText="1"/>
      <protection locked="0"/>
    </xf>
    <xf numFmtId="49" fontId="4" fillId="0" borderId="0" xfId="3" applyNumberFormat="1" applyFont="1" applyAlignment="1" applyProtection="1">
      <alignment vertical="top" wrapText="1"/>
      <protection locked="0"/>
    </xf>
    <xf numFmtId="0" fontId="16" fillId="23" borderId="0" xfId="3" applyFont="1" applyFill="1" applyBorder="1" applyAlignment="1">
      <alignment horizontal="center" vertical="center"/>
    </xf>
    <xf numFmtId="0" fontId="46" fillId="23" borderId="16" xfId="2" applyNumberFormat="1" applyFont="1" applyFill="1" applyBorder="1" applyAlignment="1" applyProtection="1">
      <alignment horizontal="center" vertical="center" wrapText="1"/>
    </xf>
    <xf numFmtId="0" fontId="34" fillId="23" borderId="11" xfId="3" applyFont="1" applyFill="1" applyBorder="1" applyAlignment="1">
      <alignment horizontal="center" vertical="center" wrapText="1"/>
    </xf>
    <xf numFmtId="49" fontId="39" fillId="23" borderId="11" xfId="3" applyNumberFormat="1" applyFont="1" applyFill="1" applyBorder="1" applyAlignment="1">
      <alignment horizontal="center" vertical="top" wrapText="1"/>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49" fontId="30" fillId="10" borderId="22" xfId="4" applyNumberFormat="1" applyFont="1" applyFill="1" applyBorder="1" applyAlignment="1" applyProtection="1">
      <alignment vertical="top" wrapText="1"/>
      <protection locked="0"/>
    </xf>
    <xf numFmtId="49" fontId="4" fillId="10" borderId="18" xfId="3" applyNumberFormat="1" applyFont="1" applyFill="1" applyBorder="1" applyAlignment="1" applyProtection="1">
      <alignment vertical="top" wrapText="1"/>
      <protection locked="0"/>
    </xf>
    <xf numFmtId="49" fontId="4" fillId="10" borderId="25" xfId="3" applyNumberFormat="1" applyFont="1" applyFill="1" applyBorder="1" applyAlignment="1" applyProtection="1">
      <alignment vertical="top" wrapText="1"/>
      <protection locked="0"/>
    </xf>
    <xf numFmtId="49" fontId="4" fillId="0" borderId="20" xfId="3" applyNumberFormat="1" applyFont="1" applyBorder="1" applyAlignment="1" applyProtection="1">
      <alignment vertical="top" wrapText="1"/>
      <protection locked="0"/>
    </xf>
    <xf numFmtId="49" fontId="4" fillId="0" borderId="0" xfId="3" applyNumberFormat="1" applyFont="1" applyBorder="1" applyAlignment="1" applyProtection="1">
      <alignment vertical="top" wrapText="1"/>
      <protection locked="0"/>
    </xf>
    <xf numFmtId="49" fontId="4" fillId="0" borderId="26" xfId="3" applyNumberFormat="1" applyFont="1" applyBorder="1" applyAlignment="1" applyProtection="1">
      <alignment vertical="top" wrapText="1"/>
      <protection locked="0"/>
    </xf>
    <xf numFmtId="49" fontId="4" fillId="0" borderId="23" xfId="3" applyNumberFormat="1" applyFont="1" applyBorder="1" applyAlignment="1" applyProtection="1">
      <alignment vertical="top" wrapText="1"/>
      <protection locked="0"/>
    </xf>
    <xf numFmtId="49" fontId="4" fillId="0" borderId="21" xfId="3" applyNumberFormat="1" applyFont="1" applyBorder="1" applyAlignment="1" applyProtection="1">
      <alignment vertical="top" wrapText="1"/>
      <protection locked="0"/>
    </xf>
    <xf numFmtId="49" fontId="4" fillId="0" borderId="27" xfId="3" applyNumberFormat="1" applyFont="1" applyBorder="1" applyAlignment="1" applyProtection="1">
      <alignment vertical="top" wrapText="1"/>
      <protection locked="0"/>
    </xf>
    <xf numFmtId="0" fontId="2" fillId="0" borderId="0" xfId="3" applyAlignment="1">
      <alignment wrapText="1"/>
    </xf>
    <xf numFmtId="0" fontId="2" fillId="0" borderId="0" xfId="3" applyAlignment="1"/>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18" xfId="2" applyFont="1" applyFill="1" applyBorder="1" applyAlignment="1" applyProtection="1">
      <alignment horizontal="center"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6" fillId="7" borderId="0" xfId="3" applyFont="1" applyFill="1" applyBorder="1" applyAlignment="1">
      <alignment vertical="top" wrapText="1"/>
    </xf>
    <xf numFmtId="0" fontId="26" fillId="0" borderId="0" xfId="3" applyFont="1" applyAlignment="1">
      <alignment vertical="top" wrapText="1"/>
    </xf>
    <xf numFmtId="0" fontId="2" fillId="9" borderId="74" xfId="3" applyFont="1" applyFill="1" applyBorder="1" applyAlignment="1" applyProtection="1">
      <alignment horizontal="center" vertical="center" wrapText="1"/>
    </xf>
    <xf numFmtId="0" fontId="2" fillId="9" borderId="75" xfId="3" applyFill="1" applyBorder="1" applyAlignment="1" applyProtection="1">
      <alignment horizontal="center" vertical="center" wrapText="1"/>
    </xf>
    <xf numFmtId="0" fontId="4" fillId="5" borderId="42"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16" fillId="8" borderId="73"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0" fontId="16"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0" borderId="0" xfId="3" applyAlignment="1">
      <alignment vertical="top" wrapText="1"/>
    </xf>
    <xf numFmtId="0" fontId="16" fillId="4" borderId="71" xfId="2" applyNumberFormat="1" applyFont="1" applyFill="1" applyBorder="1" applyAlignment="1" applyProtection="1">
      <alignment horizontal="left" vertical="center" wrapText="1"/>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horizontal="center" vertical="center" wrapText="1"/>
      <protection locked="0"/>
    </xf>
    <xf numFmtId="0" fontId="10" fillId="7" borderId="12" xfId="2" applyFont="1" applyFill="1" applyBorder="1" applyAlignment="1" applyProtection="1">
      <alignment vertical="center" wrapText="1"/>
    </xf>
    <xf numFmtId="49" fontId="0" fillId="6" borderId="97" xfId="0" applyNumberFormat="1" applyFill="1" applyBorder="1" applyAlignment="1" applyProtection="1">
      <alignment vertical="top" wrapText="1"/>
      <protection locked="0"/>
    </xf>
    <xf numFmtId="49" fontId="0" fillId="6" borderId="100" xfId="0" applyNumberFormat="1" applyFill="1" applyBorder="1" applyAlignment="1" applyProtection="1">
      <alignment vertical="top" wrapText="1"/>
      <protection locked="0"/>
    </xf>
    <xf numFmtId="0" fontId="39" fillId="23" borderId="0" xfId="2" applyFont="1" applyFill="1" applyBorder="1" applyAlignment="1" applyProtection="1">
      <alignment horizontal="center" vertical="center" wrapText="1"/>
    </xf>
    <xf numFmtId="0" fontId="38" fillId="0" borderId="6" xfId="3"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3" applyNumberFormat="1" applyFont="1" applyBorder="1" applyAlignment="1">
      <alignment vertical="top" wrapText="1"/>
    </xf>
  </cellXfs>
  <cellStyles count="7">
    <cellStyle name="Comma" xfId="1" builtinId="3"/>
    <cellStyle name="Comma 2" xfId="4"/>
    <cellStyle name="Hyperlink" xfId="2" builtinId="8"/>
    <cellStyle name="Normal" xfId="0" builtinId="0"/>
    <cellStyle name="Normal 2" xfId="3"/>
    <cellStyle name="Normal 3" xfId="5"/>
    <cellStyle name="Percent" xfId="6" builtinId="5"/>
  </cellStyles>
  <dxfs count="5">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3" name="Line 2"/>
        <xdr:cNvSpPr>
          <a:spLocks noChangeShapeType="1"/>
        </xdr:cNvSpPr>
      </xdr:nvSpPr>
      <xdr:spPr bwMode="auto">
        <a:xfrm>
          <a:off x="1038225" y="552450"/>
          <a:ext cx="10515600"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49075"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228600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228600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1152524" y="615661"/>
          <a:ext cx="6547139"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00975"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1066800" y="600075"/>
          <a:ext cx="126968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78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82</xdr:row>
      <xdr:rowOff>1</xdr:rowOff>
    </xdr:from>
    <xdr:to>
      <xdr:col>4</xdr:col>
      <xdr:colOff>542272</xdr:colOff>
      <xdr:row>118</xdr:row>
      <xdr:rowOff>89646</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2164675"/>
          <a:ext cx="6533497" cy="5414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udsbja/AppData/Local/Temp/notesFCBCEE/Q1%2016-17%20BICC%20DVSA%20IT%20Sourc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row r="2">
          <cell r="A2" t="str">
            <v xml:space="preserve">High Speed Rail </v>
          </cell>
          <cell r="D2" t="str">
            <v xml:space="preserve">Yes </v>
          </cell>
          <cell r="G2" t="str">
            <v>Q1 Apr - Jun</v>
          </cell>
          <cell r="I2" t="str">
            <v>No</v>
          </cell>
          <cell r="J2" t="str">
            <v>Green</v>
          </cell>
        </row>
        <row r="3">
          <cell r="A3" t="str">
            <v>Rail Group</v>
          </cell>
          <cell r="D3" t="str">
            <v>No</v>
          </cell>
          <cell r="G3" t="str">
            <v>Q2 Jul - Sept</v>
          </cell>
          <cell r="I3" t="str">
            <v>Increase</v>
          </cell>
          <cell r="J3" t="str">
            <v>Amber Green</v>
          </cell>
        </row>
        <row r="4">
          <cell r="A4" t="str">
            <v>Roads, Devolution and Motoring</v>
          </cell>
          <cell r="G4" t="str">
            <v>Q3 Oct - Dec</v>
          </cell>
          <cell r="I4" t="str">
            <v>Decrease</v>
          </cell>
          <cell r="J4" t="str">
            <v xml:space="preserve">Amber </v>
          </cell>
        </row>
        <row r="5">
          <cell r="A5" t="str">
            <v>International, Security and Environment</v>
          </cell>
          <cell r="G5" t="str">
            <v>Q4 Jan - Mar</v>
          </cell>
          <cell r="J5" t="str">
            <v>Amber Red</v>
          </cell>
        </row>
        <row r="6">
          <cell r="A6" t="str">
            <v xml:space="preserve">Resource and Strategy </v>
          </cell>
          <cell r="J6" t="str">
            <v>Red</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4.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10" Type="http://schemas.openxmlformats.org/officeDocument/2006/relationships/drawing" Target="../drawings/drawing2.xml"/><Relationship Id="rId4" Type="http://schemas.openxmlformats.org/officeDocument/2006/relationships/printerSettings" Target="../printerSettings/printerSettings5.bin"/><Relationship Id="rId9"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61"/>
  <sheetViews>
    <sheetView showGridLines="0" topLeftCell="A7" zoomScale="85" zoomScaleNormal="85" workbookViewId="0">
      <selection activeCell="E19" sqref="E19"/>
    </sheetView>
  </sheetViews>
  <sheetFormatPr defaultRowHeight="12.75" x14ac:dyDescent="0.2"/>
  <cols>
    <col min="1" max="1" width="19" customWidth="1"/>
    <col min="2" max="2" width="2" customWidth="1"/>
    <col min="3" max="3" width="19.5703125" customWidth="1"/>
    <col min="4" max="4" width="2" style="343" customWidth="1"/>
    <col min="5" max="5" width="30.42578125" style="1" customWidth="1"/>
    <col min="6" max="6" width="13.42578125" style="1" customWidth="1"/>
    <col min="7" max="7" width="1.28515625" customWidth="1"/>
    <col min="8" max="8" width="23.140625" style="1" customWidth="1"/>
    <col min="9" max="9" width="12" style="1" customWidth="1"/>
    <col min="10" max="10" width="3.42578125" style="1" customWidth="1"/>
    <col min="11" max="11" width="20.7109375" style="1" customWidth="1"/>
    <col min="12" max="12" width="8" style="1"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20" t="s">
        <v>46</v>
      </c>
    </row>
    <row r="5" spans="1:21" ht="21" customHeight="1" thickBot="1" x14ac:dyDescent="0.3">
      <c r="A5" s="7" t="s">
        <v>365</v>
      </c>
      <c r="B5" s="344"/>
      <c r="C5" s="344"/>
      <c r="D5" s="345"/>
      <c r="E5" s="344"/>
      <c r="F5" s="344"/>
      <c r="T5" s="1" t="s">
        <v>10</v>
      </c>
    </row>
    <row r="6" spans="1:21" ht="23.25" customHeight="1" thickBot="1" x14ac:dyDescent="0.3">
      <c r="A6" s="7" t="s">
        <v>246</v>
      </c>
      <c r="B6" s="344"/>
      <c r="C6" s="344"/>
      <c r="D6" s="345"/>
      <c r="E6" s="344"/>
      <c r="F6" s="507"/>
      <c r="H6" s="541" t="s">
        <v>106</v>
      </c>
      <c r="I6" s="542"/>
      <c r="J6" s="346"/>
      <c r="K6" s="347" t="s">
        <v>212</v>
      </c>
      <c r="M6" s="510" t="s">
        <v>167</v>
      </c>
      <c r="N6" s="511"/>
      <c r="O6" s="511"/>
      <c r="P6" s="511"/>
      <c r="Q6" s="512"/>
      <c r="R6" s="513"/>
      <c r="S6" s="514"/>
      <c r="T6" s="514"/>
      <c r="U6" s="514"/>
    </row>
    <row r="7" spans="1:21" ht="14.25" customHeight="1" thickBot="1" x14ac:dyDescent="0.25">
      <c r="A7" s="1"/>
      <c r="F7" s="508"/>
      <c r="H7" s="348" t="s">
        <v>126</v>
      </c>
      <c r="K7" s="349"/>
      <c r="R7" s="350"/>
      <c r="S7" s="350"/>
      <c r="T7" s="221"/>
      <c r="U7" s="350"/>
    </row>
    <row r="8" spans="1:21" s="353" customFormat="1" ht="15" hidden="1" customHeight="1" thickBot="1" x14ac:dyDescent="0.25">
      <c r="A8" s="351" t="s">
        <v>5</v>
      </c>
      <c r="B8" s="352"/>
      <c r="C8" s="235"/>
      <c r="D8" s="5"/>
      <c r="E8" s="352"/>
      <c r="F8" s="508"/>
      <c r="G8" s="352"/>
      <c r="J8" s="354"/>
      <c r="R8" s="355"/>
      <c r="S8" s="355"/>
      <c r="T8" s="350"/>
      <c r="U8" s="355"/>
    </row>
    <row r="9" spans="1:21" ht="6.75" hidden="1" customHeight="1" thickBot="1" x14ac:dyDescent="0.25">
      <c r="A9" s="356"/>
      <c r="B9" s="357"/>
      <c r="C9" s="357"/>
      <c r="D9" s="358"/>
      <c r="E9" s="354"/>
      <c r="F9" s="508"/>
      <c r="G9" s="357"/>
      <c r="H9" s="356"/>
      <c r="I9" s="354"/>
      <c r="J9" s="354"/>
      <c r="K9" s="356"/>
      <c r="L9" s="359"/>
      <c r="R9" s="350"/>
      <c r="S9" s="350"/>
      <c r="T9" s="246"/>
      <c r="U9" s="350"/>
    </row>
    <row r="10" spans="1:21" ht="26.25" thickBot="1" x14ac:dyDescent="0.25">
      <c r="A10" s="360" t="s">
        <v>218</v>
      </c>
      <c r="B10" s="357"/>
      <c r="C10" s="515" t="s">
        <v>366</v>
      </c>
      <c r="D10" s="515"/>
      <c r="E10" s="515"/>
      <c r="F10" s="508"/>
      <c r="G10" s="357"/>
      <c r="H10" s="6" t="s">
        <v>1</v>
      </c>
      <c r="I10" s="361"/>
      <c r="J10" s="354"/>
      <c r="K10" s="24" t="s">
        <v>47</v>
      </c>
      <c r="L10" s="362"/>
      <c r="M10" s="516" t="s">
        <v>367</v>
      </c>
      <c r="N10" s="517"/>
      <c r="O10" s="517"/>
      <c r="P10" s="517"/>
      <c r="Q10" s="518"/>
      <c r="R10" s="350"/>
      <c r="S10" s="350"/>
      <c r="T10" s="221"/>
      <c r="U10" s="350"/>
    </row>
    <row r="11" spans="1:21" ht="6.75" customHeight="1" thickBot="1" x14ac:dyDescent="0.25">
      <c r="A11" s="356"/>
      <c r="B11" s="357"/>
      <c r="C11" s="357"/>
      <c r="D11" s="358"/>
      <c r="E11" s="354"/>
      <c r="F11" s="508"/>
      <c r="G11" s="357"/>
      <c r="H11" s="354"/>
      <c r="I11" s="354"/>
      <c r="J11" s="354"/>
      <c r="K11" s="354"/>
      <c r="L11" s="363"/>
      <c r="M11" s="519"/>
      <c r="N11" s="520"/>
      <c r="O11" s="520"/>
      <c r="P11" s="520"/>
      <c r="Q11" s="521"/>
      <c r="R11" s="364"/>
      <c r="T11" s="1" t="s">
        <v>13</v>
      </c>
    </row>
    <row r="12" spans="1:21" ht="13.5" customHeight="1" thickBot="1" x14ac:dyDescent="0.25">
      <c r="A12" s="365" t="s">
        <v>368</v>
      </c>
      <c r="B12" s="357"/>
      <c r="C12" s="366"/>
      <c r="D12" s="367"/>
      <c r="E12" s="368"/>
      <c r="F12" s="508"/>
      <c r="G12" s="357"/>
      <c r="H12" s="6" t="s">
        <v>2</v>
      </c>
      <c r="I12" s="361"/>
      <c r="J12" s="354"/>
      <c r="K12" s="6" t="s">
        <v>3</v>
      </c>
      <c r="L12" s="362"/>
      <c r="R12" s="369"/>
      <c r="T12" s="1" t="s">
        <v>12</v>
      </c>
    </row>
    <row r="13" spans="1:21" ht="8.25" customHeight="1" thickBot="1" x14ac:dyDescent="0.25">
      <c r="A13" s="356"/>
      <c r="B13" s="357"/>
      <c r="C13" s="357"/>
      <c r="D13" s="358"/>
      <c r="E13" s="354"/>
      <c r="F13" s="508"/>
      <c r="G13" s="357"/>
      <c r="H13" s="738"/>
      <c r="I13" s="509"/>
      <c r="J13" s="509"/>
      <c r="K13" s="509"/>
      <c r="L13" s="509"/>
      <c r="R13" s="369"/>
      <c r="T13" s="1"/>
    </row>
    <row r="14" spans="1:21" ht="24" customHeight="1" thickBot="1" x14ac:dyDescent="0.25">
      <c r="A14" s="360" t="s">
        <v>209</v>
      </c>
      <c r="B14" s="357"/>
      <c r="C14" s="522" t="s">
        <v>288</v>
      </c>
      <c r="D14" s="522"/>
      <c r="E14" s="522"/>
      <c r="F14" s="508"/>
      <c r="G14" s="357"/>
      <c r="H14" s="543" t="s">
        <v>56</v>
      </c>
      <c r="I14" s="260" t="s">
        <v>20</v>
      </c>
      <c r="J14" s="523" t="s">
        <v>369</v>
      </c>
      <c r="K14" s="524"/>
      <c r="L14" s="525"/>
      <c r="M14" s="370"/>
      <c r="N14" s="350"/>
      <c r="O14" s="371"/>
      <c r="T14" s="1"/>
    </row>
    <row r="15" spans="1:21" ht="13.5" customHeight="1" thickBot="1" x14ac:dyDescent="0.25">
      <c r="A15" s="356"/>
      <c r="B15" s="357"/>
      <c r="C15" s="357"/>
      <c r="D15" s="358"/>
      <c r="E15" s="354"/>
      <c r="F15" s="508"/>
      <c r="G15" s="357"/>
      <c r="H15" s="543"/>
      <c r="I15" s="260" t="s">
        <v>21</v>
      </c>
      <c r="J15" s="529" t="s">
        <v>371</v>
      </c>
      <c r="K15" s="530"/>
      <c r="L15" s="531"/>
      <c r="M15" s="372"/>
      <c r="N15" s="373"/>
      <c r="O15" s="374"/>
      <c r="P15" s="350"/>
      <c r="Q15" s="375"/>
      <c r="R15" s="375"/>
      <c r="T15" s="1"/>
    </row>
    <row r="16" spans="1:21" ht="21.75" customHeight="1" thickBot="1" x14ac:dyDescent="0.25">
      <c r="A16" s="313" t="s">
        <v>292</v>
      </c>
      <c r="B16" s="311"/>
      <c r="C16" s="526"/>
      <c r="D16" s="527"/>
      <c r="E16" s="528"/>
      <c r="F16" s="508"/>
      <c r="G16" s="357"/>
      <c r="H16" s="543"/>
      <c r="I16" s="260" t="s">
        <v>22</v>
      </c>
      <c r="J16" s="532" t="s">
        <v>372</v>
      </c>
      <c r="K16" s="533"/>
      <c r="L16" s="534"/>
      <c r="M16" s="357"/>
      <c r="N16" s="357"/>
      <c r="O16" s="357"/>
      <c r="T16" s="1" t="s">
        <v>13</v>
      </c>
      <c r="U16" s="376"/>
    </row>
    <row r="17" spans="1:33" ht="27" customHeight="1" thickBot="1" x14ac:dyDescent="0.25">
      <c r="A17" s="313" t="s">
        <v>291</v>
      </c>
      <c r="B17" s="312"/>
      <c r="C17" s="526" t="s">
        <v>370</v>
      </c>
      <c r="D17" s="527"/>
      <c r="E17" s="528"/>
      <c r="F17" s="508"/>
      <c r="G17" s="357"/>
      <c r="H17" s="37" t="s">
        <v>279</v>
      </c>
      <c r="I17" s="292">
        <v>42005</v>
      </c>
      <c r="J17" s="535" t="s">
        <v>280</v>
      </c>
      <c r="K17" s="536"/>
      <c r="L17" s="539">
        <v>0.75</v>
      </c>
      <c r="M17" s="357"/>
      <c r="N17" s="357"/>
      <c r="O17" s="357"/>
      <c r="T17" s="1" t="s">
        <v>19</v>
      </c>
      <c r="U17" s="377"/>
      <c r="V17" s="378"/>
    </row>
    <row r="18" spans="1:33" ht="13.5" customHeight="1" thickBot="1" x14ac:dyDescent="0.25">
      <c r="D18"/>
      <c r="E18"/>
      <c r="F18" s="508"/>
      <c r="H18" s="37" t="s">
        <v>278</v>
      </c>
      <c r="I18" s="292">
        <v>42582</v>
      </c>
      <c r="J18" s="537"/>
      <c r="K18" s="538"/>
      <c r="L18" s="540"/>
      <c r="M18" s="357"/>
      <c r="N18" s="357"/>
      <c r="O18" s="357"/>
      <c r="T18" s="1"/>
      <c r="U18" s="377"/>
      <c r="V18" s="379"/>
    </row>
    <row r="19" spans="1:33" ht="13.5" customHeight="1" thickBot="1" x14ac:dyDescent="0.25">
      <c r="A19" s="556" t="s">
        <v>23</v>
      </c>
      <c r="C19" s="260" t="s">
        <v>20</v>
      </c>
      <c r="D19" s="380"/>
      <c r="E19" s="308" t="s">
        <v>373</v>
      </c>
      <c r="F19" s="508"/>
      <c r="H19" s="558" t="s">
        <v>105</v>
      </c>
      <c r="I19" s="559"/>
      <c r="J19" s="560"/>
      <c r="K19" s="561"/>
      <c r="L19" s="562"/>
      <c r="M19" s="357"/>
      <c r="N19" s="357"/>
      <c r="O19" s="357"/>
      <c r="T19" s="1"/>
      <c r="U19" s="377"/>
      <c r="V19" s="379"/>
    </row>
    <row r="20" spans="1:33" ht="23.25" customHeight="1" thickBot="1" x14ac:dyDescent="0.25">
      <c r="A20" s="556"/>
      <c r="B20" s="357"/>
      <c r="C20" s="260" t="s">
        <v>21</v>
      </c>
      <c r="D20" s="380"/>
      <c r="E20" s="309" t="s">
        <v>374</v>
      </c>
      <c r="F20" s="508"/>
      <c r="G20" s="357"/>
      <c r="H20" s="356"/>
      <c r="I20" s="382"/>
      <c r="J20" s="354"/>
      <c r="K20" s="358"/>
      <c r="L20" s="380"/>
      <c r="M20" s="357"/>
      <c r="N20" s="357"/>
      <c r="O20" s="357"/>
      <c r="T20" s="1"/>
      <c r="U20" s="377"/>
      <c r="V20" s="379"/>
    </row>
    <row r="21" spans="1:33" ht="21.75" customHeight="1" thickBot="1" x14ac:dyDescent="0.25">
      <c r="A21" s="556"/>
      <c r="B21" s="357"/>
      <c r="C21" s="260" t="s">
        <v>22</v>
      </c>
      <c r="D21" s="380"/>
      <c r="E21" s="381" t="s">
        <v>375</v>
      </c>
      <c r="F21" s="508"/>
      <c r="G21" s="357"/>
      <c r="H21" s="563" t="s">
        <v>24</v>
      </c>
      <c r="I21" s="260" t="s">
        <v>20</v>
      </c>
      <c r="J21" s="523" t="s">
        <v>376</v>
      </c>
      <c r="K21" s="524"/>
      <c r="L21" s="525"/>
      <c r="M21" s="357"/>
      <c r="N21" s="357"/>
      <c r="O21" s="357"/>
      <c r="T21" s="1"/>
      <c r="U21" s="377"/>
      <c r="V21" s="379"/>
    </row>
    <row r="22" spans="1:33" ht="15.75" customHeight="1" thickBot="1" x14ac:dyDescent="0.25">
      <c r="A22" s="556"/>
      <c r="B22" s="357"/>
      <c r="C22" s="37" t="s">
        <v>282</v>
      </c>
      <c r="D22" s="380"/>
      <c r="E22" s="310">
        <v>42079</v>
      </c>
      <c r="F22" s="508"/>
      <c r="G22" s="357"/>
      <c r="H22" s="563"/>
      <c r="I22" s="260" t="s">
        <v>21</v>
      </c>
      <c r="J22" s="523" t="s">
        <v>377</v>
      </c>
      <c r="K22" s="524"/>
      <c r="L22" s="525"/>
      <c r="M22" s="357"/>
      <c r="N22" s="357"/>
      <c r="O22" s="357"/>
      <c r="T22" s="1"/>
      <c r="U22" s="377"/>
      <c r="V22" s="379"/>
    </row>
    <row r="23" spans="1:33" ht="21" customHeight="1" thickBot="1" x14ac:dyDescent="0.25">
      <c r="A23" s="556"/>
      <c r="B23" s="357"/>
      <c r="C23" s="37" t="s">
        <v>57</v>
      </c>
      <c r="D23" s="380"/>
      <c r="E23" s="310">
        <v>42064</v>
      </c>
      <c r="F23" s="508"/>
      <c r="G23" s="357"/>
      <c r="H23" s="563"/>
      <c r="I23" s="564" t="s">
        <v>22</v>
      </c>
      <c r="J23" s="566" t="s">
        <v>378</v>
      </c>
      <c r="K23" s="567"/>
      <c r="L23" s="568"/>
      <c r="M23" s="357"/>
      <c r="N23" s="357"/>
      <c r="O23" s="357"/>
      <c r="T23" s="1"/>
      <c r="U23" s="377"/>
      <c r="V23" s="379"/>
    </row>
    <row r="24" spans="1:33" ht="27.75" customHeight="1" thickBot="1" x14ac:dyDescent="0.25">
      <c r="A24" s="556"/>
      <c r="B24" s="357"/>
      <c r="C24" s="37" t="s">
        <v>276</v>
      </c>
      <c r="D24" s="380"/>
      <c r="E24" s="383">
        <v>43100</v>
      </c>
      <c r="F24" s="508"/>
      <c r="G24" s="357"/>
      <c r="H24" s="563"/>
      <c r="I24" s="565"/>
      <c r="J24" s="569"/>
      <c r="K24" s="570"/>
      <c r="L24" s="571"/>
      <c r="M24" s="357"/>
      <c r="N24" s="357"/>
      <c r="O24" s="357"/>
      <c r="T24" s="1"/>
      <c r="U24" s="377"/>
      <c r="V24" s="379"/>
    </row>
    <row r="25" spans="1:33" ht="27" customHeight="1" thickBot="1" x14ac:dyDescent="0.25">
      <c r="A25" s="556"/>
      <c r="B25" s="357"/>
      <c r="C25" s="37" t="s">
        <v>277</v>
      </c>
      <c r="D25" s="380"/>
      <c r="E25" s="384">
        <v>0.15</v>
      </c>
      <c r="F25" s="508"/>
      <c r="G25" s="357"/>
      <c r="L25" s="354"/>
      <c r="M25" s="342"/>
      <c r="N25" s="342"/>
      <c r="O25" s="342"/>
      <c r="P25" s="342"/>
      <c r="Q25" s="342"/>
      <c r="T25" s="1"/>
      <c r="U25" s="377"/>
      <c r="V25" s="379"/>
    </row>
    <row r="26" spans="1:33" ht="27.75" customHeight="1" thickBot="1" x14ac:dyDescent="0.25">
      <c r="A26" s="556"/>
      <c r="B26" s="357"/>
      <c r="C26" s="37" t="s">
        <v>81</v>
      </c>
      <c r="D26" s="380"/>
      <c r="E26" s="389" t="s">
        <v>11</v>
      </c>
      <c r="F26" s="508"/>
      <c r="G26" s="357"/>
      <c r="L26" s="390"/>
      <c r="M26" s="385"/>
      <c r="S26" s="375"/>
      <c r="T26" s="386"/>
      <c r="U26" s="387"/>
      <c r="V26" s="388"/>
      <c r="W26" s="375"/>
      <c r="X26" s="375"/>
      <c r="Y26" s="375"/>
      <c r="Z26" s="375"/>
      <c r="AA26" s="375"/>
      <c r="AB26" s="375"/>
      <c r="AC26" s="375"/>
      <c r="AD26" s="375"/>
      <c r="AE26" s="375"/>
      <c r="AF26" s="375"/>
      <c r="AG26" s="375"/>
    </row>
    <row r="27" spans="1:33" ht="13.5" thickBot="1" x14ac:dyDescent="0.25">
      <c r="A27" s="556"/>
      <c r="B27" s="357"/>
      <c r="C27" s="572" t="s">
        <v>83</v>
      </c>
      <c r="D27" s="380"/>
      <c r="E27" s="574"/>
      <c r="F27" s="508"/>
      <c r="G27" s="357"/>
      <c r="H27" s="576" t="s">
        <v>18</v>
      </c>
      <c r="I27" s="22" t="s">
        <v>26</v>
      </c>
      <c r="J27" s="577" t="s">
        <v>16</v>
      </c>
      <c r="K27" s="578"/>
      <c r="L27" s="391"/>
      <c r="M27" s="46"/>
      <c r="S27" s="375"/>
      <c r="T27" s="386"/>
      <c r="U27" s="387"/>
      <c r="V27" s="388"/>
      <c r="W27" s="375"/>
      <c r="X27" s="375"/>
      <c r="Y27" s="375"/>
      <c r="Z27" s="375"/>
      <c r="AA27" s="375"/>
      <c r="AB27" s="375"/>
      <c r="AC27" s="375"/>
      <c r="AD27" s="375"/>
      <c r="AE27" s="375"/>
      <c r="AF27" s="375"/>
      <c r="AG27" s="375"/>
    </row>
    <row r="28" spans="1:33" ht="12.75" customHeight="1" thickBot="1" x14ac:dyDescent="0.25">
      <c r="A28" s="557"/>
      <c r="B28" s="357"/>
      <c r="C28" s="573"/>
      <c r="D28" s="380"/>
      <c r="E28" s="575"/>
      <c r="F28" s="508"/>
      <c r="G28" s="357"/>
      <c r="H28" s="573"/>
      <c r="I28" s="22" t="s">
        <v>17</v>
      </c>
      <c r="J28" s="579">
        <v>42194</v>
      </c>
      <c r="K28" s="580"/>
      <c r="L28" s="46"/>
      <c r="M28" s="47"/>
      <c r="N28" s="47"/>
      <c r="O28" s="47"/>
      <c r="P28" s="47"/>
      <c r="Q28" s="47"/>
      <c r="R28" s="342"/>
      <c r="S28" s="375"/>
      <c r="T28" s="386"/>
      <c r="U28" s="387"/>
      <c r="V28" s="388"/>
      <c r="W28" s="375"/>
      <c r="X28" s="375"/>
      <c r="Y28" s="375"/>
      <c r="Z28" s="375"/>
      <c r="AA28" s="375"/>
      <c r="AB28" s="375"/>
      <c r="AC28" s="375"/>
      <c r="AD28" s="375"/>
      <c r="AE28" s="375"/>
      <c r="AF28" s="375"/>
      <c r="AG28" s="375"/>
    </row>
    <row r="29" spans="1:33" ht="31.5" customHeight="1" thickBot="1" x14ac:dyDescent="0.25">
      <c r="F29" s="508"/>
      <c r="G29" s="357"/>
      <c r="H29" s="394"/>
      <c r="I29" s="395"/>
      <c r="J29" s="396"/>
      <c r="K29" s="47"/>
      <c r="L29" s="47"/>
      <c r="M29" s="47"/>
      <c r="N29" s="47"/>
      <c r="O29" s="47"/>
      <c r="P29" s="47"/>
      <c r="Q29" s="47"/>
      <c r="R29" s="385"/>
      <c r="S29" s="375"/>
      <c r="T29" s="386"/>
      <c r="U29" s="387"/>
      <c r="V29" s="581"/>
      <c r="W29" s="582"/>
      <c r="X29" s="583"/>
      <c r="Y29" s="584"/>
      <c r="Z29" s="386"/>
      <c r="AA29" s="375"/>
      <c r="AB29" s="375"/>
      <c r="AC29" s="375"/>
      <c r="AD29" s="375"/>
      <c r="AE29" s="375"/>
      <c r="AF29" s="375"/>
      <c r="AG29" s="375"/>
    </row>
    <row r="30" spans="1:33" ht="13.5" customHeight="1" thickBot="1" x14ac:dyDescent="0.25">
      <c r="A30" s="585" t="s">
        <v>93</v>
      </c>
      <c r="B30" s="358"/>
      <c r="C30" s="587" t="s">
        <v>379</v>
      </c>
      <c r="D30" s="588"/>
      <c r="E30" s="588"/>
      <c r="F30" s="393"/>
      <c r="H30" s="589" t="s">
        <v>380</v>
      </c>
      <c r="I30" s="503" t="s">
        <v>381</v>
      </c>
      <c r="J30" s="503"/>
      <c r="K30" s="503"/>
      <c r="L30" s="503"/>
      <c r="M30" s="47"/>
      <c r="N30" s="47"/>
      <c r="O30" s="47"/>
      <c r="P30" s="47"/>
      <c r="Q30" s="47"/>
      <c r="R30" s="392"/>
      <c r="S30" s="375"/>
      <c r="T30" s="386"/>
      <c r="U30" s="387"/>
      <c r="V30" s="544"/>
      <c r="W30" s="545"/>
      <c r="X30" s="550"/>
      <c r="Y30" s="551"/>
      <c r="Z30" s="551"/>
      <c r="AA30" s="551"/>
      <c r="AB30" s="551"/>
      <c r="AC30" s="551"/>
      <c r="AD30" s="551"/>
      <c r="AE30" s="551"/>
      <c r="AF30" s="552"/>
      <c r="AG30" s="375"/>
    </row>
    <row r="31" spans="1:33" ht="6.75" customHeight="1" thickBot="1" x14ac:dyDescent="0.25">
      <c r="A31" s="586"/>
      <c r="B31" s="358"/>
      <c r="C31" s="587"/>
      <c r="D31" s="588"/>
      <c r="E31" s="588"/>
      <c r="F31" s="393"/>
      <c r="H31" s="590"/>
      <c r="I31" s="503"/>
      <c r="J31" s="503"/>
      <c r="K31" s="503"/>
      <c r="L31" s="503"/>
      <c r="M31" s="47"/>
      <c r="N31" s="47"/>
      <c r="O31" s="47"/>
      <c r="P31" s="47"/>
      <c r="Q31" s="47"/>
      <c r="R31" s="48"/>
      <c r="S31" s="375"/>
      <c r="T31" s="375"/>
      <c r="U31" s="397"/>
      <c r="V31" s="546"/>
      <c r="W31" s="547"/>
      <c r="X31" s="550"/>
      <c r="Y31" s="551"/>
      <c r="Z31" s="551"/>
      <c r="AA31" s="551"/>
      <c r="AB31" s="551"/>
      <c r="AC31" s="551"/>
      <c r="AD31" s="551"/>
      <c r="AE31" s="551"/>
      <c r="AF31" s="552"/>
      <c r="AG31" s="375"/>
    </row>
    <row r="32" spans="1:33" ht="13.5" customHeight="1" thickBot="1" x14ac:dyDescent="0.25">
      <c r="A32" s="586"/>
      <c r="B32" s="358"/>
      <c r="C32" s="587"/>
      <c r="D32" s="588"/>
      <c r="E32" s="588"/>
      <c r="F32" s="393"/>
      <c r="G32" s="398"/>
      <c r="H32" s="591"/>
      <c r="I32" s="503"/>
      <c r="J32" s="503"/>
      <c r="K32" s="503"/>
      <c r="L32" s="503"/>
      <c r="M32" s="503"/>
      <c r="N32" s="503"/>
      <c r="O32" s="503"/>
      <c r="P32" s="503"/>
      <c r="Q32" s="503"/>
      <c r="R32" s="48"/>
      <c r="S32" s="375"/>
      <c r="T32" s="375"/>
      <c r="U32" s="375"/>
      <c r="V32" s="546"/>
      <c r="W32" s="547"/>
      <c r="X32" s="550"/>
      <c r="Y32" s="551"/>
      <c r="Z32" s="551"/>
      <c r="AA32" s="551"/>
      <c r="AB32" s="551"/>
      <c r="AC32" s="551"/>
      <c r="AD32" s="551"/>
      <c r="AE32" s="551"/>
      <c r="AF32" s="552"/>
      <c r="AG32" s="375"/>
    </row>
    <row r="33" spans="1:33" ht="13.5" customHeight="1" thickBot="1" x14ac:dyDescent="0.25">
      <c r="A33" s="586"/>
      <c r="B33" s="358"/>
      <c r="C33" s="587"/>
      <c r="D33" s="588"/>
      <c r="E33" s="588"/>
      <c r="F33" s="393"/>
      <c r="G33" s="398"/>
      <c r="H33" s="591"/>
      <c r="I33" s="503"/>
      <c r="J33" s="503"/>
      <c r="K33" s="503"/>
      <c r="L33" s="503"/>
      <c r="M33" s="503"/>
      <c r="N33" s="503"/>
      <c r="O33" s="503"/>
      <c r="P33" s="503"/>
      <c r="Q33" s="503"/>
      <c r="R33" s="48"/>
      <c r="S33" s="375"/>
      <c r="T33" s="386"/>
      <c r="U33" s="375"/>
      <c r="V33" s="546"/>
      <c r="W33" s="547"/>
      <c r="X33" s="550"/>
      <c r="Y33" s="551"/>
      <c r="Z33" s="551"/>
      <c r="AA33" s="551"/>
      <c r="AB33" s="551"/>
      <c r="AC33" s="551"/>
      <c r="AD33" s="551"/>
      <c r="AE33" s="551"/>
      <c r="AF33" s="552"/>
      <c r="AG33" s="375"/>
    </row>
    <row r="34" spans="1:33" ht="13.5" customHeight="1" thickBot="1" x14ac:dyDescent="0.25">
      <c r="A34" s="586"/>
      <c r="B34" s="357"/>
      <c r="C34" s="587"/>
      <c r="D34" s="588"/>
      <c r="E34" s="588"/>
      <c r="F34" s="393"/>
      <c r="G34" s="398"/>
      <c r="H34" s="399"/>
      <c r="I34" s="503"/>
      <c r="J34" s="503"/>
      <c r="K34" s="503"/>
      <c r="L34" s="503"/>
      <c r="M34" s="503"/>
      <c r="N34" s="503"/>
      <c r="O34" s="503"/>
      <c r="P34" s="503"/>
      <c r="Q34" s="503"/>
      <c r="R34" s="48"/>
      <c r="S34" s="375"/>
      <c r="T34" s="375"/>
      <c r="U34" s="375"/>
      <c r="V34" s="546"/>
      <c r="W34" s="547"/>
      <c r="X34" s="550"/>
      <c r="Y34" s="551"/>
      <c r="Z34" s="551"/>
      <c r="AA34" s="551"/>
      <c r="AB34" s="551"/>
      <c r="AC34" s="551"/>
      <c r="AD34" s="551"/>
      <c r="AE34" s="551"/>
      <c r="AF34" s="552"/>
      <c r="AG34" s="375"/>
    </row>
    <row r="35" spans="1:33" ht="10.5" customHeight="1" thickBot="1" x14ac:dyDescent="0.25">
      <c r="A35" s="220"/>
      <c r="B35" s="357"/>
      <c r="C35" s="587"/>
      <c r="D35" s="588"/>
      <c r="E35" s="588"/>
      <c r="F35" s="393"/>
      <c r="G35" s="398"/>
      <c r="H35" s="399"/>
      <c r="I35" s="503"/>
      <c r="J35" s="503"/>
      <c r="K35" s="503"/>
      <c r="L35" s="503"/>
      <c r="M35" s="503"/>
      <c r="N35" s="503"/>
      <c r="O35" s="503"/>
      <c r="P35" s="503"/>
      <c r="Q35" s="503"/>
      <c r="R35" s="48"/>
      <c r="S35" s="375"/>
      <c r="T35" s="375"/>
      <c r="U35" s="375"/>
      <c r="V35" s="546"/>
      <c r="W35" s="547"/>
      <c r="X35" s="550"/>
      <c r="Y35" s="551"/>
      <c r="Z35" s="551"/>
      <c r="AA35" s="551"/>
      <c r="AB35" s="551"/>
      <c r="AC35" s="551"/>
      <c r="AD35" s="551"/>
      <c r="AE35" s="551"/>
      <c r="AF35" s="552"/>
      <c r="AG35" s="375"/>
    </row>
    <row r="36" spans="1:33" ht="10.5" customHeight="1" thickBot="1" x14ac:dyDescent="0.25">
      <c r="A36" s="220"/>
      <c r="B36" s="357"/>
      <c r="C36" s="400"/>
      <c r="D36" s="401"/>
      <c r="E36" s="402"/>
      <c r="F36" s="393"/>
      <c r="G36" s="398"/>
      <c r="H36" s="399"/>
      <c r="I36" s="503"/>
      <c r="J36" s="503"/>
      <c r="K36" s="503"/>
      <c r="L36" s="503"/>
      <c r="M36" s="503"/>
      <c r="N36" s="503"/>
      <c r="O36" s="503"/>
      <c r="P36" s="503"/>
      <c r="Q36" s="503"/>
      <c r="R36" s="48"/>
      <c r="S36" s="375"/>
      <c r="T36" s="375"/>
      <c r="U36" s="375"/>
      <c r="V36" s="546"/>
      <c r="W36" s="547"/>
      <c r="X36" s="550"/>
      <c r="Y36" s="551"/>
      <c r="Z36" s="551"/>
      <c r="AA36" s="551"/>
      <c r="AB36" s="551"/>
      <c r="AC36" s="551"/>
      <c r="AD36" s="551"/>
      <c r="AE36" s="551"/>
      <c r="AF36" s="552"/>
      <c r="AG36" s="375"/>
    </row>
    <row r="37" spans="1:33" ht="7.5" customHeight="1" thickBot="1" x14ac:dyDescent="0.25">
      <c r="A37" s="592" t="s">
        <v>273</v>
      </c>
      <c r="B37" s="398"/>
      <c r="C37" s="594" t="s">
        <v>270</v>
      </c>
      <c r="D37" s="594"/>
      <c r="E37" s="594"/>
      <c r="F37" s="393"/>
      <c r="G37" s="398"/>
      <c r="H37" s="399"/>
      <c r="I37" s="503"/>
      <c r="J37" s="503"/>
      <c r="K37" s="503"/>
      <c r="L37" s="503"/>
      <c r="M37" s="503"/>
      <c r="N37" s="503"/>
      <c r="O37" s="503"/>
      <c r="P37" s="503"/>
      <c r="Q37" s="503"/>
      <c r="R37" s="48"/>
      <c r="S37" s="375"/>
      <c r="T37" s="375"/>
      <c r="U37" s="375"/>
      <c r="V37" s="546"/>
      <c r="W37" s="547"/>
      <c r="X37" s="550"/>
      <c r="Y37" s="551"/>
      <c r="Z37" s="551"/>
      <c r="AA37" s="551"/>
      <c r="AB37" s="551"/>
      <c r="AC37" s="551"/>
      <c r="AD37" s="551"/>
      <c r="AE37" s="551"/>
      <c r="AF37" s="552"/>
      <c r="AG37" s="375"/>
    </row>
    <row r="38" spans="1:33" ht="18.75" customHeight="1" thickBot="1" x14ac:dyDescent="0.25">
      <c r="A38" s="593"/>
      <c r="B38" s="357"/>
      <c r="C38" s="595" t="s">
        <v>271</v>
      </c>
      <c r="D38" s="596"/>
      <c r="E38" s="596"/>
      <c r="F38" s="393"/>
      <c r="G38" s="398"/>
      <c r="H38" s="399"/>
      <c r="I38" s="503"/>
      <c r="J38" s="503"/>
      <c r="K38" s="503"/>
      <c r="L38" s="503"/>
      <c r="M38" s="503"/>
      <c r="N38" s="503"/>
      <c r="O38" s="503"/>
      <c r="P38" s="503"/>
      <c r="Q38" s="503"/>
      <c r="R38" s="48"/>
      <c r="S38" s="375"/>
      <c r="T38" s="375"/>
      <c r="U38" s="375"/>
      <c r="V38" s="546"/>
      <c r="W38" s="547"/>
      <c r="X38" s="550"/>
      <c r="Y38" s="551"/>
      <c r="Z38" s="551"/>
      <c r="AA38" s="551"/>
      <c r="AB38" s="551"/>
      <c r="AC38" s="551"/>
      <c r="AD38" s="551"/>
      <c r="AE38" s="551"/>
      <c r="AF38" s="552"/>
      <c r="AG38" s="375"/>
    </row>
    <row r="39" spans="1:33" ht="18.75" customHeight="1" thickBot="1" x14ac:dyDescent="0.25">
      <c r="A39" s="593"/>
      <c r="B39" s="357"/>
      <c r="C39" s="595" t="s">
        <v>274</v>
      </c>
      <c r="D39" s="596"/>
      <c r="E39" s="596"/>
      <c r="F39" s="393"/>
      <c r="G39" s="398"/>
      <c r="H39" s="399"/>
      <c r="I39" s="503"/>
      <c r="J39" s="503"/>
      <c r="K39" s="503"/>
      <c r="L39" s="503"/>
      <c r="M39" s="503"/>
      <c r="N39" s="503"/>
      <c r="O39" s="503"/>
      <c r="P39" s="503"/>
      <c r="Q39" s="503"/>
      <c r="R39" s="48"/>
      <c r="S39" s="375"/>
      <c r="T39" s="375"/>
      <c r="U39" s="375"/>
      <c r="V39" s="546"/>
      <c r="W39" s="547"/>
      <c r="X39" s="550"/>
      <c r="Y39" s="551"/>
      <c r="Z39" s="551"/>
      <c r="AA39" s="551"/>
      <c r="AB39" s="551"/>
      <c r="AC39" s="551"/>
      <c r="AD39" s="551"/>
      <c r="AE39" s="551"/>
      <c r="AF39" s="552"/>
      <c r="AG39" s="375"/>
    </row>
    <row r="40" spans="1:33" ht="18.75" customHeight="1" thickBot="1" x14ac:dyDescent="0.25">
      <c r="A40" s="593"/>
      <c r="B40" s="357"/>
      <c r="C40" s="597" t="s">
        <v>274</v>
      </c>
      <c r="D40" s="598"/>
      <c r="E40" s="598"/>
      <c r="F40" s="393"/>
      <c r="G40" s="398"/>
      <c r="H40" s="399"/>
      <c r="I40" s="503"/>
      <c r="J40" s="503"/>
      <c r="K40" s="503"/>
      <c r="L40" s="503"/>
      <c r="M40" s="503"/>
      <c r="N40" s="503"/>
      <c r="O40" s="503"/>
      <c r="P40" s="503"/>
      <c r="Q40" s="503"/>
      <c r="R40" s="48"/>
      <c r="S40" s="375"/>
      <c r="T40" s="375"/>
      <c r="U40" s="375"/>
      <c r="V40" s="546"/>
      <c r="W40" s="547"/>
      <c r="X40" s="550"/>
      <c r="Y40" s="551"/>
      <c r="Z40" s="551"/>
      <c r="AA40" s="551"/>
      <c r="AB40" s="551"/>
      <c r="AC40" s="551"/>
      <c r="AD40" s="551"/>
      <c r="AE40" s="551"/>
      <c r="AF40" s="552"/>
      <c r="AG40" s="375"/>
    </row>
    <row r="41" spans="1:33" ht="18.75" customHeight="1" thickBot="1" x14ac:dyDescent="0.25">
      <c r="A41" s="593"/>
      <c r="B41" s="357"/>
      <c r="C41" s="599"/>
      <c r="D41" s="600"/>
      <c r="E41" s="600"/>
      <c r="F41" s="393"/>
      <c r="G41" s="398"/>
      <c r="H41" s="399"/>
      <c r="I41" s="503"/>
      <c r="J41" s="503"/>
      <c r="K41" s="503"/>
      <c r="L41" s="503"/>
      <c r="M41" s="503"/>
      <c r="N41" s="503"/>
      <c r="O41" s="503"/>
      <c r="P41" s="503"/>
      <c r="Q41" s="503"/>
      <c r="R41" s="48"/>
      <c r="S41" s="375"/>
      <c r="T41" s="375"/>
      <c r="U41" s="375"/>
      <c r="V41" s="546"/>
      <c r="W41" s="547"/>
      <c r="X41" s="550"/>
      <c r="Y41" s="551"/>
      <c r="Z41" s="551"/>
      <c r="AA41" s="551"/>
      <c r="AB41" s="551"/>
      <c r="AC41" s="551"/>
      <c r="AD41" s="551"/>
      <c r="AE41" s="551"/>
      <c r="AF41" s="552"/>
      <c r="AG41" s="375"/>
    </row>
    <row r="42" spans="1:33" ht="18.75" customHeight="1" thickBot="1" x14ac:dyDescent="0.25">
      <c r="A42" s="593"/>
      <c r="B42" s="357"/>
      <c r="C42" s="595"/>
      <c r="D42" s="596"/>
      <c r="E42" s="596"/>
      <c r="F42" s="405"/>
      <c r="G42" s="410"/>
      <c r="H42" s="403"/>
      <c r="I42" s="404"/>
      <c r="J42" s="405"/>
      <c r="K42" s="406"/>
      <c r="L42" s="407"/>
      <c r="M42" s="503"/>
      <c r="N42" s="503"/>
      <c r="O42" s="503"/>
      <c r="P42" s="503"/>
      <c r="Q42" s="503"/>
      <c r="R42" s="48"/>
      <c r="S42" s="375"/>
      <c r="T42" s="375"/>
      <c r="U42" s="375"/>
      <c r="V42" s="546"/>
      <c r="W42" s="547"/>
      <c r="X42" s="550"/>
      <c r="Y42" s="551"/>
      <c r="Z42" s="551"/>
      <c r="AA42" s="551"/>
      <c r="AB42" s="551"/>
      <c r="AC42" s="551"/>
      <c r="AD42" s="551"/>
      <c r="AE42" s="551"/>
      <c r="AF42" s="552"/>
      <c r="AG42" s="375"/>
    </row>
    <row r="43" spans="1:33" ht="18.75" customHeight="1" thickBot="1" x14ac:dyDescent="0.25">
      <c r="A43" s="741"/>
      <c r="B43" s="369"/>
      <c r="C43" s="504"/>
      <c r="D43" s="504"/>
      <c r="E43" s="504"/>
      <c r="F43" s="405"/>
      <c r="G43" s="410"/>
      <c r="H43" s="601" t="s">
        <v>102</v>
      </c>
      <c r="J43" s="505"/>
      <c r="K43" s="506"/>
      <c r="L43" s="506"/>
      <c r="M43" s="503"/>
      <c r="N43" s="503"/>
      <c r="O43" s="503"/>
      <c r="P43" s="503"/>
      <c r="Q43" s="503"/>
      <c r="R43" s="48"/>
      <c r="S43" s="375"/>
      <c r="T43" s="375"/>
      <c r="U43" s="375"/>
      <c r="V43" s="546"/>
      <c r="W43" s="547"/>
      <c r="X43" s="550"/>
      <c r="Y43" s="551"/>
      <c r="Z43" s="551"/>
      <c r="AA43" s="551"/>
      <c r="AB43" s="551"/>
      <c r="AC43" s="551"/>
      <c r="AD43" s="551"/>
      <c r="AE43" s="551"/>
      <c r="AF43" s="552"/>
      <c r="AG43" s="375"/>
    </row>
    <row r="44" spans="1:33" ht="13.5" customHeight="1" thickBot="1" x14ac:dyDescent="0.25">
      <c r="D44"/>
      <c r="E44"/>
      <c r="F44" s="405"/>
      <c r="G44" s="410"/>
      <c r="H44" s="602"/>
      <c r="I44" s="739" t="s">
        <v>11</v>
      </c>
      <c r="J44" s="505"/>
      <c r="K44" s="506"/>
      <c r="L44" s="506"/>
      <c r="M44" s="408"/>
      <c r="N44" s="408"/>
      <c r="O44" s="408"/>
      <c r="P44" s="409"/>
      <c r="Q44" s="385"/>
      <c r="R44" s="48"/>
      <c r="S44" s="375"/>
      <c r="T44" s="375"/>
      <c r="U44" s="375"/>
      <c r="V44" s="546"/>
      <c r="W44" s="547"/>
      <c r="X44" s="550"/>
      <c r="Y44" s="551"/>
      <c r="Z44" s="551"/>
      <c r="AA44" s="551"/>
      <c r="AB44" s="551"/>
      <c r="AC44" s="551"/>
      <c r="AD44" s="551"/>
      <c r="AE44" s="551"/>
      <c r="AF44" s="552"/>
      <c r="AG44" s="375"/>
    </row>
    <row r="45" spans="1:33" ht="28.5" customHeight="1" thickTop="1" thickBot="1" x14ac:dyDescent="0.25">
      <c r="A45" s="604" t="s">
        <v>382</v>
      </c>
      <c r="B45" s="357"/>
      <c r="C45" s="607" t="s">
        <v>383</v>
      </c>
      <c r="D45" s="608"/>
      <c r="E45" s="609"/>
      <c r="F45" s="411" t="s">
        <v>384</v>
      </c>
      <c r="G45" s="415"/>
      <c r="H45" s="603"/>
      <c r="I45" s="740"/>
      <c r="J45" s="505"/>
      <c r="K45" s="506"/>
      <c r="L45" s="506"/>
      <c r="M45" s="506"/>
      <c r="N45" s="506"/>
      <c r="O45" s="506"/>
      <c r="P45" s="506"/>
      <c r="Q45" s="506"/>
      <c r="R45" s="48"/>
      <c r="S45" s="375"/>
      <c r="T45" s="375"/>
      <c r="U45" s="413"/>
      <c r="V45" s="548"/>
      <c r="W45" s="549"/>
      <c r="X45" s="553"/>
      <c r="Y45" s="554"/>
      <c r="Z45" s="554"/>
      <c r="AA45" s="554"/>
      <c r="AB45" s="554"/>
      <c r="AC45" s="554"/>
      <c r="AD45" s="554"/>
      <c r="AE45" s="554"/>
      <c r="AF45" s="555"/>
      <c r="AG45" s="375"/>
    </row>
    <row r="46" spans="1:33" ht="15" customHeight="1" thickBot="1" x14ac:dyDescent="0.25">
      <c r="A46" s="605"/>
      <c r="B46" s="357"/>
      <c r="C46" s="610" t="s">
        <v>385</v>
      </c>
      <c r="D46" s="611"/>
      <c r="E46" s="612"/>
      <c r="F46" s="414" t="s">
        <v>238</v>
      </c>
      <c r="G46" s="422"/>
      <c r="H46" s="342"/>
      <c r="I46" s="416"/>
      <c r="J46" s="505"/>
      <c r="K46" s="506"/>
      <c r="L46" s="506"/>
      <c r="M46" s="506"/>
      <c r="N46" s="506"/>
      <c r="O46" s="506"/>
      <c r="P46" s="506"/>
      <c r="Q46" s="506"/>
      <c r="R46" s="48"/>
      <c r="S46" s="375"/>
      <c r="T46" s="375"/>
      <c r="U46" s="375"/>
      <c r="V46" s="417"/>
      <c r="W46" s="417"/>
      <c r="X46" s="418"/>
      <c r="Y46" s="418"/>
      <c r="Z46" s="418"/>
      <c r="AA46" s="419"/>
      <c r="AB46" s="419"/>
      <c r="AC46" s="419"/>
      <c r="AD46" s="420"/>
      <c r="AE46" s="375"/>
      <c r="AF46" s="375"/>
      <c r="AG46" s="375"/>
    </row>
    <row r="47" spans="1:33" ht="15" customHeight="1" thickTop="1" thickBot="1" x14ac:dyDescent="0.25">
      <c r="A47" s="605"/>
      <c r="B47" s="357"/>
      <c r="C47" s="613" t="s">
        <v>386</v>
      </c>
      <c r="D47" s="614"/>
      <c r="E47" s="615"/>
      <c r="F47" s="421" t="s">
        <v>384</v>
      </c>
      <c r="G47" s="422"/>
      <c r="I47" s="423"/>
      <c r="K47" s="424"/>
      <c r="L47" s="425"/>
      <c r="M47" s="506"/>
      <c r="N47" s="506"/>
      <c r="O47" s="506"/>
      <c r="P47" s="506"/>
      <c r="Q47" s="506"/>
      <c r="R47" s="412"/>
      <c r="S47" s="375"/>
      <c r="T47" s="375"/>
      <c r="U47" s="375"/>
      <c r="V47" s="619"/>
      <c r="W47" s="620"/>
      <c r="X47" s="621"/>
      <c r="Y47" s="622"/>
      <c r="Z47" s="622"/>
      <c r="AA47" s="622"/>
      <c r="AB47" s="622"/>
      <c r="AC47" s="622"/>
      <c r="AD47" s="622"/>
      <c r="AE47" s="622"/>
      <c r="AF47" s="623"/>
      <c r="AG47" s="375"/>
    </row>
    <row r="48" spans="1:33" ht="15" customHeight="1" thickTop="1" thickBot="1" x14ac:dyDescent="0.25">
      <c r="A48" s="605"/>
      <c r="B48" s="357"/>
      <c r="C48" s="616"/>
      <c r="D48" s="617"/>
      <c r="E48" s="618"/>
      <c r="F48" s="427"/>
      <c r="G48" s="422"/>
      <c r="H48" s="290" t="s">
        <v>387</v>
      </c>
      <c r="I48" s="428" t="s">
        <v>168</v>
      </c>
      <c r="K48" s="424"/>
      <c r="L48" s="425"/>
      <c r="M48" s="506"/>
      <c r="N48" s="506"/>
      <c r="O48" s="506"/>
      <c r="P48" s="506"/>
      <c r="Q48" s="506"/>
      <c r="R48" s="385"/>
      <c r="S48" s="375"/>
      <c r="T48" s="375"/>
      <c r="U48" s="375"/>
      <c r="V48" s="288"/>
      <c r="W48" s="289"/>
      <c r="X48" s="429"/>
      <c r="Y48" s="430"/>
      <c r="Z48" s="430"/>
      <c r="AA48" s="430"/>
      <c r="AB48" s="430"/>
      <c r="AC48" s="430"/>
      <c r="AD48" s="430"/>
      <c r="AE48" s="430"/>
      <c r="AF48" s="426"/>
      <c r="AG48" s="375"/>
    </row>
    <row r="49" spans="1:33" ht="15" customHeight="1" thickTop="1" thickBot="1" x14ac:dyDescent="0.25">
      <c r="A49" s="605"/>
      <c r="B49" s="357"/>
      <c r="C49" s="610"/>
      <c r="D49" s="611"/>
      <c r="E49" s="612"/>
      <c r="F49" s="427"/>
      <c r="G49" s="434"/>
      <c r="H49" s="126"/>
      <c r="K49" s="431"/>
      <c r="L49" s="425"/>
      <c r="M49" s="342"/>
      <c r="N49" s="342"/>
      <c r="O49" s="342"/>
      <c r="P49" s="342"/>
      <c r="Q49" s="342"/>
      <c r="R49" s="426"/>
      <c r="S49" s="375"/>
      <c r="T49" s="375"/>
      <c r="U49" s="375"/>
      <c r="V49" s="619"/>
      <c r="W49" s="620"/>
      <c r="X49" s="624"/>
      <c r="Y49" s="625"/>
      <c r="Z49" s="625"/>
      <c r="AA49" s="625"/>
      <c r="AB49" s="625"/>
      <c r="AC49" s="625"/>
      <c r="AD49" s="625"/>
      <c r="AE49" s="625"/>
      <c r="AF49" s="626"/>
      <c r="AG49" s="375"/>
    </row>
    <row r="50" spans="1:33" ht="14.25" customHeight="1" thickTop="1" thickBot="1" x14ac:dyDescent="0.25">
      <c r="A50" s="605"/>
      <c r="B50" s="357"/>
      <c r="C50" s="616"/>
      <c r="D50" s="617"/>
      <c r="E50" s="618"/>
      <c r="F50" s="433"/>
      <c r="G50" s="434"/>
      <c r="H50" s="255" t="s">
        <v>101</v>
      </c>
      <c r="I50" s="435"/>
      <c r="J50" s="436"/>
      <c r="K50" s="424"/>
      <c r="L50" s="500" t="s">
        <v>323</v>
      </c>
      <c r="M50" s="342"/>
      <c r="N50" s="342"/>
      <c r="O50" s="342"/>
      <c r="P50" s="342"/>
      <c r="Q50" s="342"/>
      <c r="R50" s="426"/>
      <c r="S50" s="375"/>
      <c r="T50" s="375"/>
      <c r="U50" s="375"/>
      <c r="V50" s="375"/>
      <c r="W50" s="375"/>
      <c r="X50" s="375"/>
      <c r="Y50" s="375"/>
      <c r="Z50" s="375"/>
      <c r="AA50" s="375"/>
      <c r="AB50" s="375"/>
      <c r="AC50" s="375"/>
      <c r="AD50" s="375"/>
      <c r="AE50" s="375"/>
      <c r="AF50" s="375"/>
      <c r="AG50" s="375"/>
    </row>
    <row r="51" spans="1:33" ht="15" customHeight="1" thickTop="1" thickBot="1" x14ac:dyDescent="0.25">
      <c r="A51" s="605"/>
      <c r="B51" s="357"/>
      <c r="C51" s="616"/>
      <c r="D51" s="617"/>
      <c r="E51" s="618"/>
      <c r="F51" s="411"/>
      <c r="H51" s="340" t="s">
        <v>94</v>
      </c>
      <c r="I51" s="627" t="s">
        <v>363</v>
      </c>
      <c r="J51" s="628"/>
      <c r="K51" s="628"/>
      <c r="L51" s="496"/>
      <c r="M51" s="342"/>
      <c r="N51" s="342"/>
      <c r="O51" s="342"/>
      <c r="P51" s="342"/>
      <c r="Q51" s="342"/>
      <c r="R51" s="432"/>
      <c r="S51" s="375"/>
      <c r="T51" s="375"/>
      <c r="U51" s="375"/>
      <c r="V51" s="375"/>
      <c r="W51" s="375"/>
      <c r="X51" s="375"/>
      <c r="Y51" s="375"/>
      <c r="Z51" s="375"/>
      <c r="AA51" s="375"/>
      <c r="AB51" s="375"/>
      <c r="AC51" s="375"/>
      <c r="AD51" s="375"/>
      <c r="AE51" s="375"/>
      <c r="AF51" s="375"/>
      <c r="AG51" s="375"/>
    </row>
    <row r="52" spans="1:33" ht="15" customHeight="1" thickTop="1" thickBot="1" x14ac:dyDescent="0.25">
      <c r="A52" s="606"/>
      <c r="B52" s="385"/>
      <c r="C52" s="610"/>
      <c r="D52" s="611"/>
      <c r="E52" s="612"/>
      <c r="F52" s="421"/>
      <c r="H52" s="340" t="s">
        <v>95</v>
      </c>
      <c r="I52" s="627" t="s">
        <v>210</v>
      </c>
      <c r="J52" s="628"/>
      <c r="K52" s="628"/>
      <c r="L52" s="496"/>
      <c r="M52" s="501"/>
      <c r="N52" s="501"/>
      <c r="O52" s="501"/>
      <c r="P52" s="501"/>
      <c r="Q52" s="501"/>
      <c r="R52" s="501"/>
      <c r="S52" s="502"/>
      <c r="T52" s="375"/>
      <c r="U52" s="375"/>
      <c r="V52" s="375"/>
      <c r="W52" s="375"/>
      <c r="X52" s="375"/>
      <c r="Y52" s="375"/>
      <c r="Z52" s="375"/>
      <c r="AA52" s="375"/>
      <c r="AB52" s="375"/>
      <c r="AC52" s="375"/>
      <c r="AD52" s="375"/>
      <c r="AE52" s="375"/>
      <c r="AF52" s="375"/>
      <c r="AG52" s="375"/>
    </row>
    <row r="53" spans="1:33" ht="16.5" thickTop="1" thickBot="1" x14ac:dyDescent="0.25">
      <c r="A53" s="437"/>
      <c r="B53" s="385"/>
      <c r="C53" s="438"/>
      <c r="D53" s="439"/>
      <c r="E53" s="439"/>
      <c r="F53" s="439"/>
      <c r="H53" s="340" t="s">
        <v>96</v>
      </c>
      <c r="I53" s="627" t="s">
        <v>98</v>
      </c>
      <c r="J53" s="628"/>
      <c r="K53" s="628"/>
      <c r="L53" s="496"/>
      <c r="M53" s="497"/>
      <c r="N53" s="497"/>
      <c r="O53" s="497"/>
      <c r="P53" s="497"/>
      <c r="Q53" s="497"/>
      <c r="R53" s="497"/>
      <c r="S53" s="498"/>
      <c r="T53" s="375"/>
      <c r="U53" s="375"/>
      <c r="V53" s="375"/>
      <c r="W53" s="375"/>
      <c r="X53" s="375"/>
      <c r="Y53" s="375"/>
      <c r="Z53" s="375"/>
      <c r="AA53" s="375"/>
      <c r="AB53" s="375"/>
      <c r="AC53" s="375"/>
      <c r="AD53" s="375"/>
      <c r="AE53" s="375"/>
      <c r="AF53" s="375"/>
      <c r="AG53" s="375"/>
    </row>
    <row r="54" spans="1:33" ht="28.5" customHeight="1" thickTop="1" thickBot="1" x14ac:dyDescent="0.25">
      <c r="A54" s="631" t="s">
        <v>25</v>
      </c>
      <c r="B54" s="632"/>
      <c r="C54" s="440" t="s">
        <v>107</v>
      </c>
      <c r="G54" s="499"/>
      <c r="H54"/>
      <c r="I54"/>
      <c r="J54"/>
      <c r="K54"/>
      <c r="L54"/>
      <c r="M54" s="497"/>
      <c r="N54" s="497"/>
      <c r="O54" s="497"/>
      <c r="P54" s="497"/>
      <c r="Q54" s="497"/>
      <c r="R54" s="497"/>
      <c r="S54" s="498"/>
      <c r="T54" s="1" t="s">
        <v>55</v>
      </c>
      <c r="U54" s="375"/>
      <c r="V54" s="375"/>
      <c r="W54" s="375"/>
      <c r="X54" s="375"/>
      <c r="Y54" s="375"/>
    </row>
    <row r="55" spans="1:33" ht="138.75" customHeight="1" thickBot="1" x14ac:dyDescent="0.25">
      <c r="A55" s="633" t="s">
        <v>219</v>
      </c>
      <c r="B55" s="634"/>
      <c r="C55" s="635"/>
      <c r="D55" s="47"/>
      <c r="E55" s="499" t="s">
        <v>426</v>
      </c>
      <c r="F55" s="499"/>
      <c r="G55" s="443"/>
      <c r="H55" s="499"/>
      <c r="I55" s="499"/>
      <c r="J55" s="499"/>
      <c r="K55" s="499"/>
      <c r="L55" s="499"/>
      <c r="M55" s="497"/>
      <c r="N55" s="497"/>
      <c r="O55" s="497"/>
      <c r="P55" s="497"/>
      <c r="Q55" s="497"/>
      <c r="R55" s="497"/>
      <c r="S55" s="498"/>
      <c r="T55" s="1" t="s">
        <v>8</v>
      </c>
    </row>
    <row r="56" spans="1:33" ht="13.5" thickBot="1" x14ac:dyDescent="0.25">
      <c r="A56" s="441"/>
      <c r="B56" s="441"/>
      <c r="C56" s="442"/>
      <c r="D56" s="442"/>
      <c r="E56" s="442"/>
      <c r="F56" s="442"/>
      <c r="G56" s="430"/>
      <c r="H56" s="443"/>
      <c r="I56" s="443"/>
      <c r="J56" s="444"/>
      <c r="K56"/>
      <c r="L56"/>
      <c r="M56" s="342"/>
      <c r="N56" s="342"/>
      <c r="O56" s="342"/>
      <c r="P56" s="342"/>
      <c r="Q56" s="342"/>
      <c r="R56" s="342"/>
    </row>
    <row r="57" spans="1:33" ht="13.5" thickBot="1" x14ac:dyDescent="0.25">
      <c r="A57" s="629" t="s">
        <v>14</v>
      </c>
      <c r="B57" s="630"/>
      <c r="C57" s="445" t="s">
        <v>373</v>
      </c>
      <c r="D57" s="446"/>
      <c r="E57" s="430"/>
      <c r="F57" s="430"/>
      <c r="G57" s="449"/>
      <c r="H57" s="430"/>
      <c r="I57" s="430"/>
      <c r="J57" s="430"/>
      <c r="K57" s="430"/>
      <c r="L57" s="426"/>
      <c r="M57" s="499"/>
      <c r="N57" s="499"/>
      <c r="O57" s="499"/>
      <c r="P57" s="499"/>
      <c r="Q57" s="499"/>
      <c r="R57" s="499"/>
      <c r="S57" s="499"/>
    </row>
    <row r="58" spans="1:33" ht="16.5" customHeight="1" thickBot="1" x14ac:dyDescent="0.25">
      <c r="A58" s="629" t="s">
        <v>15</v>
      </c>
      <c r="B58" s="630"/>
      <c r="C58" s="447">
        <v>42563</v>
      </c>
      <c r="D58" s="448"/>
      <c r="E58" s="449"/>
      <c r="F58" s="449"/>
      <c r="H58" s="449"/>
      <c r="I58" s="450"/>
      <c r="J58" s="450"/>
      <c r="L58" s="451"/>
      <c r="R58" s="342"/>
    </row>
    <row r="59" spans="1:33" x14ac:dyDescent="0.2">
      <c r="R59" s="342"/>
    </row>
    <row r="61" spans="1:33" x14ac:dyDescent="0.2">
      <c r="A61" s="1"/>
    </row>
  </sheetData>
  <sheetProtection formatCells="0"/>
  <mergeCells count="62">
    <mergeCell ref="A58:B58"/>
    <mergeCell ref="I53:K53"/>
    <mergeCell ref="A54:B54"/>
    <mergeCell ref="A55:C55"/>
    <mergeCell ref="A57:B57"/>
    <mergeCell ref="C51:E51"/>
    <mergeCell ref="I51:K51"/>
    <mergeCell ref="C52:E52"/>
    <mergeCell ref="I52:K52"/>
    <mergeCell ref="V47:W47"/>
    <mergeCell ref="X47:AF47"/>
    <mergeCell ref="C48:E48"/>
    <mergeCell ref="C49:E49"/>
    <mergeCell ref="V49:W49"/>
    <mergeCell ref="X49:AF49"/>
    <mergeCell ref="C45:E45"/>
    <mergeCell ref="C46:E46"/>
    <mergeCell ref="C47:E47"/>
    <mergeCell ref="C50:E50"/>
    <mergeCell ref="X29:Y29"/>
    <mergeCell ref="A30:A34"/>
    <mergeCell ref="C30:E35"/>
    <mergeCell ref="H30:H33"/>
    <mergeCell ref="A37:A42"/>
    <mergeCell ref="C37:E37"/>
    <mergeCell ref="C38:E38"/>
    <mergeCell ref="C39:E39"/>
    <mergeCell ref="C40:E40"/>
    <mergeCell ref="C41:E41"/>
    <mergeCell ref="C42:E42"/>
    <mergeCell ref="H43:H45"/>
    <mergeCell ref="A45:A52"/>
    <mergeCell ref="V30:W45"/>
    <mergeCell ref="X30:AF45"/>
    <mergeCell ref="A19:A28"/>
    <mergeCell ref="H19:I19"/>
    <mergeCell ref="J19:L19"/>
    <mergeCell ref="H21:H24"/>
    <mergeCell ref="J21:L21"/>
    <mergeCell ref="J22:L22"/>
    <mergeCell ref="I23:I24"/>
    <mergeCell ref="J23:L24"/>
    <mergeCell ref="C27:C28"/>
    <mergeCell ref="E27:E28"/>
    <mergeCell ref="H27:H28"/>
    <mergeCell ref="J27:K27"/>
    <mergeCell ref="J28:K28"/>
    <mergeCell ref="V29:W29"/>
    <mergeCell ref="J14:L14"/>
    <mergeCell ref="C17:E17"/>
    <mergeCell ref="J15:L15"/>
    <mergeCell ref="J16:L16"/>
    <mergeCell ref="J17:K18"/>
    <mergeCell ref="L17:L18"/>
    <mergeCell ref="H6:I6"/>
    <mergeCell ref="C16:E16"/>
    <mergeCell ref="H14:H16"/>
    <mergeCell ref="M6:Q6"/>
    <mergeCell ref="R6:U6"/>
    <mergeCell ref="C10:E10"/>
    <mergeCell ref="M10:Q11"/>
    <mergeCell ref="C14:E14"/>
  </mergeCells>
  <dataValidations count="28">
    <dataValidation type="list" allowBlank="1" showInputMessage="1" showErrorMessage="1" sqref="X29">
      <formula1>$T$54:$T$55</formula1>
    </dataValidation>
    <dataValidation allowBlank="1" showInputMessage="1" showErrorMessage="1" promptTitle="SDP" prompt="Please indicate which SDP objective this project/programme contributes to" sqref="A37"/>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C54">
      <formula1>ragrating</formula1>
    </dataValidation>
    <dataValidation type="textLength" errorStyle="warning" operator="lessThan" allowBlank="1" showInputMessage="1" showErrorMessage="1" error="Please do not exceed 1000 characters (inc spaces), approx 150 words in your commentary. Extended narrative may be edited by the BICC portfolio office." sqref="E55">
      <formula1>1500</formula1>
    </dataValidation>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0:F41 C30 C36:E36">
      <formula1>1000</formula1>
    </dataValidation>
    <dataValidation allowBlank="1" showInputMessage="1" showErrorMessage="1" prompt="If project supports the delivery of government policy/strategic objectives, please state couple of lines stating which policy or objectives it supports." sqref="A30:A34"/>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One or two lines describing what the project is doing." sqref="H30:H32"/>
    <dataValidation allowBlank="1" showInputMessage="1" showErrorMessage="1" prompt="Use the RPA or equivalent to record the Departments view of the project risk level. " sqref="H27"/>
    <dataValidation allowBlank="1" showInputMessage="1" showErrorMessage="1" prompt="The project methodology used for the project. Choose from Waterfall, Agile or Hybrid (a combination of the two)" sqref="H48"/>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sqref="C10:E10">
      <formula1>250</formula1>
    </dataValidation>
    <dataValidation allowBlank="1" showInputMessage="1" showErrorMessage="1" promptTitle="Project scope" prompt="One or two lines describing what the project subject matter and outcome is?" sqref="I30"/>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hese should be entered as a specific item sourced from the most recent business case." sqref="A45"/>
    <dataValidation allowBlank="1" showInputMessage="1" showErrorMessage="1" promptTitle="Scope change commentary " prompt="Where the scope has changed since approved FBC, any changes and the reasons for them should be briefly summarised." sqref="J43"/>
    <dataValidation allowBlank="1" showInputMessage="1" showErrorMessage="1" prompt="This only applies to projects that have passed FBC stage. If the scope has changed significantly since previous quarter please indicate whether change is an Increase or Decrease. Otherwise leave as NO." sqref="H43:H44"/>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2:L42 F42:F44">
      <formula1>500</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list" allowBlank="1" showInputMessage="1" showErrorMessage="1" sqref="K6">
      <formula1>reportingperiod</formula1>
    </dataValidation>
    <dataValidation type="list" allowBlank="1" showInputMessage="1" showErrorMessage="1" sqref="E26">
      <formula1>HasSROchanged</formula1>
    </dataValidation>
    <dataValidation type="list" allowBlank="1" showInputMessage="1" showErrorMessage="1" sqref="C14:E14">
      <formula1>DfTGroup</formula1>
    </dataValidation>
    <dataValidation type="list" allowBlank="1" showInputMessage="1" showErrorMessage="1" sqref="E18">
      <formula1>$T$16:$T$33</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N28:Q31 X30:AF45 M27:M31 L28:L29 J29:K29 R30:R47">
      <formula1>1000</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1:H24"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4803149606299213" right="0.74803149606299213" top="0.98425196850393704" bottom="0.98425196850393704" header="0.51181102362204722" footer="0.51181102362204722"/>
  <pageSetup paperSize="8" scale="68"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8</xdr:col>
                    <xdr:colOff>28575</xdr:colOff>
                    <xdr:row>6</xdr:row>
                    <xdr:rowOff>85725</xdr:rowOff>
                  </from>
                  <to>
                    <xdr:col>8</xdr:col>
                    <xdr:colOff>333375</xdr:colOff>
                    <xdr:row>9</xdr:row>
                    <xdr:rowOff>228600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11</xdr:col>
                    <xdr:colOff>19050</xdr:colOff>
                    <xdr:row>6</xdr:row>
                    <xdr:rowOff>85725</xdr:rowOff>
                  </from>
                  <to>
                    <xdr:col>11</xdr:col>
                    <xdr:colOff>323850</xdr:colOff>
                    <xdr:row>9</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106" zoomScaleNormal="100" workbookViewId="0">
      <selection activeCell="B14" sqref="B14"/>
    </sheetView>
  </sheetViews>
  <sheetFormatPr defaultColWidth="9.140625" defaultRowHeight="12.75" x14ac:dyDescent="0.2"/>
  <cols>
    <col min="1" max="1" width="23.42578125" style="3" customWidth="1"/>
    <col min="2" max="2" width="21.42578125" style="3" customWidth="1"/>
    <col min="3" max="6" width="14.28515625" style="3" customWidth="1"/>
    <col min="7" max="7" width="15" style="3" customWidth="1"/>
    <col min="8" max="10" width="14.28515625" style="3" customWidth="1"/>
    <col min="11" max="11" width="13.42578125" style="3" customWidth="1"/>
    <col min="12" max="12" width="12.7109375" style="3" customWidth="1"/>
    <col min="13" max="13" width="11.5703125" style="3" customWidth="1"/>
    <col min="14" max="14" width="9.140625" style="3"/>
    <col min="15" max="15" width="11" style="3" hidden="1" customWidth="1"/>
    <col min="16" max="16" width="14.140625" style="3" customWidth="1"/>
    <col min="17" max="17" width="14" style="3" customWidth="1"/>
    <col min="18" max="16384" width="9.140625" style="3"/>
  </cols>
  <sheetData>
    <row r="1" spans="1:15" x14ac:dyDescent="0.2">
      <c r="D1" s="20" t="s">
        <v>45</v>
      </c>
    </row>
    <row r="4" spans="1:15" x14ac:dyDescent="0.2">
      <c r="O4" s="2" t="s">
        <v>6</v>
      </c>
    </row>
    <row r="5" spans="1:15" x14ac:dyDescent="0.2">
      <c r="O5" s="2" t="s">
        <v>8</v>
      </c>
    </row>
    <row r="6" spans="1:15" ht="15" x14ac:dyDescent="0.25">
      <c r="A6" s="7" t="s">
        <v>242</v>
      </c>
      <c r="O6" s="1" t="s">
        <v>9</v>
      </c>
    </row>
    <row r="7" spans="1:15" ht="10.5" customHeight="1" thickBot="1" x14ac:dyDescent="0.3">
      <c r="A7" s="7"/>
      <c r="O7" s="1"/>
    </row>
    <row r="8" spans="1:15" s="11" customFormat="1" ht="27" customHeight="1" thickBot="1" x14ac:dyDescent="0.25">
      <c r="A8" s="656" t="s">
        <v>124</v>
      </c>
      <c r="B8" s="657"/>
    </row>
    <row r="9" spans="1:15" s="64" customFormat="1" ht="2.25" customHeight="1" thickBot="1" x14ac:dyDescent="0.25">
      <c r="A9" s="270"/>
      <c r="B9" s="270"/>
    </row>
    <row r="10" spans="1:15" ht="19.5" customHeight="1" thickBot="1" x14ac:dyDescent="0.25">
      <c r="A10" s="667" t="s">
        <v>230</v>
      </c>
      <c r="B10" s="668"/>
      <c r="C10" s="249" t="s">
        <v>9</v>
      </c>
      <c r="D10" s="250"/>
      <c r="E10" s="251"/>
      <c r="F10" s="251"/>
      <c r="G10" s="251"/>
    </row>
    <row r="11" spans="1:15" ht="8.25" customHeight="1" x14ac:dyDescent="0.2">
      <c r="A11" s="33"/>
      <c r="B11" s="34"/>
      <c r="C11" s="34"/>
      <c r="D11" s="34"/>
      <c r="E11" s="34"/>
      <c r="F11" s="34"/>
      <c r="G11" s="34"/>
    </row>
    <row r="12" spans="1:15" s="11" customFormat="1" ht="11.25" customHeight="1" x14ac:dyDescent="0.2">
      <c r="A12" s="10" t="s">
        <v>58</v>
      </c>
    </row>
    <row r="13" spans="1:15" s="11" customFormat="1" ht="3" customHeight="1" thickBot="1" x14ac:dyDescent="0.25">
      <c r="A13" s="10"/>
    </row>
    <row r="14" spans="1:15" s="11" customFormat="1" ht="41.25" customHeight="1" thickBot="1" x14ac:dyDescent="0.25">
      <c r="A14" s="256" t="s">
        <v>132</v>
      </c>
      <c r="B14" s="267" t="s">
        <v>389</v>
      </c>
      <c r="D14" s="663" t="s">
        <v>84</v>
      </c>
      <c r="E14" s="664"/>
      <c r="F14" s="267" t="s">
        <v>389</v>
      </c>
      <c r="G14" s="295" t="s">
        <v>252</v>
      </c>
      <c r="H14" s="328">
        <v>42200</v>
      </c>
    </row>
    <row r="15" spans="1:15" s="11" customFormat="1" ht="37.5" customHeight="1" thickBot="1" x14ac:dyDescent="0.25">
      <c r="A15" s="256" t="s">
        <v>133</v>
      </c>
      <c r="B15" s="267"/>
      <c r="D15" s="663" t="s">
        <v>337</v>
      </c>
      <c r="E15" s="664"/>
      <c r="F15" s="267"/>
    </row>
    <row r="16" spans="1:15" s="11" customFormat="1" ht="18" customHeight="1" thickBot="1" x14ac:dyDescent="0.25">
      <c r="A16" s="95"/>
      <c r="B16" s="96"/>
      <c r="D16" s="663" t="s">
        <v>134</v>
      </c>
      <c r="E16" s="664"/>
      <c r="F16" s="267">
        <v>3</v>
      </c>
    </row>
    <row r="17" spans="1:16" s="11" customFormat="1" ht="28.5" customHeight="1" thickBot="1" x14ac:dyDescent="0.25">
      <c r="D17" s="665" t="s">
        <v>135</v>
      </c>
      <c r="E17" s="666"/>
      <c r="F17" s="328">
        <v>42194</v>
      </c>
    </row>
    <row r="18" spans="1:16" s="64" customFormat="1" ht="28.5" customHeight="1" thickBot="1" x14ac:dyDescent="0.25">
      <c r="A18" s="271" t="s">
        <v>138</v>
      </c>
      <c r="D18" s="95"/>
      <c r="E18" s="98"/>
      <c r="F18" s="99"/>
    </row>
    <row r="19" spans="1:16" s="64" customFormat="1" ht="27.75" customHeight="1" thickBot="1" x14ac:dyDescent="0.25">
      <c r="A19" s="272" t="s">
        <v>145</v>
      </c>
      <c r="B19" s="272" t="s">
        <v>146</v>
      </c>
      <c r="C19" s="299" t="s">
        <v>427</v>
      </c>
      <c r="D19" s="272" t="s">
        <v>177</v>
      </c>
      <c r="E19" s="299" t="s">
        <v>427</v>
      </c>
      <c r="F19" s="99"/>
    </row>
    <row r="20" spans="1:16" s="11" customFormat="1" ht="15" customHeight="1" thickBot="1" x14ac:dyDescent="0.25">
      <c r="A20" s="272" t="s">
        <v>139</v>
      </c>
      <c r="B20" s="238">
        <v>2014</v>
      </c>
      <c r="D20" s="95"/>
      <c r="E20" s="98"/>
      <c r="F20" s="99"/>
    </row>
    <row r="21" spans="1:16" s="11" customFormat="1" ht="18" customHeight="1" thickBot="1" x14ac:dyDescent="0.25">
      <c r="A21" s="272" t="s">
        <v>140</v>
      </c>
      <c r="B21" s="493">
        <v>3.5000000000000003E-2</v>
      </c>
      <c r="D21" s="605" t="s">
        <v>338</v>
      </c>
      <c r="E21" s="605"/>
      <c r="F21" s="605"/>
      <c r="G21" s="672" t="s">
        <v>11</v>
      </c>
    </row>
    <row r="22" spans="1:16" s="11" customFormat="1" ht="17.25" customHeight="1" thickBot="1" x14ac:dyDescent="0.25">
      <c r="A22" s="272" t="s">
        <v>141</v>
      </c>
      <c r="B22" s="299" t="s">
        <v>142</v>
      </c>
      <c r="D22" s="605"/>
      <c r="E22" s="605"/>
      <c r="F22" s="605"/>
      <c r="G22" s="672"/>
    </row>
    <row r="23" spans="1:16" ht="30" customHeight="1" thickBot="1" x14ac:dyDescent="0.25">
      <c r="A23" s="317" t="s">
        <v>211</v>
      </c>
      <c r="B23" s="318">
        <v>60</v>
      </c>
      <c r="D23" s="605"/>
      <c r="E23" s="605"/>
      <c r="F23" s="605"/>
      <c r="G23" s="672"/>
    </row>
    <row r="24" spans="1:16" ht="28.5" customHeight="1" thickBot="1" x14ac:dyDescent="0.25">
      <c r="A24" s="319" t="s">
        <v>344</v>
      </c>
      <c r="B24" s="329"/>
      <c r="D24" s="673" t="s">
        <v>339</v>
      </c>
      <c r="E24" s="673"/>
      <c r="F24" s="673"/>
      <c r="G24" s="1"/>
    </row>
    <row r="25" spans="1:16" s="11" customFormat="1" ht="21" customHeight="1" thickBot="1" x14ac:dyDescent="0.25">
      <c r="A25" s="669" t="s">
        <v>213</v>
      </c>
      <c r="B25" s="670"/>
      <c r="C25" s="671"/>
      <c r="D25" s="673"/>
      <c r="E25" s="673"/>
      <c r="F25" s="673"/>
      <c r="G25" s="19"/>
    </row>
    <row r="26" spans="1:16" s="57" customFormat="1" ht="87.75" customHeight="1" thickBot="1" x14ac:dyDescent="0.25">
      <c r="A26" s="320" t="s">
        <v>27</v>
      </c>
      <c r="B26" s="325" t="s">
        <v>356</v>
      </c>
      <c r="C26" s="321" t="s">
        <v>349</v>
      </c>
      <c r="D26" s="274" t="s">
        <v>350</v>
      </c>
      <c r="E26" s="274" t="s">
        <v>111</v>
      </c>
      <c r="F26" s="275" t="s">
        <v>247</v>
      </c>
      <c r="G26" s="322" t="s">
        <v>345</v>
      </c>
      <c r="H26" s="58"/>
      <c r="I26" s="59"/>
      <c r="J26" s="59"/>
      <c r="K26" s="59"/>
      <c r="L26" s="60"/>
      <c r="M26" s="61"/>
      <c r="N26" s="61"/>
      <c r="O26" s="61"/>
      <c r="P26" s="61"/>
    </row>
    <row r="27" spans="1:16" s="11" customFormat="1" ht="15" customHeight="1" thickBot="1" x14ac:dyDescent="0.25">
      <c r="A27" s="644" t="s">
        <v>340</v>
      </c>
      <c r="B27" s="276" t="s">
        <v>74</v>
      </c>
      <c r="C27" s="210">
        <f>2.4+1.1</f>
        <v>3.5</v>
      </c>
      <c r="D27" s="36">
        <v>10.199999999999999</v>
      </c>
      <c r="E27" s="36">
        <v>14.3</v>
      </c>
      <c r="F27" s="247">
        <f>SUM(C27:E27)</f>
        <v>28</v>
      </c>
      <c r="G27" s="323"/>
      <c r="H27" s="40"/>
      <c r="I27" s="32"/>
      <c r="J27" s="32"/>
      <c r="K27" s="32"/>
      <c r="L27" s="30"/>
      <c r="M27" s="31"/>
      <c r="N27" s="31"/>
      <c r="O27" s="31"/>
      <c r="P27" s="31"/>
    </row>
    <row r="28" spans="1:16" s="11" customFormat="1" ht="15" customHeight="1" thickBot="1" x14ac:dyDescent="0.25">
      <c r="A28" s="645"/>
      <c r="B28" s="276" t="s">
        <v>75</v>
      </c>
      <c r="C28" s="36">
        <v>3.5</v>
      </c>
      <c r="D28" s="36">
        <v>8.4</v>
      </c>
      <c r="E28" s="36">
        <v>14.3</v>
      </c>
      <c r="F28" s="247">
        <f>SUM(C28:E28)</f>
        <v>26.200000000000003</v>
      </c>
      <c r="G28" s="323"/>
      <c r="H28" s="40"/>
      <c r="I28" s="32"/>
      <c r="J28" s="32"/>
      <c r="K28" s="32"/>
      <c r="L28" s="30"/>
      <c r="M28" s="31"/>
      <c r="N28" s="31"/>
      <c r="O28" s="31"/>
      <c r="P28" s="31"/>
    </row>
    <row r="29" spans="1:16" s="11" customFormat="1" ht="35.25" customHeight="1" thickBot="1" x14ac:dyDescent="0.25">
      <c r="A29" s="332" t="s">
        <v>341</v>
      </c>
      <c r="B29" s="336"/>
      <c r="C29" s="334" t="s">
        <v>10</v>
      </c>
      <c r="D29" s="334" t="s">
        <v>10</v>
      </c>
      <c r="E29" s="334" t="s">
        <v>10</v>
      </c>
      <c r="F29" s="334" t="s">
        <v>10</v>
      </c>
      <c r="G29" s="333"/>
      <c r="H29" s="40"/>
      <c r="I29" s="32"/>
      <c r="J29" s="32"/>
      <c r="K29" s="32"/>
      <c r="L29" s="30"/>
      <c r="M29" s="31"/>
      <c r="N29" s="31"/>
      <c r="O29" s="31"/>
      <c r="P29" s="31"/>
    </row>
    <row r="30" spans="1:16" ht="15" customHeight="1" thickBot="1" x14ac:dyDescent="0.25">
      <c r="A30" s="644" t="s">
        <v>76</v>
      </c>
      <c r="B30" s="276" t="s">
        <v>74</v>
      </c>
      <c r="C30" s="36">
        <v>0.4</v>
      </c>
      <c r="D30" s="36">
        <v>16.3</v>
      </c>
      <c r="E30" s="36">
        <v>3.6</v>
      </c>
      <c r="F30" s="247">
        <f>SUM(C30:E30)</f>
        <v>20.3</v>
      </c>
      <c r="G30" s="323"/>
      <c r="H30" s="39"/>
    </row>
    <row r="31" spans="1:16" ht="15" customHeight="1" thickBot="1" x14ac:dyDescent="0.25">
      <c r="A31" s="645"/>
      <c r="B31" s="276" t="s">
        <v>137</v>
      </c>
      <c r="C31" s="36">
        <v>0.4</v>
      </c>
      <c r="D31" s="36">
        <v>17.3</v>
      </c>
      <c r="E31" s="36">
        <v>3.6</v>
      </c>
      <c r="F31" s="247">
        <f t="shared" ref="F31:F43" si="0">SUM(C31:E31)</f>
        <v>21.3</v>
      </c>
      <c r="G31" s="323"/>
      <c r="H31" s="39"/>
    </row>
    <row r="32" spans="1:16" ht="15" customHeight="1" thickBot="1" x14ac:dyDescent="0.25">
      <c r="A32" s="644" t="s">
        <v>85</v>
      </c>
      <c r="B32" s="276" t="s">
        <v>74</v>
      </c>
      <c r="C32" s="36">
        <v>0.2</v>
      </c>
      <c r="D32" s="36">
        <v>16.7</v>
      </c>
      <c r="E32" s="36">
        <v>2.4</v>
      </c>
      <c r="F32" s="247">
        <f t="shared" si="0"/>
        <v>19.299999999999997</v>
      </c>
      <c r="G32" s="323"/>
      <c r="H32" s="39"/>
    </row>
    <row r="33" spans="1:8" ht="15" customHeight="1" thickBot="1" x14ac:dyDescent="0.25">
      <c r="A33" s="645"/>
      <c r="B33" s="276" t="s">
        <v>137</v>
      </c>
      <c r="C33" s="36">
        <v>0.2</v>
      </c>
      <c r="D33" s="36">
        <v>17.099999999999998</v>
      </c>
      <c r="E33" s="36">
        <v>2.4</v>
      </c>
      <c r="F33" s="247">
        <f t="shared" si="0"/>
        <v>19.699999999999996</v>
      </c>
      <c r="G33" s="323"/>
      <c r="H33" s="39"/>
    </row>
    <row r="34" spans="1:8" ht="15" customHeight="1" thickBot="1" x14ac:dyDescent="0.25">
      <c r="A34" s="644" t="s">
        <v>86</v>
      </c>
      <c r="B34" s="276" t="s">
        <v>74</v>
      </c>
      <c r="C34" s="36"/>
      <c r="D34" s="36">
        <v>16.7</v>
      </c>
      <c r="E34" s="36"/>
      <c r="F34" s="247">
        <f t="shared" si="0"/>
        <v>16.7</v>
      </c>
      <c r="G34" s="323"/>
      <c r="H34" s="39"/>
    </row>
    <row r="35" spans="1:8" ht="15" customHeight="1" thickBot="1" x14ac:dyDescent="0.25">
      <c r="A35" s="645"/>
      <c r="B35" s="276" t="s">
        <v>137</v>
      </c>
      <c r="C35" s="36"/>
      <c r="D35" s="36">
        <v>16.7</v>
      </c>
      <c r="E35" s="36"/>
      <c r="F35" s="247">
        <f t="shared" si="0"/>
        <v>16.7</v>
      </c>
      <c r="G35" s="323"/>
      <c r="H35" s="39"/>
    </row>
    <row r="36" spans="1:8" ht="15" customHeight="1" thickBot="1" x14ac:dyDescent="0.25">
      <c r="A36" s="644" t="s">
        <v>88</v>
      </c>
      <c r="B36" s="276" t="s">
        <v>74</v>
      </c>
      <c r="C36" s="36"/>
      <c r="D36" s="36">
        <v>16.7</v>
      </c>
      <c r="E36" s="36"/>
      <c r="F36" s="247">
        <f t="shared" si="0"/>
        <v>16.7</v>
      </c>
      <c r="G36" s="323"/>
      <c r="H36" s="39"/>
    </row>
    <row r="37" spans="1:8" ht="15" customHeight="1" thickBot="1" x14ac:dyDescent="0.25">
      <c r="A37" s="645"/>
      <c r="B37" s="276" t="s">
        <v>137</v>
      </c>
      <c r="C37" s="36"/>
      <c r="D37" s="36">
        <v>16.7</v>
      </c>
      <c r="E37" s="36"/>
      <c r="F37" s="247">
        <f t="shared" si="0"/>
        <v>16.7</v>
      </c>
      <c r="G37" s="323"/>
      <c r="H37" s="39"/>
    </row>
    <row r="38" spans="1:8" ht="15" customHeight="1" thickBot="1" x14ac:dyDescent="0.25">
      <c r="A38" s="644" t="s">
        <v>342</v>
      </c>
      <c r="B38" s="276" t="s">
        <v>74</v>
      </c>
      <c r="C38" s="36"/>
      <c r="D38" s="299">
        <v>16.7</v>
      </c>
      <c r="E38" s="36"/>
      <c r="F38" s="247">
        <f t="shared" si="0"/>
        <v>16.7</v>
      </c>
      <c r="G38" s="323"/>
      <c r="H38" s="39"/>
    </row>
    <row r="39" spans="1:8" ht="15" customHeight="1" thickBot="1" x14ac:dyDescent="0.25">
      <c r="A39" s="645"/>
      <c r="B39" s="276" t="s">
        <v>137</v>
      </c>
      <c r="C39" s="36"/>
      <c r="D39" s="299">
        <v>16.7</v>
      </c>
      <c r="E39" s="36"/>
      <c r="F39" s="247">
        <f t="shared" si="0"/>
        <v>16.7</v>
      </c>
      <c r="G39" s="323"/>
      <c r="H39" s="39"/>
    </row>
    <row r="40" spans="1:8" ht="15" customHeight="1" thickBot="1" x14ac:dyDescent="0.25">
      <c r="A40" s="644" t="s">
        <v>343</v>
      </c>
      <c r="B40" s="276" t="s">
        <v>74</v>
      </c>
      <c r="C40" s="299"/>
      <c r="D40" s="299">
        <v>16.7</v>
      </c>
      <c r="E40" s="299"/>
      <c r="F40" s="302">
        <v>0</v>
      </c>
      <c r="G40" s="323"/>
      <c r="H40" s="50"/>
    </row>
    <row r="41" spans="1:8" ht="15" customHeight="1" thickBot="1" x14ac:dyDescent="0.25">
      <c r="A41" s="645"/>
      <c r="B41" s="276" t="s">
        <v>137</v>
      </c>
      <c r="C41" s="299"/>
      <c r="D41" s="299">
        <v>16.7</v>
      </c>
      <c r="E41" s="299"/>
      <c r="F41" s="302">
        <v>0</v>
      </c>
      <c r="G41" s="323"/>
      <c r="H41" s="50"/>
    </row>
    <row r="42" spans="1:8" ht="15" customHeight="1" thickBot="1" x14ac:dyDescent="0.25">
      <c r="A42" s="644" t="s">
        <v>77</v>
      </c>
      <c r="B42" s="276" t="s">
        <v>74</v>
      </c>
      <c r="C42" s="36"/>
      <c r="D42" s="36">
        <v>67</v>
      </c>
      <c r="E42" s="36"/>
      <c r="F42" s="247">
        <f t="shared" si="0"/>
        <v>67</v>
      </c>
      <c r="G42" s="323"/>
      <c r="H42" s="50"/>
    </row>
    <row r="43" spans="1:8" ht="15" customHeight="1" thickBot="1" x14ac:dyDescent="0.25">
      <c r="A43" s="645"/>
      <c r="B43" s="276" t="s">
        <v>137</v>
      </c>
      <c r="C43" s="36"/>
      <c r="D43" s="36">
        <v>67</v>
      </c>
      <c r="E43" s="36"/>
      <c r="F43" s="247">
        <f t="shared" si="0"/>
        <v>67</v>
      </c>
      <c r="G43" s="333"/>
      <c r="H43" s="39"/>
    </row>
    <row r="44" spans="1:8" ht="25.5" customHeight="1" thickBot="1" x14ac:dyDescent="0.25">
      <c r="A44" s="654" t="s">
        <v>108</v>
      </c>
      <c r="B44" s="277" t="s">
        <v>74</v>
      </c>
      <c r="C44" s="51">
        <f>SUM(C27+C30+C32+C34+C36+C38+C40+C42)</f>
        <v>4.0999999999999996</v>
      </c>
      <c r="D44" s="51">
        <f t="shared" ref="D44:E44" si="1">SUM(D27+D30+D32+D34+D36+D38+D40+D42)</f>
        <v>177</v>
      </c>
      <c r="E44" s="51">
        <f t="shared" si="1"/>
        <v>20.3</v>
      </c>
      <c r="F44" s="128">
        <f>SUM(C44:E44)</f>
        <v>201.4</v>
      </c>
      <c r="G44" s="330">
        <f>SUM(G27+G30+G32+G34+G36+G38+G40+G42)</f>
        <v>0</v>
      </c>
      <c r="H44" s="49"/>
    </row>
    <row r="45" spans="1:8" ht="27" customHeight="1" thickBot="1" x14ac:dyDescent="0.25">
      <c r="A45" s="655"/>
      <c r="B45" s="278" t="s">
        <v>149</v>
      </c>
      <c r="C45" s="52">
        <f>SUM(C28+C31+C33+C35+C37+C39+C41+C43)</f>
        <v>4.0999999999999996</v>
      </c>
      <c r="D45" s="52">
        <f t="shared" ref="D45:E45" si="2">SUM(D28+D31+D33+D35+D37+D39+D41+D43)</f>
        <v>176.60000000000002</v>
      </c>
      <c r="E45" s="52">
        <f t="shared" si="2"/>
        <v>20.3</v>
      </c>
      <c r="F45" s="67">
        <f>SUM(C45:E45)</f>
        <v>201.00000000000003</v>
      </c>
      <c r="G45" s="330">
        <f>SUM(G28+G31+G33+G35+G37+G39+G41+G43)</f>
        <v>0</v>
      </c>
      <c r="H45" s="49"/>
    </row>
    <row r="46" spans="1:8" ht="33" customHeight="1" thickBot="1" x14ac:dyDescent="0.25">
      <c r="A46" s="676" t="s">
        <v>346</v>
      </c>
      <c r="B46" s="677"/>
      <c r="C46" s="324"/>
      <c r="D46" s="299">
        <v>16.7</v>
      </c>
      <c r="E46" s="211"/>
      <c r="F46" s="97"/>
      <c r="G46" s="97"/>
      <c r="H46" s="49"/>
    </row>
    <row r="47" spans="1:8" ht="25.5" customHeight="1" thickBot="1" x14ac:dyDescent="0.25">
      <c r="A47" s="674" t="s">
        <v>183</v>
      </c>
      <c r="B47" s="675"/>
      <c r="C47" s="494">
        <v>2026</v>
      </c>
      <c r="H47" s="55"/>
    </row>
    <row r="48" spans="1:8" s="4" customFormat="1" ht="1.5" customHeight="1" x14ac:dyDescent="0.2">
      <c r="D48" s="71"/>
      <c r="E48" s="71"/>
      <c r="F48" s="71"/>
      <c r="G48" s="72"/>
    </row>
    <row r="49" spans="1:16" ht="78.75" customHeight="1" x14ac:dyDescent="0.2">
      <c r="A49" s="56" t="s">
        <v>110</v>
      </c>
      <c r="B49" s="661" t="s">
        <v>428</v>
      </c>
      <c r="C49" s="662"/>
      <c r="D49" s="662"/>
      <c r="E49" s="662"/>
      <c r="F49" s="662"/>
      <c r="G49" s="662"/>
    </row>
    <row r="50" spans="1:16" ht="19.5" customHeight="1" thickBot="1" x14ac:dyDescent="0.25">
      <c r="A50" s="42"/>
      <c r="B50" s="43"/>
      <c r="C50" s="43"/>
      <c r="D50" s="43"/>
      <c r="E50" s="43"/>
      <c r="F50" s="43"/>
      <c r="G50" s="43"/>
    </row>
    <row r="51" spans="1:16" s="64" customFormat="1" ht="96.75" thickBot="1" x14ac:dyDescent="0.25">
      <c r="A51" s="273" t="s">
        <v>28</v>
      </c>
      <c r="B51" s="325" t="s">
        <v>355</v>
      </c>
      <c r="C51" s="274" t="s">
        <v>348</v>
      </c>
      <c r="D51" s="279" t="s">
        <v>351</v>
      </c>
      <c r="E51" s="274" t="s">
        <v>112</v>
      </c>
      <c r="F51" s="275" t="s">
        <v>248</v>
      </c>
      <c r="G51" s="322" t="s">
        <v>352</v>
      </c>
      <c r="H51" s="63"/>
      <c r="I51" s="63"/>
      <c r="J51" s="63"/>
    </row>
    <row r="52" spans="1:16" s="64" customFormat="1" ht="15" customHeight="1" thickBot="1" x14ac:dyDescent="0.25">
      <c r="A52" s="644" t="s">
        <v>340</v>
      </c>
      <c r="B52" s="276" t="s">
        <v>74</v>
      </c>
      <c r="C52" s="337">
        <f>3.3+17.4</f>
        <v>20.7</v>
      </c>
      <c r="D52" s="338"/>
      <c r="E52" s="337"/>
      <c r="F52" s="302">
        <f>SUM(C52:E52)</f>
        <v>20.7</v>
      </c>
      <c r="G52" s="323"/>
      <c r="H52" s="63"/>
      <c r="I52" s="63"/>
      <c r="J52" s="63"/>
    </row>
    <row r="53" spans="1:16" s="44" customFormat="1" ht="15" customHeight="1" thickBot="1" x14ac:dyDescent="0.25">
      <c r="A53" s="645"/>
      <c r="B53" s="276" t="s">
        <v>75</v>
      </c>
      <c r="C53" s="337">
        <f>3.3+10.2</f>
        <v>13.5</v>
      </c>
      <c r="D53" s="337"/>
      <c r="E53" s="337"/>
      <c r="F53" s="302">
        <f>SUM(C53:E53)</f>
        <v>13.5</v>
      </c>
      <c r="G53" s="323"/>
    </row>
    <row r="54" spans="1:16" s="11" customFormat="1" ht="32.25" customHeight="1" thickBot="1" x14ac:dyDescent="0.25">
      <c r="A54" s="332" t="s">
        <v>347</v>
      </c>
      <c r="B54" s="336"/>
      <c r="C54" s="339" t="s">
        <v>10</v>
      </c>
      <c r="D54" s="339"/>
      <c r="E54" s="339"/>
      <c r="F54" s="335"/>
      <c r="G54" s="333"/>
      <c r="H54" s="40"/>
      <c r="I54" s="32"/>
      <c r="J54" s="32"/>
      <c r="K54" s="32"/>
      <c r="L54" s="30"/>
      <c r="M54" s="31"/>
      <c r="N54" s="31"/>
      <c r="O54" s="31"/>
      <c r="P54" s="31"/>
    </row>
    <row r="55" spans="1:16" s="44" customFormat="1" ht="15" customHeight="1" thickBot="1" x14ac:dyDescent="0.25">
      <c r="A55" s="644" t="s">
        <v>357</v>
      </c>
      <c r="B55" s="276" t="s">
        <v>74</v>
      </c>
      <c r="C55" s="337">
        <v>3.7</v>
      </c>
      <c r="D55" s="337">
        <v>3.5</v>
      </c>
      <c r="E55" s="337"/>
      <c r="F55" s="302">
        <f>SUM(C55:E55)</f>
        <v>7.2</v>
      </c>
      <c r="G55" s="323"/>
    </row>
    <row r="56" spans="1:16" s="44" customFormat="1" ht="15" customHeight="1" thickBot="1" x14ac:dyDescent="0.25">
      <c r="A56" s="645"/>
      <c r="B56" s="276" t="s">
        <v>137</v>
      </c>
      <c r="C56" s="337">
        <v>3.7</v>
      </c>
      <c r="D56" s="337">
        <v>3.5</v>
      </c>
      <c r="E56" s="337"/>
      <c r="F56" s="302">
        <f t="shared" ref="F56:F68" si="3">SUM(C56:E56)</f>
        <v>7.2</v>
      </c>
      <c r="G56" s="323"/>
    </row>
    <row r="57" spans="1:16" s="44" customFormat="1" ht="15" customHeight="1" thickBot="1" x14ac:dyDescent="0.25">
      <c r="A57" s="644" t="s">
        <v>85</v>
      </c>
      <c r="B57" s="276" t="s">
        <v>74</v>
      </c>
      <c r="C57" s="337">
        <v>2.4</v>
      </c>
      <c r="D57" s="337">
        <v>3.5</v>
      </c>
      <c r="E57" s="337"/>
      <c r="F57" s="302">
        <f t="shared" si="3"/>
        <v>5.9</v>
      </c>
      <c r="G57" s="323"/>
    </row>
    <row r="58" spans="1:16" s="44" customFormat="1" ht="15" customHeight="1" thickBot="1" x14ac:dyDescent="0.25">
      <c r="A58" s="645"/>
      <c r="B58" s="276" t="s">
        <v>137</v>
      </c>
      <c r="C58" s="337">
        <v>2.4</v>
      </c>
      <c r="D58" s="337">
        <v>3.5</v>
      </c>
      <c r="E58" s="337"/>
      <c r="F58" s="302">
        <f t="shared" si="3"/>
        <v>5.9</v>
      </c>
      <c r="G58" s="323"/>
    </row>
    <row r="59" spans="1:16" s="44" customFormat="1" ht="15" customHeight="1" thickBot="1" x14ac:dyDescent="0.25">
      <c r="A59" s="315" t="s">
        <v>86</v>
      </c>
      <c r="B59" s="276" t="s">
        <v>74</v>
      </c>
      <c r="C59" s="337"/>
      <c r="D59" s="337">
        <v>3.5</v>
      </c>
      <c r="E59" s="337"/>
      <c r="F59" s="302">
        <f t="shared" si="3"/>
        <v>3.5</v>
      </c>
      <c r="G59" s="323"/>
    </row>
    <row r="60" spans="1:16" s="44" customFormat="1" ht="15" customHeight="1" thickBot="1" x14ac:dyDescent="0.25">
      <c r="A60" s="316"/>
      <c r="B60" s="276" t="s">
        <v>137</v>
      </c>
      <c r="C60" s="337"/>
      <c r="D60" s="337">
        <v>3.5</v>
      </c>
      <c r="E60" s="337"/>
      <c r="F60" s="302">
        <f t="shared" si="3"/>
        <v>3.5</v>
      </c>
      <c r="G60" s="323"/>
    </row>
    <row r="61" spans="1:16" s="44" customFormat="1" ht="15" customHeight="1" thickBot="1" x14ac:dyDescent="0.25">
      <c r="A61" s="315" t="s">
        <v>88</v>
      </c>
      <c r="B61" s="276" t="s">
        <v>74</v>
      </c>
      <c r="C61" s="337"/>
      <c r="D61" s="337">
        <v>3.5</v>
      </c>
      <c r="E61" s="337"/>
      <c r="F61" s="302">
        <f t="shared" si="3"/>
        <v>3.5</v>
      </c>
      <c r="G61" s="323"/>
    </row>
    <row r="62" spans="1:16" s="44" customFormat="1" ht="15" customHeight="1" thickBot="1" x14ac:dyDescent="0.25">
      <c r="A62" s="316"/>
      <c r="B62" s="276" t="s">
        <v>137</v>
      </c>
      <c r="C62" s="337"/>
      <c r="D62" s="337">
        <v>3.5</v>
      </c>
      <c r="E62" s="337"/>
      <c r="F62" s="302">
        <f t="shared" si="3"/>
        <v>3.5</v>
      </c>
      <c r="G62" s="323"/>
    </row>
    <row r="63" spans="1:16" s="44" customFormat="1" ht="15" customHeight="1" thickBot="1" x14ac:dyDescent="0.25">
      <c r="A63" s="315" t="s">
        <v>342</v>
      </c>
      <c r="B63" s="276" t="s">
        <v>74</v>
      </c>
      <c r="C63" s="337"/>
      <c r="D63" s="337">
        <v>3.5</v>
      </c>
      <c r="E63" s="337"/>
      <c r="F63" s="302">
        <f t="shared" si="3"/>
        <v>3.5</v>
      </c>
      <c r="G63" s="323"/>
    </row>
    <row r="64" spans="1:16" s="44" customFormat="1" ht="15" customHeight="1" thickBot="1" x14ac:dyDescent="0.25">
      <c r="A64" s="316"/>
      <c r="B64" s="276" t="s">
        <v>137</v>
      </c>
      <c r="C64" s="337"/>
      <c r="D64" s="337">
        <v>3.5</v>
      </c>
      <c r="E64" s="337"/>
      <c r="F64" s="302">
        <f t="shared" si="3"/>
        <v>3.5</v>
      </c>
      <c r="G64" s="323"/>
    </row>
    <row r="65" spans="1:15" s="44" customFormat="1" ht="15" customHeight="1" thickBot="1" x14ac:dyDescent="0.25">
      <c r="A65" s="315" t="s">
        <v>343</v>
      </c>
      <c r="B65" s="276" t="s">
        <v>74</v>
      </c>
      <c r="C65" s="337"/>
      <c r="D65" s="337">
        <v>3.5</v>
      </c>
      <c r="E65" s="337"/>
      <c r="F65" s="302">
        <f t="shared" si="3"/>
        <v>3.5</v>
      </c>
      <c r="G65" s="323"/>
    </row>
    <row r="66" spans="1:15" s="44" customFormat="1" ht="15" customHeight="1" thickBot="1" x14ac:dyDescent="0.25">
      <c r="A66" s="316"/>
      <c r="B66" s="276" t="s">
        <v>137</v>
      </c>
      <c r="C66" s="337"/>
      <c r="D66" s="337">
        <v>3.5</v>
      </c>
      <c r="E66" s="337"/>
      <c r="F66" s="302">
        <f t="shared" si="3"/>
        <v>3.5</v>
      </c>
      <c r="G66" s="323"/>
    </row>
    <row r="67" spans="1:15" s="44" customFormat="1" ht="15" customHeight="1" thickBot="1" x14ac:dyDescent="0.25">
      <c r="A67" s="644" t="s">
        <v>77</v>
      </c>
      <c r="B67" s="276" t="s">
        <v>74</v>
      </c>
      <c r="C67" s="337"/>
      <c r="D67" s="337">
        <f>21-7</f>
        <v>14</v>
      </c>
      <c r="E67" s="337"/>
      <c r="F67" s="302">
        <f t="shared" si="3"/>
        <v>14</v>
      </c>
      <c r="G67" s="323"/>
    </row>
    <row r="68" spans="1:15" s="64" customFormat="1" ht="15" customHeight="1" thickBot="1" x14ac:dyDescent="0.25">
      <c r="A68" s="645"/>
      <c r="B68" s="276" t="s">
        <v>137</v>
      </c>
      <c r="C68" s="337"/>
      <c r="D68" s="337">
        <v>14</v>
      </c>
      <c r="E68" s="337"/>
      <c r="F68" s="302">
        <f t="shared" si="3"/>
        <v>14</v>
      </c>
      <c r="G68" s="323"/>
      <c r="H68" s="63"/>
      <c r="I68" s="63"/>
      <c r="J68" s="63"/>
    </row>
    <row r="69" spans="1:15" s="64" customFormat="1" ht="19.5" customHeight="1" thickBot="1" x14ac:dyDescent="0.25">
      <c r="A69" s="654" t="s">
        <v>108</v>
      </c>
      <c r="B69" s="277" t="s">
        <v>74</v>
      </c>
      <c r="C69" s="51">
        <f>SUM(C52+C55+C57+C59+C61+C63+C65+C67)</f>
        <v>26.799999999999997</v>
      </c>
      <c r="D69" s="51">
        <f t="shared" ref="D69:E69" si="4">SUM(D52+D55+D57+D59+D61+D63+D65+D67)</f>
        <v>35</v>
      </c>
      <c r="E69" s="51">
        <f t="shared" si="4"/>
        <v>0</v>
      </c>
      <c r="F69" s="66">
        <f>SUM(C69:E69)</f>
        <v>61.8</v>
      </c>
      <c r="G69" s="53">
        <f>SUM(G52+G55+G57+G59+G61+G63+G65+G67)</f>
        <v>0</v>
      </c>
      <c r="H69" s="63"/>
      <c r="I69" s="63"/>
      <c r="J69" s="63"/>
    </row>
    <row r="70" spans="1:15" s="64" customFormat="1" ht="24.75" customHeight="1" thickBot="1" x14ac:dyDescent="0.25">
      <c r="A70" s="655"/>
      <c r="B70" s="278" t="s">
        <v>109</v>
      </c>
      <c r="C70" s="52">
        <f>SUM(C53+C56+C58+C60+C62+C64+C66+C68)</f>
        <v>19.599999999999998</v>
      </c>
      <c r="D70" s="52">
        <f t="shared" ref="D70:E70" si="5">SUM(D53+D56+D58+D60+D62+D64+D66+D68)</f>
        <v>35</v>
      </c>
      <c r="E70" s="52">
        <f t="shared" si="5"/>
        <v>0</v>
      </c>
      <c r="F70" s="67">
        <f>SUM(C70:E70)</f>
        <v>54.599999999999994</v>
      </c>
      <c r="G70" s="54">
        <f>SUM(G53+G56+G58+G60+G62+G64+G66+G68)</f>
        <v>0</v>
      </c>
      <c r="H70" s="304"/>
      <c r="I70" s="63"/>
      <c r="J70" s="304"/>
    </row>
    <row r="71" spans="1:15" ht="33" customHeight="1" thickBot="1" x14ac:dyDescent="0.25">
      <c r="A71" s="678" t="s">
        <v>346</v>
      </c>
      <c r="B71" s="679"/>
      <c r="C71" s="211"/>
      <c r="D71" s="36">
        <v>3.5</v>
      </c>
      <c r="E71" s="211"/>
      <c r="F71" s="97"/>
      <c r="G71" s="211"/>
      <c r="H71" s="49"/>
      <c r="I71" s="305"/>
    </row>
    <row r="72" spans="1:15" s="44" customFormat="1" ht="4.5" customHeight="1" thickBot="1" x14ac:dyDescent="0.25"/>
    <row r="73" spans="1:15" s="4" customFormat="1" ht="24.75" customHeight="1" thickBot="1" x14ac:dyDescent="0.25">
      <c r="A73" s="674" t="s">
        <v>184</v>
      </c>
      <c r="B73" s="675"/>
      <c r="C73" s="291">
        <v>2017</v>
      </c>
    </row>
    <row r="74" spans="1:15" s="4" customFormat="1" ht="5.25" customHeight="1" thickBot="1" x14ac:dyDescent="0.25">
      <c r="A74" s="65"/>
      <c r="B74" s="70"/>
      <c r="C74" s="71"/>
      <c r="D74" s="71"/>
      <c r="E74" s="71"/>
      <c r="F74" s="71"/>
      <c r="G74" s="72"/>
    </row>
    <row r="75" spans="1:15" ht="245.25" customHeight="1" thickBot="1" x14ac:dyDescent="0.25">
      <c r="A75" s="56" t="s">
        <v>110</v>
      </c>
      <c r="B75" s="658" t="s">
        <v>429</v>
      </c>
      <c r="C75" s="659"/>
      <c r="D75" s="659"/>
      <c r="E75" s="659"/>
      <c r="F75" s="659"/>
      <c r="G75" s="660"/>
      <c r="H75" s="306"/>
      <c r="J75" s="636"/>
      <c r="K75" s="636"/>
      <c r="L75" s="636"/>
      <c r="M75" s="636"/>
      <c r="N75" s="636"/>
      <c r="O75" s="636"/>
    </row>
    <row r="76" spans="1:15" ht="7.5" customHeight="1" thickBot="1" x14ac:dyDescent="0.25">
      <c r="A76" s="68"/>
      <c r="B76" s="69"/>
      <c r="C76" s="62"/>
      <c r="D76" s="62"/>
      <c r="E76" s="62"/>
      <c r="F76" s="62"/>
      <c r="G76" s="62"/>
    </row>
    <row r="77" spans="1:15" ht="21.75" customHeight="1" thickBot="1" x14ac:dyDescent="0.25">
      <c r="A77" s="100"/>
      <c r="B77" s="101"/>
      <c r="C77" s="252" t="s">
        <v>182</v>
      </c>
      <c r="D77" s="253" t="s">
        <v>136</v>
      </c>
      <c r="E77" s="253" t="s">
        <v>253</v>
      </c>
      <c r="F77" s="62"/>
      <c r="G77" s="307"/>
    </row>
    <row r="78" spans="1:15" ht="21.75" customHeight="1" thickBot="1" x14ac:dyDescent="0.25">
      <c r="A78" s="638" t="s">
        <v>179</v>
      </c>
      <c r="B78" s="639"/>
      <c r="C78" s="127">
        <f>SUM(F44)</f>
        <v>201.4</v>
      </c>
      <c r="D78" s="127">
        <f>SUM(F45)</f>
        <v>201.00000000000003</v>
      </c>
      <c r="E78" s="127">
        <f>D78-C78</f>
        <v>-0.39999999999997726</v>
      </c>
      <c r="F78" s="62"/>
      <c r="G78" s="62"/>
    </row>
    <row r="79" spans="1:15" ht="21.75" customHeight="1" thickBot="1" x14ac:dyDescent="0.25">
      <c r="A79" s="638" t="s">
        <v>178</v>
      </c>
      <c r="B79" s="639"/>
      <c r="C79" s="127">
        <f>SUM(F69)</f>
        <v>61.8</v>
      </c>
      <c r="D79" s="127">
        <f>SUM(F70)</f>
        <v>54.599999999999994</v>
      </c>
      <c r="E79" s="127">
        <f>D79-C79</f>
        <v>-7.2000000000000028</v>
      </c>
      <c r="F79" s="62"/>
      <c r="G79" s="62"/>
    </row>
    <row r="80" spans="1:15" ht="21.75" customHeight="1" thickBot="1" x14ac:dyDescent="0.25">
      <c r="A80" s="638" t="s">
        <v>180</v>
      </c>
      <c r="B80" s="639"/>
      <c r="C80" s="127">
        <f>SUM(G44+G69)</f>
        <v>0</v>
      </c>
      <c r="D80" s="127">
        <f>SUM(G45+G70)</f>
        <v>0</v>
      </c>
      <c r="E80" s="127">
        <f>D80-C80</f>
        <v>0</v>
      </c>
      <c r="F80" s="62"/>
    </row>
    <row r="81" spans="1:10" ht="21.75" customHeight="1" thickBot="1" x14ac:dyDescent="0.25">
      <c r="A81" s="640" t="s">
        <v>181</v>
      </c>
      <c r="B81" s="641"/>
      <c r="C81" s="331">
        <f>SUM(C78:C80)</f>
        <v>263.2</v>
      </c>
      <c r="D81" s="331">
        <f>SUM(D78:D80)</f>
        <v>255.60000000000002</v>
      </c>
      <c r="E81" s="331">
        <f>D81-C81</f>
        <v>-7.5999999999999659</v>
      </c>
      <c r="F81" s="62"/>
      <c r="G81" s="62"/>
    </row>
    <row r="82" spans="1:10" s="44" customFormat="1" ht="14.25" customHeight="1" x14ac:dyDescent="0.2">
      <c r="A82" s="197"/>
      <c r="B82" s="198"/>
      <c r="C82" s="199"/>
      <c r="D82" s="199"/>
      <c r="E82" s="200"/>
      <c r="F82" s="200"/>
      <c r="G82" s="200"/>
    </row>
    <row r="83" spans="1:10" ht="18.75" customHeight="1" thickBot="1" x14ac:dyDescent="0.3">
      <c r="A83" s="7" t="s">
        <v>243</v>
      </c>
      <c r="B83" s="69"/>
      <c r="C83" s="62"/>
      <c r="D83" s="62"/>
      <c r="E83" s="129"/>
      <c r="F83" s="62"/>
      <c r="G83" s="62"/>
    </row>
    <row r="84" spans="1:10" ht="24.75" customHeight="1" thickTop="1" thickBot="1" x14ac:dyDescent="0.25">
      <c r="A84" s="656" t="s">
        <v>113</v>
      </c>
      <c r="B84" s="657"/>
      <c r="C84" s="62"/>
      <c r="D84" s="62"/>
      <c r="E84" s="257" t="s">
        <v>150</v>
      </c>
      <c r="F84" s="237"/>
      <c r="G84" s="62"/>
    </row>
    <row r="85" spans="1:10" ht="24" customHeight="1" thickTop="1" thickBot="1" x14ac:dyDescent="0.25">
      <c r="A85" s="68"/>
      <c r="B85" s="69"/>
      <c r="C85" s="62"/>
      <c r="D85" s="130"/>
      <c r="E85" s="258" t="s">
        <v>151</v>
      </c>
      <c r="F85" s="237"/>
      <c r="G85" s="62"/>
    </row>
    <row r="86" spans="1:10" ht="27" customHeight="1" thickTop="1" thickBot="1" x14ac:dyDescent="0.25">
      <c r="A86" s="650" t="s">
        <v>117</v>
      </c>
      <c r="B86" s="651"/>
      <c r="C86" s="326" t="s">
        <v>8</v>
      </c>
      <c r="E86" s="257" t="s">
        <v>152</v>
      </c>
      <c r="F86" s="237"/>
      <c r="G86" s="44"/>
    </row>
    <row r="87" spans="1:10" ht="9" customHeight="1" thickTop="1" x14ac:dyDescent="0.2">
      <c r="A87" s="42"/>
      <c r="B87" s="74"/>
      <c r="C87" s="75"/>
      <c r="D87" s="75"/>
      <c r="E87" s="131"/>
      <c r="F87" s="76"/>
      <c r="G87" s="74"/>
    </row>
    <row r="88" spans="1:10" s="11" customFormat="1" ht="39" thickBot="1" x14ac:dyDescent="0.25">
      <c r="A88" s="646" t="s">
        <v>114</v>
      </c>
      <c r="B88" s="647"/>
      <c r="C88" s="280" t="s">
        <v>72</v>
      </c>
      <c r="D88" s="280" t="s">
        <v>73</v>
      </c>
      <c r="E88" s="327" t="s">
        <v>359</v>
      </c>
      <c r="F88" s="327" t="s">
        <v>353</v>
      </c>
      <c r="G88" s="77" t="s">
        <v>116</v>
      </c>
      <c r="I88" s="31"/>
      <c r="J88" s="31"/>
    </row>
    <row r="89" spans="1:10" s="11" customFormat="1" ht="15" customHeight="1" thickBot="1" x14ac:dyDescent="0.25">
      <c r="A89" s="644" t="s">
        <v>354</v>
      </c>
      <c r="B89" s="276" t="s">
        <v>275</v>
      </c>
      <c r="C89" s="36"/>
      <c r="D89" s="36"/>
      <c r="E89" s="323"/>
      <c r="F89" s="323"/>
      <c r="G89" s="223">
        <f>SUM(C89:F89)</f>
        <v>0</v>
      </c>
      <c r="I89" s="31"/>
      <c r="J89" s="31"/>
    </row>
    <row r="90" spans="1:10" s="11" customFormat="1" ht="15" customHeight="1" thickBot="1" x14ac:dyDescent="0.25">
      <c r="A90" s="645"/>
      <c r="B90" s="276" t="s">
        <v>75</v>
      </c>
      <c r="C90" s="36"/>
      <c r="D90" s="36"/>
      <c r="E90" s="323"/>
      <c r="F90" s="323"/>
      <c r="G90" s="223">
        <f t="shared" ref="G90:G104" si="6">SUM(C90:F90)</f>
        <v>0</v>
      </c>
      <c r="I90" s="31"/>
      <c r="J90" s="31"/>
    </row>
    <row r="91" spans="1:10" ht="15" customHeight="1" thickBot="1" x14ac:dyDescent="0.25">
      <c r="A91" s="644" t="s">
        <v>76</v>
      </c>
      <c r="B91" s="276" t="s">
        <v>275</v>
      </c>
      <c r="C91" s="299">
        <v>1.9</v>
      </c>
      <c r="D91" s="36"/>
      <c r="E91" s="323"/>
      <c r="F91" s="323"/>
      <c r="G91" s="223">
        <f t="shared" si="6"/>
        <v>1.9</v>
      </c>
    </row>
    <row r="92" spans="1:10" ht="15" customHeight="1" thickBot="1" x14ac:dyDescent="0.25">
      <c r="A92" s="645"/>
      <c r="B92" s="276" t="s">
        <v>137</v>
      </c>
      <c r="C92" s="299">
        <v>1.9</v>
      </c>
      <c r="D92" s="36"/>
      <c r="E92" s="323"/>
      <c r="F92" s="323"/>
      <c r="G92" s="223">
        <f t="shared" si="6"/>
        <v>1.9</v>
      </c>
    </row>
    <row r="93" spans="1:10" ht="15" customHeight="1" thickBot="1" x14ac:dyDescent="0.25">
      <c r="A93" s="644" t="s">
        <v>85</v>
      </c>
      <c r="B93" s="276" t="s">
        <v>275</v>
      </c>
      <c r="C93" s="299">
        <v>4.7</v>
      </c>
      <c r="D93" s="36"/>
      <c r="E93" s="323"/>
      <c r="F93" s="323"/>
      <c r="G93" s="223">
        <f t="shared" si="6"/>
        <v>4.7</v>
      </c>
    </row>
    <row r="94" spans="1:10" ht="15" customHeight="1" thickBot="1" x14ac:dyDescent="0.25">
      <c r="A94" s="645"/>
      <c r="B94" s="276" t="s">
        <v>137</v>
      </c>
      <c r="C94" s="299">
        <v>4.7</v>
      </c>
      <c r="D94" s="36"/>
      <c r="E94" s="323"/>
      <c r="F94" s="323"/>
      <c r="G94" s="223">
        <f t="shared" si="6"/>
        <v>4.7</v>
      </c>
    </row>
    <row r="95" spans="1:10" ht="15" customHeight="1" thickBot="1" x14ac:dyDescent="0.25">
      <c r="A95" s="315" t="s">
        <v>86</v>
      </c>
      <c r="B95" s="276" t="s">
        <v>275</v>
      </c>
      <c r="C95" s="299">
        <v>9.6999999999999993</v>
      </c>
      <c r="D95" s="36"/>
      <c r="E95" s="323"/>
      <c r="F95" s="323"/>
      <c r="G95" s="223">
        <f t="shared" si="6"/>
        <v>9.6999999999999993</v>
      </c>
    </row>
    <row r="96" spans="1:10" ht="15" customHeight="1" thickBot="1" x14ac:dyDescent="0.25">
      <c r="A96" s="316"/>
      <c r="B96" s="276" t="s">
        <v>137</v>
      </c>
      <c r="C96" s="299">
        <v>9.6999999999999993</v>
      </c>
      <c r="D96" s="36"/>
      <c r="E96" s="323"/>
      <c r="F96" s="323"/>
      <c r="G96" s="223">
        <f t="shared" si="6"/>
        <v>9.6999999999999993</v>
      </c>
    </row>
    <row r="97" spans="1:7" ht="15" customHeight="1" thickBot="1" x14ac:dyDescent="0.25">
      <c r="A97" s="315" t="s">
        <v>88</v>
      </c>
      <c r="B97" s="276" t="s">
        <v>275</v>
      </c>
      <c r="C97" s="299">
        <v>9.6999999999999993</v>
      </c>
      <c r="D97" s="36"/>
      <c r="E97" s="323"/>
      <c r="F97" s="323"/>
      <c r="G97" s="223">
        <f t="shared" si="6"/>
        <v>9.6999999999999993</v>
      </c>
    </row>
    <row r="98" spans="1:7" ht="15" customHeight="1" thickBot="1" x14ac:dyDescent="0.25">
      <c r="A98" s="316"/>
      <c r="B98" s="276" t="s">
        <v>137</v>
      </c>
      <c r="C98" s="299">
        <v>9.6999999999999993</v>
      </c>
      <c r="D98" s="36"/>
      <c r="E98" s="323"/>
      <c r="F98" s="323"/>
      <c r="G98" s="223">
        <f t="shared" si="6"/>
        <v>9.6999999999999993</v>
      </c>
    </row>
    <row r="99" spans="1:7" ht="15" customHeight="1" thickBot="1" x14ac:dyDescent="0.25">
      <c r="A99" s="315" t="s">
        <v>342</v>
      </c>
      <c r="B99" s="276" t="s">
        <v>275</v>
      </c>
      <c r="C99" s="36">
        <v>9.6999999999999993</v>
      </c>
      <c r="D99" s="36"/>
      <c r="E99" s="323"/>
      <c r="F99" s="323"/>
      <c r="G99" s="223">
        <f t="shared" si="6"/>
        <v>9.6999999999999993</v>
      </c>
    </row>
    <row r="100" spans="1:7" ht="15" customHeight="1" thickBot="1" x14ac:dyDescent="0.25">
      <c r="A100" s="316"/>
      <c r="B100" s="276" t="s">
        <v>137</v>
      </c>
      <c r="C100" s="36">
        <v>9.6999999999999993</v>
      </c>
      <c r="D100" s="36"/>
      <c r="E100" s="323"/>
      <c r="F100" s="323"/>
      <c r="G100" s="223">
        <f t="shared" si="6"/>
        <v>9.6999999999999993</v>
      </c>
    </row>
    <row r="101" spans="1:7" ht="15" customHeight="1" thickBot="1" x14ac:dyDescent="0.25">
      <c r="A101" s="315" t="s">
        <v>343</v>
      </c>
      <c r="B101" s="276" t="s">
        <v>275</v>
      </c>
      <c r="C101" s="299">
        <v>9.6999999999999993</v>
      </c>
      <c r="D101" s="299"/>
      <c r="E101" s="323"/>
      <c r="F101" s="323"/>
      <c r="G101" s="223">
        <f t="shared" si="6"/>
        <v>9.6999999999999993</v>
      </c>
    </row>
    <row r="102" spans="1:7" ht="15" customHeight="1" thickBot="1" x14ac:dyDescent="0.25">
      <c r="A102" s="316"/>
      <c r="B102" s="276" t="s">
        <v>137</v>
      </c>
      <c r="C102" s="299">
        <v>9.6999999999999993</v>
      </c>
      <c r="D102" s="299"/>
      <c r="E102" s="323"/>
      <c r="F102" s="323"/>
      <c r="G102" s="223">
        <f t="shared" si="6"/>
        <v>9.6999999999999993</v>
      </c>
    </row>
    <row r="103" spans="1:7" ht="15" customHeight="1" thickBot="1" x14ac:dyDescent="0.25">
      <c r="A103" s="644" t="s">
        <v>186</v>
      </c>
      <c r="B103" s="276" t="s">
        <v>275</v>
      </c>
      <c r="C103" s="36">
        <f>58.1-9.7-9.7</f>
        <v>38.700000000000003</v>
      </c>
      <c r="D103" s="36"/>
      <c r="E103" s="323"/>
      <c r="F103" s="323"/>
      <c r="G103" s="223">
        <f t="shared" si="6"/>
        <v>38.700000000000003</v>
      </c>
    </row>
    <row r="104" spans="1:7" ht="15" customHeight="1" thickBot="1" x14ac:dyDescent="0.25">
      <c r="A104" s="645"/>
      <c r="B104" s="276" t="s">
        <v>137</v>
      </c>
      <c r="C104" s="36">
        <v>38.700000000000003</v>
      </c>
      <c r="D104" s="36"/>
      <c r="E104" s="323"/>
      <c r="F104" s="323"/>
      <c r="G104" s="223">
        <f t="shared" si="6"/>
        <v>38.700000000000003</v>
      </c>
    </row>
    <row r="105" spans="1:7" ht="20.25" customHeight="1" thickBot="1" x14ac:dyDescent="0.25">
      <c r="A105" s="652" t="s">
        <v>29</v>
      </c>
      <c r="B105" s="281" t="s">
        <v>275</v>
      </c>
      <c r="C105" s="127">
        <f t="shared" ref="C105:D105" si="7">SUM(C89+C91+C93+C95+C97+C99+C101+C103)</f>
        <v>84.1</v>
      </c>
      <c r="D105" s="127">
        <f t="shared" si="7"/>
        <v>0</v>
      </c>
      <c r="E105" s="127">
        <f>SUM(E89+E91+E93+E95+E97+E99+E101+E103)</f>
        <v>0</v>
      </c>
      <c r="F105" s="127">
        <f>SUM(F89+F91+F93+F95+F97+F99+F101+F103)</f>
        <v>0</v>
      </c>
      <c r="G105" s="102">
        <f>SUM(C105:F105)</f>
        <v>84.1</v>
      </c>
    </row>
    <row r="106" spans="1:7" ht="30" customHeight="1" thickBot="1" x14ac:dyDescent="0.25">
      <c r="A106" s="653"/>
      <c r="B106" s="281" t="s">
        <v>109</v>
      </c>
      <c r="C106" s="127">
        <f t="shared" ref="C106:E106" si="8">SUM(C90+C92+C94+C96+C98+C100+C102+C104)</f>
        <v>84.1</v>
      </c>
      <c r="D106" s="127">
        <f t="shared" si="8"/>
        <v>0</v>
      </c>
      <c r="E106" s="127">
        <f t="shared" si="8"/>
        <v>0</v>
      </c>
      <c r="F106" s="127">
        <f>SUM(F90+F92+F94+F96+F98+F100+F102+F104)</f>
        <v>0</v>
      </c>
      <c r="G106" s="102">
        <f>SUM(C106:F106)</f>
        <v>84.1</v>
      </c>
    </row>
    <row r="107" spans="1:7" ht="6" customHeight="1" x14ac:dyDescent="0.2">
      <c r="A107" s="78"/>
      <c r="B107" s="73"/>
      <c r="C107" s="79"/>
      <c r="D107" s="79"/>
      <c r="E107" s="79"/>
      <c r="F107" s="79"/>
      <c r="G107" s="80"/>
    </row>
    <row r="108" spans="1:7" ht="27" customHeight="1" x14ac:dyDescent="0.2">
      <c r="A108" s="648" t="s">
        <v>185</v>
      </c>
      <c r="B108" s="649"/>
      <c r="C108" s="495">
        <v>2026</v>
      </c>
      <c r="D108" s="81"/>
      <c r="E108" s="294" t="s">
        <v>254</v>
      </c>
      <c r="F108" s="298">
        <v>4.88</v>
      </c>
      <c r="G108" s="80"/>
    </row>
    <row r="109" spans="1:7" ht="6.75" customHeight="1" x14ac:dyDescent="0.2"/>
    <row r="110" spans="1:7" ht="144.75" customHeight="1" x14ac:dyDescent="0.2">
      <c r="A110" s="269" t="s">
        <v>89</v>
      </c>
      <c r="B110" s="642" t="s">
        <v>430</v>
      </c>
      <c r="C110" s="643"/>
      <c r="D110" s="643"/>
      <c r="E110" s="643"/>
      <c r="F110" s="643"/>
      <c r="G110" s="643"/>
    </row>
    <row r="111" spans="1:7" ht="10.5" customHeight="1" x14ac:dyDescent="0.2">
      <c r="B111" s="1"/>
    </row>
    <row r="112" spans="1:7" x14ac:dyDescent="0.2">
      <c r="A112" s="221"/>
      <c r="B112" s="245"/>
      <c r="C112" s="245"/>
      <c r="D112" s="245"/>
      <c r="E112" s="245"/>
      <c r="F112" s="245"/>
      <c r="G112" s="245"/>
    </row>
    <row r="113" spans="1:7" x14ac:dyDescent="0.2">
      <c r="A113" s="637"/>
      <c r="B113" s="246"/>
      <c r="C113" s="245"/>
      <c r="D113" s="245"/>
      <c r="E113" s="245"/>
      <c r="F113" s="245"/>
      <c r="G113" s="245"/>
    </row>
    <row r="114" spans="1:7" x14ac:dyDescent="0.2">
      <c r="A114" s="637"/>
      <c r="B114" s="246"/>
      <c r="C114" s="245"/>
      <c r="D114" s="245"/>
      <c r="E114" s="245"/>
      <c r="F114" s="245"/>
      <c r="G114" s="245"/>
    </row>
    <row r="115" spans="1:7" x14ac:dyDescent="0.2">
      <c r="A115" s="637"/>
      <c r="B115" s="246"/>
      <c r="C115" s="245"/>
      <c r="D115" s="245"/>
      <c r="E115" s="245"/>
      <c r="F115" s="245"/>
      <c r="G115" s="245"/>
    </row>
    <row r="116" spans="1:7" x14ac:dyDescent="0.2">
      <c r="A116" s="637"/>
      <c r="B116" s="246"/>
      <c r="C116" s="245"/>
      <c r="D116" s="245"/>
      <c r="E116" s="245"/>
      <c r="F116" s="245"/>
      <c r="G116" s="245"/>
    </row>
    <row r="117" spans="1:7" x14ac:dyDescent="0.2">
      <c r="A117" s="637"/>
      <c r="B117" s="246"/>
      <c r="C117" s="245"/>
      <c r="D117" s="245"/>
      <c r="E117" s="245"/>
      <c r="F117" s="245"/>
      <c r="G117" s="245"/>
    </row>
    <row r="118" spans="1:7" x14ac:dyDescent="0.2">
      <c r="A118" s="637"/>
      <c r="B118" s="246"/>
      <c r="C118" s="245"/>
      <c r="D118" s="245"/>
      <c r="E118" s="245"/>
      <c r="F118" s="245"/>
      <c r="G118" s="245"/>
    </row>
    <row r="119" spans="1:7" x14ac:dyDescent="0.2">
      <c r="A119" s="637"/>
      <c r="B119" s="246"/>
      <c r="C119" s="245"/>
      <c r="D119" s="245"/>
      <c r="E119" s="245"/>
      <c r="F119" s="245"/>
      <c r="G119" s="245"/>
    </row>
    <row r="120" spans="1:7" x14ac:dyDescent="0.2">
      <c r="A120" s="637"/>
      <c r="B120" s="246"/>
      <c r="C120" s="245"/>
      <c r="D120" s="245"/>
      <c r="E120" s="245"/>
      <c r="F120" s="245"/>
      <c r="G120" s="245"/>
    </row>
    <row r="121" spans="1:7" x14ac:dyDescent="0.2">
      <c r="A121" s="637"/>
      <c r="B121" s="246"/>
      <c r="C121" s="245"/>
      <c r="D121" s="245"/>
      <c r="E121" s="245"/>
      <c r="F121" s="245"/>
      <c r="G121" s="245"/>
    </row>
  </sheetData>
  <sheetProtection algorithmName="SHA-512" hashValue="y0Jqeczf5yvU8aKQp3w1ySlZYHkAbotZHGeRcWg/j4T/BZ329FFFXDdAyGK7Ey+JMYSP8faOzT35Ws4Eh57Nyg==" saltValue="DhwLrTWTEwqQt/gOHC/2kQ==" spinCount="100000" sheet="1" objects="1" scenarios="1" formatCells="0"/>
  <dataConsolidate/>
  <customSheetViews>
    <customSheetView guid="{DFB9FB33-7F58-47EA-BA3A-E1F14F59952F}"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40F25AFB-D8C8-465B-B3C2-F4CF67D3411C}" showGridLines="0" fitToPage="1" hiddenColumns="1" topLeftCell="A95">
      <selection activeCell="B113" sqref="B113:G11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3C300D-781E-483E-85FB-4756099E0A4D}" showGridLines="0" fitToPage="1" hiddenColumns="1" topLeftCell="A22">
      <selection activeCell="D38" sqref="D38"/>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60A628CD-931E-45FA-B149-6531D92A31D9}"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F781F290-53BF-4A26-9850-499CF39E6870}" showGridLines="0" fitToPage="1" hiddenColumns="1" topLeftCell="A31">
      <selection activeCell="J80" sqref="J80"/>
      <pageMargins left="0.74803149606299213" right="0.74803149606299213" top="0.98425196850393704" bottom="0.98425196850393704" header="0.51181102362204722" footer="0.51181102362204722"/>
      <pageSetup paperSize="8" scale="32" orientation="landscape" r:id="rId6"/>
      <headerFooter alignWithMargins="0"/>
    </customSheetView>
  </customSheetViews>
  <mergeCells count="48">
    <mergeCell ref="A91:A92"/>
    <mergeCell ref="A25:C25"/>
    <mergeCell ref="D21:F23"/>
    <mergeCell ref="G21:G23"/>
    <mergeCell ref="D24:F25"/>
    <mergeCell ref="A40:A41"/>
    <mergeCell ref="A27:A28"/>
    <mergeCell ref="A57:A58"/>
    <mergeCell ref="A52:A53"/>
    <mergeCell ref="A47:B47"/>
    <mergeCell ref="A32:A33"/>
    <mergeCell ref="A42:A43"/>
    <mergeCell ref="A46:B46"/>
    <mergeCell ref="A71:B71"/>
    <mergeCell ref="A73:B73"/>
    <mergeCell ref="A67:A68"/>
    <mergeCell ref="A8:B8"/>
    <mergeCell ref="D16:E16"/>
    <mergeCell ref="D17:E17"/>
    <mergeCell ref="A10:B10"/>
    <mergeCell ref="D14:E14"/>
    <mergeCell ref="D15:E15"/>
    <mergeCell ref="A69:A70"/>
    <mergeCell ref="A55:A56"/>
    <mergeCell ref="A44:A45"/>
    <mergeCell ref="A30:A31"/>
    <mergeCell ref="A84:B84"/>
    <mergeCell ref="B75:G75"/>
    <mergeCell ref="A34:A35"/>
    <mergeCell ref="A36:A37"/>
    <mergeCell ref="A38:A39"/>
    <mergeCell ref="B49:G49"/>
    <mergeCell ref="J75:O75"/>
    <mergeCell ref="A113:A115"/>
    <mergeCell ref="A116:A118"/>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s>
  <phoneticPr fontId="4" type="noConversion"/>
  <dataValidations xWindow="976" yWindow="348"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976" yWindow="348"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7"/>
  <sheetViews>
    <sheetView showGridLines="0" topLeftCell="A40" zoomScale="96" zoomScaleNormal="96" workbookViewId="0">
      <selection activeCell="I54" sqref="I54"/>
    </sheetView>
  </sheetViews>
  <sheetFormatPr defaultColWidth="9.140625" defaultRowHeight="12.75" x14ac:dyDescent="0.2"/>
  <cols>
    <col min="1" max="1" width="28.7109375" style="12" customWidth="1"/>
    <col min="2" max="2" width="2" style="16" customWidth="1"/>
    <col min="3" max="3" width="14.7109375" style="12" customWidth="1"/>
    <col min="4" max="4" width="0.85546875" style="16" customWidth="1"/>
    <col min="5" max="5" width="19.42578125" style="12" customWidth="1"/>
    <col min="6" max="6" width="0.85546875" style="12" customWidth="1"/>
    <col min="7" max="7" width="18.85546875" style="12" customWidth="1"/>
    <col min="8" max="8" width="0.85546875" style="12" customWidth="1"/>
    <col min="9" max="9" width="15.42578125" style="12" customWidth="1"/>
    <col min="10" max="10" width="15.5703125" style="12" customWidth="1"/>
    <col min="11" max="11" width="0.5703125" style="38" customWidth="1"/>
    <col min="12" max="12" width="7.5703125" style="12" customWidth="1"/>
    <col min="13" max="13" width="16" style="12" customWidth="1"/>
    <col min="14" max="14" width="0.7109375" style="12" customWidth="1"/>
    <col min="15" max="15" width="7.7109375" style="12" customWidth="1"/>
    <col min="16" max="16" width="0.5703125" style="12" customWidth="1"/>
    <col min="17" max="17" width="9.140625" style="12" hidden="1" customWidth="1"/>
    <col min="18" max="18" width="23.7109375" style="12" customWidth="1"/>
    <col min="19" max="19" width="9.140625" style="12"/>
    <col min="20" max="20" width="10.140625" style="12" customWidth="1"/>
    <col min="21" max="21" width="8.42578125" style="12" customWidth="1"/>
    <col min="22" max="16384" width="9.140625" style="12"/>
  </cols>
  <sheetData>
    <row r="1" spans="1:16" x14ac:dyDescent="0.2">
      <c r="G1" s="21" t="s">
        <v>45</v>
      </c>
    </row>
    <row r="6" spans="1:16" ht="17.25" customHeight="1" thickBot="1" x14ac:dyDescent="0.3">
      <c r="A6" s="8" t="s">
        <v>244</v>
      </c>
      <c r="B6" s="9"/>
      <c r="C6" s="10"/>
      <c r="D6" s="9"/>
      <c r="E6" s="11"/>
      <c r="F6" s="11"/>
      <c r="G6" s="11"/>
      <c r="H6" s="11"/>
      <c r="I6" s="11"/>
    </row>
    <row r="7" spans="1:16" ht="18" customHeight="1" x14ac:dyDescent="0.25">
      <c r="A7" s="92" t="s">
        <v>119</v>
      </c>
      <c r="B7" s="9"/>
      <c r="D7" s="12"/>
      <c r="H7" s="11"/>
      <c r="I7" s="11"/>
    </row>
    <row r="8" spans="1:16" s="18" customFormat="1" ht="8.25" customHeight="1" thickBot="1" x14ac:dyDescent="0.25">
      <c r="A8" s="29"/>
      <c r="B8" s="9"/>
      <c r="C8" s="28"/>
      <c r="D8" s="9"/>
      <c r="E8" s="19"/>
      <c r="F8" s="19"/>
      <c r="G8" s="19"/>
      <c r="H8" s="19"/>
      <c r="I8" s="19"/>
      <c r="K8" s="41"/>
    </row>
    <row r="9" spans="1:16" s="84" customFormat="1" ht="36.75" customHeight="1" thickBot="1" x14ac:dyDescent="0.25">
      <c r="A9" s="93" t="s">
        <v>70</v>
      </c>
      <c r="B9" s="151"/>
      <c r="C9" s="93" t="s">
        <v>171</v>
      </c>
      <c r="D9" s="94"/>
      <c r="E9" s="93" t="s">
        <v>176</v>
      </c>
      <c r="F9" s="94"/>
      <c r="G9" s="93" t="s">
        <v>173</v>
      </c>
      <c r="H9" s="94"/>
      <c r="I9" s="202" t="s">
        <v>172</v>
      </c>
      <c r="J9" s="94"/>
      <c r="L9" s="82"/>
      <c r="M9" s="203"/>
      <c r="O9" s="82"/>
      <c r="P9" s="83" t="s">
        <v>9</v>
      </c>
    </row>
    <row r="10" spans="1:16" ht="13.5" customHeight="1" thickBot="1" x14ac:dyDescent="0.3">
      <c r="A10" s="152" t="s">
        <v>63</v>
      </c>
      <c r="B10" s="153"/>
      <c r="C10" s="154"/>
      <c r="D10" s="155"/>
      <c r="E10" s="154"/>
      <c r="F10" s="153"/>
      <c r="G10" s="154"/>
      <c r="H10" s="153"/>
      <c r="I10" s="156">
        <f>SUM(C10+E10+G10)</f>
        <v>0</v>
      </c>
      <c r="J10" s="15"/>
      <c r="L10" s="15"/>
      <c r="M10" s="204"/>
      <c r="N10" s="38"/>
      <c r="O10" s="26"/>
      <c r="P10" s="38" t="s">
        <v>69</v>
      </c>
    </row>
    <row r="11" spans="1:16" ht="13.5" customHeight="1" thickBot="1" x14ac:dyDescent="0.3">
      <c r="A11" s="152" t="s">
        <v>64</v>
      </c>
      <c r="B11" s="153"/>
      <c r="C11" s="154"/>
      <c r="D11" s="155"/>
      <c r="E11" s="154"/>
      <c r="F11" s="153"/>
      <c r="G11" s="154"/>
      <c r="H11" s="153"/>
      <c r="I11" s="156">
        <f t="shared" ref="I11:I21" si="0">SUM(C11+E11+G11)</f>
        <v>0</v>
      </c>
      <c r="J11" s="15"/>
      <c r="L11" s="15"/>
      <c r="M11" s="204"/>
      <c r="N11" s="38"/>
      <c r="O11" s="26"/>
      <c r="P11" s="38"/>
    </row>
    <row r="12" spans="1:16" ht="13.5" customHeight="1" thickBot="1" x14ac:dyDescent="0.25">
      <c r="A12" s="152" t="s">
        <v>65</v>
      </c>
      <c r="B12" s="153"/>
      <c r="C12" s="154"/>
      <c r="D12" s="155"/>
      <c r="E12" s="154"/>
      <c r="F12" s="153"/>
      <c r="G12" s="154"/>
      <c r="H12" s="153"/>
      <c r="I12" s="156">
        <f t="shared" si="0"/>
        <v>0</v>
      </c>
      <c r="J12" s="15"/>
      <c r="L12" s="15"/>
      <c r="M12" s="204"/>
      <c r="N12" s="38"/>
      <c r="O12" s="14"/>
      <c r="P12" s="38"/>
    </row>
    <row r="13" spans="1:16" ht="13.5" customHeight="1" thickBot="1" x14ac:dyDescent="0.25">
      <c r="A13" s="152" t="s">
        <v>54</v>
      </c>
      <c r="B13" s="153"/>
      <c r="C13" s="154"/>
      <c r="D13" s="155"/>
      <c r="E13" s="154">
        <v>1</v>
      </c>
      <c r="F13" s="153"/>
      <c r="G13" s="154"/>
      <c r="H13" s="153"/>
      <c r="I13" s="156">
        <f t="shared" si="0"/>
        <v>1</v>
      </c>
      <c r="J13" s="15"/>
      <c r="L13" s="15"/>
      <c r="M13" s="204"/>
      <c r="N13" s="38"/>
      <c r="O13" s="14"/>
      <c r="P13" s="38"/>
    </row>
    <row r="14" spans="1:16" ht="13.5" customHeight="1" thickBot="1" x14ac:dyDescent="0.25">
      <c r="A14" s="152" t="s">
        <v>53</v>
      </c>
      <c r="B14" s="153"/>
      <c r="C14" s="154">
        <v>4</v>
      </c>
      <c r="D14" s="155"/>
      <c r="E14" s="154">
        <v>6</v>
      </c>
      <c r="F14" s="153"/>
      <c r="G14" s="154"/>
      <c r="H14" s="153"/>
      <c r="I14" s="156">
        <f t="shared" si="0"/>
        <v>10</v>
      </c>
      <c r="J14" s="15"/>
      <c r="L14" s="15"/>
      <c r="M14" s="204"/>
      <c r="N14" s="38"/>
      <c r="O14" s="14"/>
      <c r="P14" s="38"/>
    </row>
    <row r="15" spans="1:16" ht="13.5" customHeight="1" thickBot="1" x14ac:dyDescent="0.25">
      <c r="A15" s="152" t="s">
        <v>66</v>
      </c>
      <c r="B15" s="153"/>
      <c r="C15" s="154"/>
      <c r="D15" s="155"/>
      <c r="E15" s="154"/>
      <c r="F15" s="153"/>
      <c r="G15" s="154"/>
      <c r="H15" s="153"/>
      <c r="I15" s="156">
        <f t="shared" si="0"/>
        <v>0</v>
      </c>
      <c r="J15" s="15"/>
      <c r="L15" s="15"/>
      <c r="M15" s="204"/>
      <c r="N15" s="38"/>
      <c r="O15" s="14"/>
      <c r="P15" s="38"/>
    </row>
    <row r="16" spans="1:16" ht="13.5" customHeight="1" thickBot="1" x14ac:dyDescent="0.25">
      <c r="A16" s="152" t="s">
        <v>52</v>
      </c>
      <c r="B16" s="153"/>
      <c r="C16" s="452"/>
      <c r="D16" s="155"/>
      <c r="E16" s="154">
        <v>4</v>
      </c>
      <c r="F16" s="153"/>
      <c r="G16" s="452"/>
      <c r="H16" s="153"/>
      <c r="I16" s="156">
        <f t="shared" si="0"/>
        <v>4</v>
      </c>
      <c r="J16" s="15"/>
      <c r="L16" s="15"/>
      <c r="M16" s="204"/>
      <c r="N16" s="38"/>
      <c r="O16" s="14"/>
      <c r="P16" s="38"/>
    </row>
    <row r="17" spans="1:16" ht="13.5" customHeight="1" thickBot="1" x14ac:dyDescent="0.25">
      <c r="A17" s="152" t="s">
        <v>51</v>
      </c>
      <c r="B17" s="153"/>
      <c r="C17" s="154"/>
      <c r="D17" s="155"/>
      <c r="E17" s="154"/>
      <c r="F17" s="153"/>
      <c r="G17" s="154"/>
      <c r="H17" s="153"/>
      <c r="I17" s="156">
        <f t="shared" si="0"/>
        <v>0</v>
      </c>
      <c r="J17" s="15"/>
      <c r="L17" s="15"/>
      <c r="M17" s="204"/>
      <c r="N17" s="38"/>
      <c r="O17" s="14"/>
      <c r="P17" s="38"/>
    </row>
    <row r="18" spans="1:16" s="18" customFormat="1" ht="13.5" customHeight="1" thickBot="1" x14ac:dyDescent="0.25">
      <c r="A18" s="152" t="s">
        <v>50</v>
      </c>
      <c r="B18" s="153"/>
      <c r="C18" s="154">
        <v>1</v>
      </c>
      <c r="D18" s="157"/>
      <c r="E18" s="154">
        <v>3</v>
      </c>
      <c r="F18" s="158"/>
      <c r="G18" s="154"/>
      <c r="H18" s="158"/>
      <c r="I18" s="156">
        <f t="shared" si="0"/>
        <v>4</v>
      </c>
      <c r="J18" s="25"/>
      <c r="L18" s="25"/>
      <c r="M18" s="204"/>
      <c r="O18" s="17"/>
      <c r="P18" s="41"/>
    </row>
    <row r="19" spans="1:16" ht="13.5" customHeight="1" thickBot="1" x14ac:dyDescent="0.25">
      <c r="A19" s="152" t="s">
        <v>49</v>
      </c>
      <c r="B19" s="153"/>
      <c r="C19" s="154"/>
      <c r="D19" s="157"/>
      <c r="E19" s="154">
        <v>1</v>
      </c>
      <c r="F19" s="158"/>
      <c r="G19" s="154"/>
      <c r="H19" s="158"/>
      <c r="I19" s="156">
        <f t="shared" si="0"/>
        <v>1</v>
      </c>
      <c r="J19" s="25"/>
      <c r="L19" s="25"/>
      <c r="M19" s="204"/>
      <c r="N19" s="38"/>
      <c r="O19" s="14"/>
      <c r="P19" s="38"/>
    </row>
    <row r="20" spans="1:16" ht="13.5" customHeight="1" thickBot="1" x14ac:dyDescent="0.25">
      <c r="A20" s="152" t="s">
        <v>48</v>
      </c>
      <c r="B20" s="153"/>
      <c r="C20" s="154"/>
      <c r="D20" s="157"/>
      <c r="E20" s="154"/>
      <c r="F20" s="158"/>
      <c r="G20" s="154"/>
      <c r="H20" s="158"/>
      <c r="I20" s="156">
        <f t="shared" si="0"/>
        <v>0</v>
      </c>
      <c r="J20" s="25"/>
      <c r="L20" s="25"/>
      <c r="M20" s="204"/>
      <c r="N20" s="38"/>
      <c r="O20" s="14"/>
      <c r="P20" s="38"/>
    </row>
    <row r="21" spans="1:16" ht="13.5" customHeight="1" thickBot="1" x14ac:dyDescent="0.25">
      <c r="A21" s="159" t="s">
        <v>108</v>
      </c>
      <c r="B21" s="153"/>
      <c r="C21" s="160">
        <f>SUM(C10:C20)</f>
        <v>5</v>
      </c>
      <c r="D21" s="161"/>
      <c r="E21" s="160">
        <f>SUM(E10:E20)</f>
        <v>15</v>
      </c>
      <c r="F21" s="161"/>
      <c r="G21" s="160">
        <f>SUM(G10:G20)</f>
        <v>0</v>
      </c>
      <c r="H21" s="161"/>
      <c r="I21" s="156">
        <f t="shared" si="0"/>
        <v>20</v>
      </c>
      <c r="J21" s="85"/>
      <c r="L21" s="25"/>
      <c r="M21" s="204"/>
      <c r="N21" s="38"/>
      <c r="O21" s="14"/>
      <c r="P21" s="38"/>
    </row>
    <row r="22" spans="1:16" ht="6" customHeight="1" thickBot="1" x14ac:dyDescent="0.25">
      <c r="A22" s="87"/>
      <c r="B22" s="45"/>
      <c r="C22" s="88"/>
      <c r="D22" s="86"/>
      <c r="E22" s="86"/>
      <c r="F22" s="86"/>
      <c r="G22" s="85"/>
      <c r="H22" s="86"/>
      <c r="I22" s="86"/>
      <c r="J22" s="89"/>
      <c r="K22" s="90"/>
      <c r="L22" s="91"/>
      <c r="M22" s="91"/>
      <c r="N22" s="38"/>
    </row>
    <row r="23" spans="1:16" ht="13.5" customHeight="1" thickBot="1" x14ac:dyDescent="0.25">
      <c r="A23" s="682" t="s">
        <v>118</v>
      </c>
      <c r="B23" s="162"/>
      <c r="C23" s="685" t="s">
        <v>388</v>
      </c>
      <c r="D23" s="686"/>
      <c r="E23" s="686"/>
      <c r="F23" s="686"/>
      <c r="G23" s="686"/>
      <c r="H23" s="686"/>
      <c r="I23" s="686"/>
      <c r="J23" s="686"/>
      <c r="K23" s="686"/>
      <c r="L23" s="91"/>
      <c r="M23" s="91"/>
      <c r="N23" s="38"/>
    </row>
    <row r="24" spans="1:16" ht="13.5" customHeight="1" thickBot="1" x14ac:dyDescent="0.25">
      <c r="A24" s="683"/>
      <c r="B24" s="162"/>
      <c r="C24" s="687"/>
      <c r="D24" s="688"/>
      <c r="E24" s="688"/>
      <c r="F24" s="688"/>
      <c r="G24" s="688"/>
      <c r="H24" s="688"/>
      <c r="I24" s="688"/>
      <c r="J24" s="688"/>
      <c r="K24" s="688"/>
      <c r="L24" s="91"/>
      <c r="M24" s="91"/>
      <c r="N24" s="38"/>
    </row>
    <row r="25" spans="1:16" ht="15" customHeight="1" thickBot="1" x14ac:dyDescent="0.25">
      <c r="A25" s="684"/>
      <c r="B25" s="162"/>
      <c r="C25" s="687"/>
      <c r="D25" s="688"/>
      <c r="E25" s="688"/>
      <c r="F25" s="688"/>
      <c r="G25" s="688"/>
      <c r="H25" s="688"/>
      <c r="I25" s="688"/>
      <c r="J25" s="688"/>
      <c r="K25" s="688"/>
      <c r="L25" s="91"/>
      <c r="M25" s="91"/>
      <c r="N25" s="38"/>
    </row>
    <row r="26" spans="1:16" ht="6.75" customHeight="1" x14ac:dyDescent="0.2">
      <c r="A26" s="453"/>
      <c r="B26" s="224"/>
      <c r="C26" s="454"/>
      <c r="D26" s="455"/>
      <c r="E26" s="455"/>
      <c r="F26" s="455"/>
      <c r="G26" s="455"/>
      <c r="H26" s="455"/>
      <c r="I26" s="455"/>
      <c r="J26" s="455"/>
      <c r="K26" s="455"/>
      <c r="L26" s="91"/>
      <c r="M26" s="91"/>
      <c r="N26" s="38"/>
    </row>
    <row r="27" spans="1:16" ht="6.75" customHeight="1" x14ac:dyDescent="0.2">
      <c r="A27" s="742"/>
      <c r="B27" s="743"/>
      <c r="C27" s="744"/>
      <c r="D27" s="455"/>
      <c r="E27" s="455"/>
      <c r="F27" s="455"/>
      <c r="G27" s="455"/>
      <c r="H27" s="455"/>
      <c r="I27" s="455"/>
      <c r="J27" s="455"/>
      <c r="K27" s="455"/>
      <c r="L27" s="91"/>
      <c r="M27" s="91"/>
      <c r="N27" s="38"/>
    </row>
    <row r="28" spans="1:16" ht="6.75" customHeight="1" thickBot="1" x14ac:dyDescent="0.25">
      <c r="A28" s="742"/>
      <c r="B28" s="743"/>
      <c r="C28" s="744"/>
      <c r="D28" s="455"/>
      <c r="E28" s="455"/>
      <c r="F28" s="455"/>
      <c r="G28" s="455"/>
      <c r="H28" s="455"/>
      <c r="I28" s="455"/>
      <c r="J28" s="455"/>
      <c r="K28" s="455"/>
      <c r="L28" s="91"/>
      <c r="M28" s="91"/>
      <c r="N28" s="38"/>
    </row>
    <row r="29" spans="1:16" ht="21.75" customHeight="1" thickBot="1" x14ac:dyDescent="0.25">
      <c r="A29" s="248" t="s">
        <v>249</v>
      </c>
      <c r="B29" s="456"/>
      <c r="C29" s="689" t="s">
        <v>263</v>
      </c>
      <c r="D29" s="689"/>
      <c r="E29" s="689"/>
      <c r="F29" s="689"/>
      <c r="G29" s="689"/>
      <c r="H29" s="455"/>
      <c r="I29" s="690" t="s">
        <v>262</v>
      </c>
      <c r="J29" s="691"/>
      <c r="K29" s="455"/>
      <c r="L29" s="38"/>
      <c r="M29" s="227"/>
    </row>
    <row r="30" spans="1:16" ht="16.5" customHeight="1" thickBot="1" x14ac:dyDescent="0.25">
      <c r="A30" s="225"/>
      <c r="B30" s="226"/>
      <c r="C30" s="454"/>
      <c r="D30" s="455"/>
      <c r="E30" s="455"/>
      <c r="F30" s="455"/>
      <c r="G30" s="455"/>
      <c r="H30" s="455"/>
      <c r="I30" s="692" t="s">
        <v>264</v>
      </c>
      <c r="J30" s="692"/>
      <c r="K30" s="455"/>
      <c r="L30" s="38"/>
      <c r="M30" s="227"/>
    </row>
    <row r="31" spans="1:16" s="341" customFormat="1" ht="38.25" customHeight="1" thickBot="1" x14ac:dyDescent="0.25">
      <c r="A31" s="93" t="s">
        <v>71</v>
      </c>
      <c r="B31" s="163"/>
      <c r="C31" s="93" t="s">
        <v>174</v>
      </c>
      <c r="D31" s="94"/>
      <c r="E31" s="93" t="s">
        <v>175</v>
      </c>
      <c r="F31" s="94"/>
      <c r="G31" s="93" t="s">
        <v>197</v>
      </c>
      <c r="H31" s="164"/>
      <c r="I31" s="165" t="s">
        <v>216</v>
      </c>
      <c r="J31" s="165" t="s">
        <v>217</v>
      </c>
      <c r="K31" s="164"/>
    </row>
    <row r="32" spans="1:16" s="301" customFormat="1" ht="9" customHeight="1" thickBot="1" x14ac:dyDescent="0.25">
      <c r="A32" s="94"/>
      <c r="B32" s="213"/>
      <c r="C32" s="94"/>
      <c r="D32" s="212"/>
      <c r="E32" s="94"/>
      <c r="F32" s="212"/>
      <c r="G32" s="94"/>
      <c r="H32" s="214"/>
      <c r="I32" s="12"/>
      <c r="J32" s="12"/>
      <c r="K32" s="214"/>
    </row>
    <row r="33" spans="1:18" ht="27" customHeight="1" thickBot="1" x14ac:dyDescent="0.25">
      <c r="A33" s="261" t="s">
        <v>67</v>
      </c>
      <c r="B33" s="153"/>
      <c r="C33" s="296"/>
      <c r="D33" s="166"/>
      <c r="E33" s="296"/>
      <c r="F33" s="167"/>
      <c r="G33" s="296"/>
      <c r="H33" s="168"/>
      <c r="I33" s="169"/>
      <c r="J33" s="169"/>
      <c r="K33" s="206"/>
      <c r="L33" s="264" t="s">
        <v>6</v>
      </c>
      <c r="M33" s="680" t="s">
        <v>283</v>
      </c>
      <c r="N33" s="680"/>
      <c r="O33" s="680"/>
      <c r="P33" s="680"/>
      <c r="Q33" s="680"/>
      <c r="R33" s="681"/>
    </row>
    <row r="34" spans="1:18" ht="25.5" customHeight="1" thickBot="1" x14ac:dyDescent="0.25">
      <c r="A34" s="261" t="s">
        <v>120</v>
      </c>
      <c r="B34" s="153"/>
      <c r="C34" s="296"/>
      <c r="D34" s="166"/>
      <c r="E34" s="296"/>
      <c r="F34" s="167"/>
      <c r="G34" s="296"/>
      <c r="H34" s="168"/>
      <c r="I34" s="169"/>
      <c r="J34" s="169"/>
      <c r="K34" s="206"/>
      <c r="L34" s="265" t="s">
        <v>8</v>
      </c>
      <c r="M34" s="680" t="s">
        <v>284</v>
      </c>
      <c r="N34" s="680"/>
      <c r="O34" s="680"/>
      <c r="P34" s="680"/>
      <c r="Q34" s="680"/>
      <c r="R34" s="680"/>
    </row>
    <row r="35" spans="1:18" ht="24.75" customHeight="1" thickBot="1" x14ac:dyDescent="0.25">
      <c r="A35" s="261" t="s">
        <v>121</v>
      </c>
      <c r="B35" s="170"/>
      <c r="C35" s="296"/>
      <c r="D35" s="171"/>
      <c r="E35" s="296"/>
      <c r="F35" s="167"/>
      <c r="G35" s="296"/>
      <c r="H35" s="168"/>
      <c r="I35" s="169"/>
      <c r="J35" s="169"/>
      <c r="K35" s="206"/>
      <c r="L35" s="266" t="s">
        <v>9</v>
      </c>
      <c r="M35" s="680" t="s">
        <v>285</v>
      </c>
      <c r="N35" s="680"/>
      <c r="O35" s="680"/>
      <c r="P35" s="680"/>
      <c r="Q35" s="680"/>
      <c r="R35" s="680"/>
    </row>
    <row r="36" spans="1:18" ht="21" customHeight="1" thickBot="1" x14ac:dyDescent="0.25">
      <c r="A36" s="261" t="s">
        <v>214</v>
      </c>
      <c r="B36" s="172"/>
      <c r="C36" s="296">
        <v>4</v>
      </c>
      <c r="D36" s="171"/>
      <c r="E36" s="296">
        <v>12</v>
      </c>
      <c r="F36" s="167"/>
      <c r="G36" s="296"/>
      <c r="H36" s="168"/>
      <c r="I36" s="169" t="s">
        <v>9</v>
      </c>
      <c r="J36" s="169" t="s">
        <v>9</v>
      </c>
      <c r="K36" s="206"/>
      <c r="L36" s="263" t="s">
        <v>69</v>
      </c>
      <c r="M36" s="680" t="s">
        <v>286</v>
      </c>
      <c r="N36" s="680"/>
      <c r="O36" s="680"/>
      <c r="P36" s="680"/>
      <c r="Q36" s="680"/>
      <c r="R36" s="680"/>
    </row>
    <row r="37" spans="1:18" ht="13.5" customHeight="1" thickBot="1" x14ac:dyDescent="0.25">
      <c r="A37" s="261" t="s">
        <v>68</v>
      </c>
      <c r="B37" s="153"/>
      <c r="C37" s="296">
        <v>1</v>
      </c>
      <c r="D37" s="166"/>
      <c r="E37" s="296">
        <v>1</v>
      </c>
      <c r="F37" s="167"/>
      <c r="G37" s="296"/>
      <c r="H37" s="168"/>
      <c r="I37" s="169" t="s">
        <v>9</v>
      </c>
      <c r="J37" s="169" t="s">
        <v>9</v>
      </c>
      <c r="K37" s="206"/>
    </row>
    <row r="38" spans="1:18" ht="13.5" customHeight="1" thickBot="1" x14ac:dyDescent="0.25">
      <c r="A38" s="261" t="s">
        <v>122</v>
      </c>
      <c r="B38" s="153"/>
      <c r="C38" s="296">
        <v>0</v>
      </c>
      <c r="D38" s="166"/>
      <c r="E38" s="296"/>
      <c r="F38" s="167"/>
      <c r="G38" s="296"/>
      <c r="H38" s="168"/>
      <c r="I38" s="169" t="s">
        <v>9</v>
      </c>
      <c r="J38" s="169" t="s">
        <v>9</v>
      </c>
      <c r="K38" s="206"/>
    </row>
    <row r="39" spans="1:18" ht="13.5" customHeight="1" thickBot="1" x14ac:dyDescent="0.25">
      <c r="A39" s="261" t="s">
        <v>123</v>
      </c>
      <c r="B39" s="153"/>
      <c r="C39" s="296"/>
      <c r="D39" s="171"/>
      <c r="E39" s="296"/>
      <c r="F39" s="167"/>
      <c r="G39" s="296"/>
      <c r="H39" s="168"/>
      <c r="I39" s="169"/>
      <c r="J39" s="169"/>
      <c r="K39" s="206"/>
    </row>
    <row r="40" spans="1:18" ht="13.5" customHeight="1" thickBot="1" x14ac:dyDescent="0.25">
      <c r="A40" s="261" t="s">
        <v>124</v>
      </c>
      <c r="B40" s="153"/>
      <c r="C40" s="296"/>
      <c r="D40" s="162"/>
      <c r="E40" s="296">
        <v>2</v>
      </c>
      <c r="F40" s="173"/>
      <c r="G40" s="296"/>
      <c r="H40" s="168"/>
      <c r="I40" s="169" t="s">
        <v>9</v>
      </c>
      <c r="J40" s="169" t="s">
        <v>9</v>
      </c>
      <c r="K40" s="206"/>
    </row>
    <row r="41" spans="1:18" ht="13.5" customHeight="1" thickBot="1" x14ac:dyDescent="0.25">
      <c r="A41" s="261" t="s">
        <v>87</v>
      </c>
      <c r="B41" s="153"/>
      <c r="C41" s="296"/>
      <c r="D41" s="162"/>
      <c r="E41" s="296"/>
      <c r="F41" s="173"/>
      <c r="G41" s="296"/>
      <c r="H41" s="168"/>
      <c r="I41" s="169"/>
      <c r="J41" s="169"/>
      <c r="K41" s="206"/>
    </row>
    <row r="42" spans="1:18" ht="15" customHeight="1" thickBot="1" x14ac:dyDescent="0.25">
      <c r="A42" s="457" t="s">
        <v>108</v>
      </c>
      <c r="B42" s="153"/>
      <c r="C42" s="297">
        <f>SUM(C33:C41)</f>
        <v>5</v>
      </c>
      <c r="D42" s="178"/>
      <c r="E42" s="297">
        <f>SUM(E33:E41)</f>
        <v>15</v>
      </c>
      <c r="F42" s="178"/>
      <c r="G42" s="297">
        <f>SUM(G33:G41)</f>
        <v>0</v>
      </c>
      <c r="H42" s="161"/>
      <c r="I42" s="161"/>
      <c r="J42" s="174"/>
      <c r="K42" s="175"/>
      <c r="L42" s="38"/>
    </row>
    <row r="43" spans="1:18" s="18" customFormat="1" ht="35.25" customHeight="1" thickBot="1" x14ac:dyDescent="0.25">
      <c r="A43" s="239"/>
      <c r="B43" s="153"/>
      <c r="C43" s="693" t="s">
        <v>281</v>
      </c>
      <c r="D43" s="694"/>
      <c r="E43" s="694"/>
      <c r="F43" s="240"/>
      <c r="G43" s="458" t="s">
        <v>265</v>
      </c>
      <c r="H43" s="241"/>
      <c r="I43" s="459" t="s">
        <v>115</v>
      </c>
      <c r="J43" s="459" t="s">
        <v>115</v>
      </c>
      <c r="K43" s="242"/>
      <c r="L43" s="41"/>
      <c r="M43" s="16"/>
      <c r="N43" s="16"/>
      <c r="O43" s="16"/>
      <c r="P43" s="16"/>
      <c r="Q43" s="16"/>
      <c r="R43" s="16"/>
    </row>
    <row r="44" spans="1:18" s="18" customFormat="1" ht="35.25" customHeight="1" thickBot="1" x14ac:dyDescent="0.25">
      <c r="A44" s="239"/>
      <c r="B44" s="239"/>
      <c r="C44" s="239"/>
      <c r="D44" s="239"/>
      <c r="E44" s="239"/>
      <c r="F44" s="239"/>
      <c r="G44" s="239"/>
      <c r="H44" s="239"/>
      <c r="I44" s="239"/>
      <c r="J44" s="239"/>
      <c r="K44" s="239"/>
      <c r="L44" s="239"/>
      <c r="M44" s="239"/>
      <c r="N44" s="16"/>
      <c r="O44" s="16"/>
      <c r="P44" s="16"/>
      <c r="Q44" s="16"/>
      <c r="R44" s="16"/>
    </row>
    <row r="45" spans="1:18" ht="13.5" customHeight="1" thickBot="1" x14ac:dyDescent="0.25">
      <c r="A45" s="682" t="s">
        <v>125</v>
      </c>
      <c r="B45" s="460"/>
      <c r="C45" s="695"/>
      <c r="D45" s="696"/>
      <c r="E45" s="696"/>
      <c r="F45" s="696"/>
      <c r="G45" s="696"/>
      <c r="H45" s="696"/>
      <c r="I45" s="696"/>
      <c r="J45" s="696"/>
      <c r="K45" s="697"/>
      <c r="Q45" s="12" t="s">
        <v>16</v>
      </c>
    </row>
    <row r="46" spans="1:18" ht="13.5" thickBot="1" x14ac:dyDescent="0.25">
      <c r="A46" s="683"/>
      <c r="B46" s="460"/>
      <c r="C46" s="698"/>
      <c r="D46" s="699"/>
      <c r="E46" s="699"/>
      <c r="F46" s="699"/>
      <c r="G46" s="699"/>
      <c r="H46" s="699"/>
      <c r="I46" s="699"/>
      <c r="J46" s="699"/>
      <c r="K46" s="700"/>
    </row>
    <row r="47" spans="1:18" ht="78" customHeight="1" thickBot="1" x14ac:dyDescent="0.25">
      <c r="A47" s="684"/>
      <c r="B47" s="460"/>
      <c r="C47" s="701"/>
      <c r="D47" s="702"/>
      <c r="E47" s="702"/>
      <c r="F47" s="702"/>
      <c r="G47" s="702"/>
      <c r="H47" s="702"/>
      <c r="I47" s="702"/>
      <c r="J47" s="702"/>
      <c r="K47" s="703"/>
    </row>
  </sheetData>
  <mergeCells count="12">
    <mergeCell ref="M34:R34"/>
    <mergeCell ref="M35:R35"/>
    <mergeCell ref="M36:R36"/>
    <mergeCell ref="C43:E43"/>
    <mergeCell ref="A45:A47"/>
    <mergeCell ref="C45:K47"/>
    <mergeCell ref="M33:R33"/>
    <mergeCell ref="A23:A25"/>
    <mergeCell ref="C23:K25"/>
    <mergeCell ref="C29:G29"/>
    <mergeCell ref="I29:J29"/>
    <mergeCell ref="I30:J30"/>
  </mergeCells>
  <dataValidations count="15">
    <dataValidation allowBlank="1" showInputMessage="1" showErrorMessage="1" prompt="A commentary as to the ratings and any effect on project delivery" sqref="A45:A47"/>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A specific skill or knowledge not covered by the other headings. Includes a text field where skills can be briefly named / described." sqref="A41"/>
    <dataValidation allowBlank="1" showInputMessage="1" showErrorMessage="1" prompt="Specialist knowledge in financial reporting and or management. Skills in accountancy etc." sqref="A40"/>
    <dataValidation allowBlank="1" showInputMessage="1" showErrorMessage="1" prompt="Specialist knowledge in specific industrial area e.g. Chemical Engineering" sqref="A39"/>
    <dataValidation allowBlank="1" showInputMessage="1" showErrorMessage="1" prompt="Experience in Change Management / workplace transition" sqref="A38"/>
    <dataValidation allowBlank="1" showInputMessage="1" showErrorMessage="1" prompt="Specialist skills in an area e.g. Construction Engineer" sqref="A37"/>
    <dataValidation allowBlank="1" showInputMessage="1" showErrorMessage="1" prompt="Qualifications and experience in successful Waterfall / Agile project delivery. " sqref="A36"/>
    <dataValidation allowBlank="1" showInputMessage="1" showErrorMessage="1" prompt="Procurement and contract management / PFI" sqref="A35"/>
    <dataValidation allowBlank="1" showInputMessage="1" showErrorMessage="1" prompt="Software / Hardware solutions e.g. networking and IT Infrastructure" sqref="A34"/>
    <dataValidation allowBlank="1" showInputMessage="1" showErrorMessage="1" prompt="Skills required to deliver services via digital means / internet services / Software development" sqref="A33"/>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Number of public sector employees working on the project " sqref="C31:C32"/>
  </dataValidations>
  <pageMargins left="0.74803149606299213" right="0.74803149606299213" top="0.98425196850393704" bottom="0.98425196850393704" header="0.51181102362204722" footer="0.51181102362204722"/>
  <pageSetup paperSize="8"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7"/>
  <sheetViews>
    <sheetView showGridLines="0" zoomScale="90" zoomScaleNormal="90" workbookViewId="0">
      <selection activeCell="J55" sqref="J55"/>
    </sheetView>
  </sheetViews>
  <sheetFormatPr defaultColWidth="9.140625" defaultRowHeight="12.75" x14ac:dyDescent="0.2"/>
  <cols>
    <col min="1" max="1" width="36.42578125" style="12" customWidth="1"/>
    <col min="2" max="2" width="21.85546875" style="12" bestFit="1" customWidth="1"/>
    <col min="3" max="3" width="19.7109375" style="12" customWidth="1"/>
    <col min="4" max="4" width="11.85546875" style="12" customWidth="1"/>
    <col min="5" max="5" width="14" style="12" customWidth="1"/>
    <col min="6" max="6" width="24.42578125" style="341" customWidth="1"/>
    <col min="7" max="7" width="54.140625" style="12" customWidth="1"/>
    <col min="8" max="8" width="0.42578125" style="12" customWidth="1"/>
    <col min="9" max="9" width="22.85546875" style="12" customWidth="1"/>
    <col min="10" max="10" width="2.42578125" style="12" customWidth="1"/>
    <col min="11" max="11" width="18.140625" style="12" customWidth="1"/>
    <col min="12" max="12" width="3.85546875" style="12" customWidth="1"/>
    <col min="13" max="13" width="23.5703125" style="38" customWidth="1"/>
    <col min="14" max="14" width="5.7109375" style="12" customWidth="1"/>
    <col min="15" max="15" width="20" style="12" customWidth="1"/>
    <col min="16" max="16" width="4.140625" style="12" customWidth="1"/>
    <col min="17" max="17" width="15.5703125" style="12" customWidth="1"/>
    <col min="18" max="16384" width="9.140625" style="12"/>
  </cols>
  <sheetData>
    <row r="1" spans="1:35" x14ac:dyDescent="0.2">
      <c r="E1" s="21" t="s">
        <v>45</v>
      </c>
    </row>
    <row r="5" spans="1:35" ht="9.75" customHeight="1" x14ac:dyDescent="0.2">
      <c r="M5" s="38" t="s">
        <v>37</v>
      </c>
    </row>
    <row r="6" spans="1:35" ht="22.5" customHeight="1" thickBot="1" x14ac:dyDescent="0.25">
      <c r="A6" s="461" t="s">
        <v>245</v>
      </c>
      <c r="M6" s="38" t="s">
        <v>30</v>
      </c>
    </row>
    <row r="7" spans="1:35" ht="25.5" customHeight="1" thickBot="1" x14ac:dyDescent="0.25">
      <c r="A7" s="462" t="s">
        <v>187</v>
      </c>
      <c r="B7" s="11"/>
      <c r="C7" s="11"/>
      <c r="D7" s="11"/>
      <c r="E7" s="11"/>
      <c r="F7" s="704"/>
      <c r="G7" s="705"/>
      <c r="H7" s="705"/>
      <c r="I7" s="705"/>
      <c r="J7" s="11"/>
      <c r="M7" s="38" t="s">
        <v>31</v>
      </c>
    </row>
    <row r="8" spans="1:35" ht="9.75" customHeight="1" thickBot="1" x14ac:dyDescent="0.25">
      <c r="B8" s="11"/>
      <c r="C8" s="125"/>
      <c r="F8" s="705"/>
      <c r="G8" s="705"/>
      <c r="H8" s="705"/>
      <c r="I8" s="705"/>
      <c r="J8" s="132"/>
      <c r="K8" s="133"/>
      <c r="L8" s="706"/>
      <c r="M8" s="132"/>
      <c r="N8" s="133"/>
      <c r="O8" s="125"/>
    </row>
    <row r="9" spans="1:35" ht="23.25" customHeight="1" thickBot="1" x14ac:dyDescent="0.25">
      <c r="A9" s="259" t="s">
        <v>220</v>
      </c>
      <c r="B9" s="463" t="s">
        <v>226</v>
      </c>
      <c r="C9" s="268" t="s">
        <v>4</v>
      </c>
      <c r="D9" s="147" t="s">
        <v>34</v>
      </c>
      <c r="E9" s="216">
        <v>41656</v>
      </c>
      <c r="F9" s="705"/>
      <c r="G9" s="705"/>
      <c r="H9" s="705"/>
      <c r="I9" s="705"/>
      <c r="J9" s="132"/>
      <c r="K9" s="133"/>
      <c r="L9" s="707"/>
      <c r="M9" s="132"/>
      <c r="N9" s="133"/>
      <c r="O9" s="125"/>
    </row>
    <row r="10" spans="1:35" ht="22.5" customHeight="1" thickTop="1" thickBot="1" x14ac:dyDescent="0.25">
      <c r="A10" s="259" t="s">
        <v>221</v>
      </c>
      <c r="B10" s="219" t="s">
        <v>389</v>
      </c>
      <c r="C10" s="464"/>
      <c r="D10" s="287" t="s">
        <v>33</v>
      </c>
      <c r="E10" s="217">
        <v>42482</v>
      </c>
      <c r="F10" s="705"/>
      <c r="G10" s="705"/>
      <c r="H10" s="705"/>
      <c r="I10" s="705"/>
      <c r="J10" s="132"/>
      <c r="K10" s="133"/>
      <c r="L10" s="134"/>
      <c r="M10" s="132"/>
      <c r="N10" s="133"/>
      <c r="O10" s="300"/>
    </row>
    <row r="11" spans="1:35" ht="22.5" customHeight="1" thickTop="1" thickBot="1" x14ac:dyDescent="0.25">
      <c r="C11" s="465"/>
      <c r="D11" s="148" t="s">
        <v>90</v>
      </c>
      <c r="E11" s="218" t="s">
        <v>418</v>
      </c>
      <c r="F11" s="705"/>
      <c r="G11" s="705"/>
      <c r="H11" s="705"/>
      <c r="I11" s="705"/>
      <c r="J11" s="138"/>
      <c r="K11" s="139"/>
      <c r="L11" s="137"/>
      <c r="M11" s="138"/>
      <c r="N11" s="140"/>
      <c r="O11" s="300"/>
    </row>
    <row r="12" spans="1:35" ht="9.75" customHeight="1" thickBot="1" x14ac:dyDescent="0.25">
      <c r="A12" s="120"/>
      <c r="B12" s="120"/>
      <c r="C12" s="120"/>
      <c r="D12" s="120"/>
      <c r="E12" s="120"/>
      <c r="F12" s="122"/>
      <c r="G12" s="121"/>
      <c r="H12" s="120"/>
      <c r="I12" s="27"/>
      <c r="J12" s="18"/>
      <c r="K12" s="124"/>
      <c r="L12" s="123"/>
      <c r="M12" s="41"/>
      <c r="N12" s="18"/>
      <c r="O12" s="18"/>
    </row>
    <row r="13" spans="1:35" ht="12.75" customHeight="1" x14ac:dyDescent="0.2">
      <c r="A13" s="708" t="s">
        <v>390</v>
      </c>
      <c r="B13" s="709" t="s">
        <v>35</v>
      </c>
      <c r="C13" s="712" t="s">
        <v>36</v>
      </c>
      <c r="D13" s="712" t="s">
        <v>240</v>
      </c>
      <c r="E13" s="712" t="s">
        <v>196</v>
      </c>
      <c r="F13" s="709" t="s">
        <v>166</v>
      </c>
      <c r="G13" s="709" t="s">
        <v>215</v>
      </c>
      <c r="H13" s="35"/>
      <c r="I13" s="18"/>
      <c r="J13" s="124"/>
      <c r="K13" s="123"/>
      <c r="L13" s="41" t="s">
        <v>62</v>
      </c>
      <c r="M13" s="18"/>
      <c r="N13" s="18"/>
      <c r="S13" s="300"/>
      <c r="T13" s="113"/>
      <c r="U13" s="113"/>
      <c r="V13" s="38"/>
    </row>
    <row r="14" spans="1:35" ht="13.5" customHeight="1" thickBot="1" x14ac:dyDescent="0.25">
      <c r="A14" s="605"/>
      <c r="B14" s="710"/>
      <c r="C14" s="713"/>
      <c r="D14" s="715"/>
      <c r="E14" s="713"/>
      <c r="F14" s="710"/>
      <c r="G14" s="710"/>
      <c r="H14" s="35"/>
      <c r="I14" s="18"/>
      <c r="J14" s="124"/>
      <c r="K14" s="123"/>
      <c r="L14" s="41" t="s">
        <v>62</v>
      </c>
      <c r="M14" s="18"/>
      <c r="N14" s="18"/>
      <c r="V14" s="38"/>
    </row>
    <row r="15" spans="1:35" ht="13.5" customHeight="1" x14ac:dyDescent="0.2">
      <c r="A15" s="605"/>
      <c r="B15" s="710"/>
      <c r="C15" s="713"/>
      <c r="D15" s="715"/>
      <c r="E15" s="713"/>
      <c r="F15" s="710"/>
      <c r="G15" s="710"/>
      <c r="H15" s="35"/>
      <c r="I15" s="18"/>
      <c r="J15" s="124"/>
      <c r="K15" s="123"/>
      <c r="L15" s="41" t="s">
        <v>62</v>
      </c>
      <c r="M15" s="18"/>
      <c r="N15" s="18"/>
      <c r="V15" s="38"/>
      <c r="AB15" s="112"/>
      <c r="AC15" s="112"/>
      <c r="AD15" s="112"/>
      <c r="AE15" s="112"/>
      <c r="AF15" s="112"/>
      <c r="AG15" s="112"/>
      <c r="AH15" s="112"/>
      <c r="AI15" s="112"/>
    </row>
    <row r="16" spans="1:35" ht="13.5" customHeight="1" thickBot="1" x14ac:dyDescent="0.25">
      <c r="A16" s="606"/>
      <c r="B16" s="711"/>
      <c r="C16" s="714"/>
      <c r="D16" s="716"/>
      <c r="E16" s="714"/>
      <c r="F16" s="711"/>
      <c r="G16" s="711"/>
      <c r="H16" s="35"/>
      <c r="I16" s="18"/>
      <c r="J16" s="124"/>
      <c r="K16" s="123"/>
      <c r="L16" s="41" t="s">
        <v>62</v>
      </c>
      <c r="M16" s="18"/>
      <c r="N16" s="18"/>
      <c r="V16" s="38"/>
      <c r="AB16" s="109"/>
      <c r="AC16" s="109"/>
      <c r="AD16" s="109"/>
      <c r="AE16" s="109"/>
      <c r="AF16" s="109"/>
      <c r="AG16" s="109"/>
      <c r="AH16" s="109"/>
      <c r="AI16" s="109"/>
    </row>
    <row r="17" spans="1:35" s="135" customFormat="1" ht="31.5" customHeight="1" thickBot="1" x14ac:dyDescent="0.25">
      <c r="A17" s="466" t="s">
        <v>165</v>
      </c>
      <c r="B17" s="176"/>
      <c r="C17" s="176"/>
      <c r="D17" s="176"/>
      <c r="E17" s="176"/>
      <c r="F17" s="187"/>
      <c r="G17" s="176"/>
      <c r="H17" s="143"/>
      <c r="I17" s="136"/>
      <c r="J17" s="124"/>
      <c r="K17" s="123"/>
      <c r="L17" s="144"/>
      <c r="M17" s="136"/>
      <c r="N17" s="136"/>
      <c r="V17" s="145"/>
      <c r="AB17" s="146"/>
      <c r="AC17" s="146"/>
      <c r="AD17" s="146"/>
      <c r="AE17" s="146"/>
      <c r="AF17" s="146"/>
      <c r="AG17" s="146"/>
      <c r="AH17" s="146"/>
      <c r="AI17" s="146"/>
    </row>
    <row r="18" spans="1:35" ht="21.75" customHeight="1" thickBot="1" x14ac:dyDescent="0.25">
      <c r="A18" s="467" t="s">
        <v>391</v>
      </c>
      <c r="B18" s="111"/>
      <c r="C18" s="111"/>
      <c r="D18" s="111"/>
      <c r="E18" s="468">
        <v>41121</v>
      </c>
      <c r="F18" s="469" t="s">
        <v>392</v>
      </c>
      <c r="G18" s="468"/>
      <c r="H18" s="35"/>
      <c r="I18" s="18"/>
      <c r="J18" s="124"/>
      <c r="K18" s="123"/>
      <c r="L18" s="41" t="s">
        <v>62</v>
      </c>
      <c r="M18" s="18"/>
      <c r="N18" s="18"/>
      <c r="V18" s="41"/>
      <c r="AB18" s="109"/>
      <c r="AC18" s="109"/>
      <c r="AD18" s="109"/>
      <c r="AE18" s="109"/>
      <c r="AF18" s="109"/>
      <c r="AG18" s="109"/>
      <c r="AH18" s="109"/>
      <c r="AI18" s="109"/>
    </row>
    <row r="19" spans="1:35" ht="19.5" customHeight="1" thickBot="1" x14ac:dyDescent="0.25">
      <c r="A19" s="467" t="s">
        <v>393</v>
      </c>
      <c r="B19" s="111"/>
      <c r="C19" s="111"/>
      <c r="D19" s="111"/>
      <c r="E19" s="468">
        <v>40908</v>
      </c>
      <c r="F19" s="469" t="s">
        <v>392</v>
      </c>
      <c r="G19" s="468"/>
      <c r="H19" s="35"/>
      <c r="I19" s="18"/>
      <c r="J19" s="123"/>
      <c r="K19" s="123"/>
      <c r="L19" s="41"/>
      <c r="M19" s="18"/>
      <c r="N19" s="18"/>
      <c r="V19" s="41"/>
      <c r="AB19" s="109"/>
      <c r="AC19" s="109"/>
      <c r="AD19" s="109"/>
      <c r="AE19" s="109"/>
      <c r="AF19" s="109"/>
      <c r="AG19" s="109"/>
      <c r="AH19" s="109"/>
      <c r="AI19" s="109"/>
    </row>
    <row r="20" spans="1:35" ht="20.100000000000001" customHeight="1" thickBot="1" x14ac:dyDescent="0.25">
      <c r="A20" s="467" t="s">
        <v>394</v>
      </c>
      <c r="B20" s="111"/>
      <c r="C20" s="111"/>
      <c r="D20" s="111"/>
      <c r="E20" s="111">
        <v>41882</v>
      </c>
      <c r="F20" s="470"/>
      <c r="G20" s="471"/>
      <c r="H20" s="35"/>
      <c r="I20" s="18"/>
      <c r="J20" s="123"/>
      <c r="K20" s="123"/>
      <c r="L20" s="41"/>
      <c r="M20" s="18"/>
      <c r="N20" s="18"/>
      <c r="V20" s="41"/>
      <c r="AB20" s="109"/>
      <c r="AC20" s="109"/>
      <c r="AD20" s="109"/>
      <c r="AE20" s="109"/>
      <c r="AF20" s="109"/>
      <c r="AG20" s="109"/>
      <c r="AH20" s="109"/>
      <c r="AI20" s="109"/>
    </row>
    <row r="21" spans="1:35" s="231" customFormat="1" ht="24" customHeight="1" thickBot="1" x14ac:dyDescent="0.25">
      <c r="A21" s="472" t="s">
        <v>395</v>
      </c>
      <c r="B21" s="468"/>
      <c r="C21" s="468"/>
      <c r="D21" s="468"/>
      <c r="E21" s="468">
        <v>41455</v>
      </c>
      <c r="F21" s="469" t="s">
        <v>392</v>
      </c>
      <c r="G21" s="468"/>
      <c r="H21" s="230"/>
      <c r="L21" s="232"/>
      <c r="V21" s="233" t="s">
        <v>59</v>
      </c>
      <c r="AB21" s="234"/>
      <c r="AC21" s="234"/>
      <c r="AD21" s="234"/>
      <c r="AE21" s="234"/>
      <c r="AF21" s="234"/>
      <c r="AG21" s="234"/>
      <c r="AH21" s="234"/>
      <c r="AI21" s="234"/>
    </row>
    <row r="22" spans="1:35" s="231" customFormat="1" ht="27" customHeight="1" thickBot="1" x14ac:dyDescent="0.25">
      <c r="A22" s="472" t="s">
        <v>396</v>
      </c>
      <c r="B22" s="468"/>
      <c r="C22" s="468"/>
      <c r="D22" s="468"/>
      <c r="E22" s="468">
        <v>41243</v>
      </c>
      <c r="F22" s="469" t="s">
        <v>392</v>
      </c>
      <c r="G22" s="468"/>
      <c r="H22" s="230"/>
      <c r="L22" s="232"/>
      <c r="V22" s="233"/>
      <c r="AB22" s="234"/>
      <c r="AC22" s="234"/>
      <c r="AD22" s="234"/>
      <c r="AE22" s="234"/>
      <c r="AF22" s="234"/>
      <c r="AG22" s="234"/>
      <c r="AH22" s="234"/>
      <c r="AI22" s="234"/>
    </row>
    <row r="23" spans="1:35" ht="20.100000000000001" customHeight="1" thickBot="1" x14ac:dyDescent="0.25">
      <c r="A23" s="467" t="s">
        <v>164</v>
      </c>
      <c r="B23" s="111"/>
      <c r="C23" s="111"/>
      <c r="D23" s="111"/>
      <c r="E23" s="111"/>
      <c r="F23" s="469" t="s">
        <v>392</v>
      </c>
      <c r="G23" s="222" t="s">
        <v>397</v>
      </c>
      <c r="H23" s="16"/>
      <c r="L23" s="38"/>
      <c r="M23" s="12"/>
      <c r="V23" s="41"/>
      <c r="AB23" s="109"/>
      <c r="AC23" s="109"/>
      <c r="AD23" s="109"/>
      <c r="AE23" s="109"/>
      <c r="AF23" s="109"/>
      <c r="AG23" s="109"/>
      <c r="AH23" s="109"/>
      <c r="AI23" s="109"/>
    </row>
    <row r="24" spans="1:35" ht="20.100000000000001" customHeight="1" thickBot="1" x14ac:dyDescent="0.25">
      <c r="A24" s="467" t="s">
        <v>32</v>
      </c>
      <c r="B24" s="111"/>
      <c r="C24" s="111"/>
      <c r="D24" s="111"/>
      <c r="E24" s="111"/>
      <c r="F24" s="470" t="s">
        <v>241</v>
      </c>
      <c r="G24" s="471" t="s">
        <v>397</v>
      </c>
      <c r="H24" s="16"/>
      <c r="L24" s="38"/>
      <c r="M24" s="12"/>
      <c r="R24" s="115"/>
      <c r="S24" s="109"/>
      <c r="T24" s="109"/>
      <c r="U24" s="109"/>
      <c r="V24" s="119" t="s">
        <v>60</v>
      </c>
      <c r="W24" s="109"/>
      <c r="X24" s="109"/>
      <c r="Y24" s="109"/>
      <c r="Z24" s="109"/>
      <c r="AA24" s="109"/>
      <c r="AB24" s="109"/>
      <c r="AC24" s="109"/>
      <c r="AD24" s="109"/>
      <c r="AE24" s="109"/>
      <c r="AF24" s="109"/>
      <c r="AG24" s="109"/>
      <c r="AH24" s="109"/>
      <c r="AI24" s="109"/>
    </row>
    <row r="25" spans="1:35" ht="20.100000000000001" customHeight="1" thickBot="1" x14ac:dyDescent="0.25">
      <c r="A25" s="467" t="s">
        <v>39</v>
      </c>
      <c r="B25" s="111"/>
      <c r="C25" s="111"/>
      <c r="D25" s="111"/>
      <c r="E25" s="111"/>
      <c r="F25" s="470" t="s">
        <v>398</v>
      </c>
      <c r="G25" s="471" t="s">
        <v>397</v>
      </c>
      <c r="H25" s="16"/>
      <c r="L25" s="38"/>
      <c r="M25" s="12"/>
      <c r="R25" s="118"/>
      <c r="S25" s="112"/>
      <c r="T25" s="112"/>
      <c r="U25" s="112"/>
      <c r="V25" s="117" t="s">
        <v>61</v>
      </c>
      <c r="W25" s="112"/>
      <c r="X25" s="112"/>
      <c r="Y25" s="112"/>
      <c r="Z25" s="112"/>
      <c r="AA25" s="112"/>
      <c r="AB25" s="109"/>
      <c r="AC25" s="109"/>
      <c r="AD25" s="109"/>
      <c r="AE25" s="109"/>
      <c r="AF25" s="109"/>
      <c r="AG25" s="109"/>
      <c r="AH25" s="109"/>
      <c r="AI25" s="109"/>
    </row>
    <row r="26" spans="1:35" ht="20.100000000000001" customHeight="1" thickBot="1" x14ac:dyDescent="0.25">
      <c r="A26" s="467" t="s">
        <v>38</v>
      </c>
      <c r="B26" s="244">
        <v>41730</v>
      </c>
      <c r="C26" s="111"/>
      <c r="D26" s="111" t="s">
        <v>11</v>
      </c>
      <c r="E26" s="111">
        <v>41730</v>
      </c>
      <c r="F26" s="470" t="s">
        <v>192</v>
      </c>
      <c r="G26" s="222"/>
      <c r="H26" s="16"/>
      <c r="L26" s="38"/>
      <c r="M26" s="12"/>
      <c r="R26" s="115"/>
      <c r="S26" s="109"/>
      <c r="T26" s="109"/>
      <c r="U26" s="109"/>
      <c r="V26" s="116"/>
      <c r="W26" s="109"/>
      <c r="X26" s="109"/>
      <c r="Y26" s="109"/>
      <c r="Z26" s="109"/>
      <c r="AA26" s="109"/>
      <c r="AB26" s="300"/>
    </row>
    <row r="27" spans="1:35" ht="20.100000000000001" customHeight="1" thickBot="1" x14ac:dyDescent="0.25">
      <c r="A27" s="467" t="s">
        <v>43</v>
      </c>
      <c r="B27" s="111"/>
      <c r="C27" s="111"/>
      <c r="D27" s="111"/>
      <c r="E27" s="111"/>
      <c r="F27" s="470" t="s">
        <v>398</v>
      </c>
      <c r="G27" s="471" t="s">
        <v>397</v>
      </c>
      <c r="H27" s="16"/>
      <c r="L27" s="38"/>
      <c r="M27" s="12"/>
      <c r="R27" s="115"/>
      <c r="S27" s="109"/>
      <c r="T27" s="109"/>
      <c r="U27" s="109"/>
      <c r="V27" s="114"/>
      <c r="W27" s="109"/>
      <c r="X27" s="109"/>
      <c r="Y27" s="109"/>
      <c r="Z27" s="109"/>
      <c r="AA27" s="109"/>
      <c r="AB27" s="300"/>
    </row>
    <row r="28" spans="1:35" ht="20.100000000000001" customHeight="1" thickBot="1" x14ac:dyDescent="0.25">
      <c r="A28" s="467" t="s">
        <v>44</v>
      </c>
      <c r="B28" s="111"/>
      <c r="C28" s="111"/>
      <c r="D28" s="111"/>
      <c r="E28" s="111"/>
      <c r="F28" s="470" t="s">
        <v>398</v>
      </c>
      <c r="G28" s="471" t="s">
        <v>397</v>
      </c>
      <c r="H28" s="16"/>
      <c r="L28" s="38"/>
      <c r="M28" s="12"/>
      <c r="R28" s="115"/>
      <c r="S28" s="109"/>
      <c r="T28" s="109"/>
      <c r="U28" s="109"/>
      <c r="V28" s="114"/>
      <c r="W28" s="109"/>
      <c r="X28" s="109"/>
      <c r="Y28" s="109"/>
      <c r="Z28" s="109"/>
      <c r="AA28" s="109"/>
      <c r="AB28" s="300"/>
    </row>
    <row r="29" spans="1:35" s="231" customFormat="1" ht="39" thickBot="1" x14ac:dyDescent="0.25">
      <c r="A29" s="472" t="s">
        <v>40</v>
      </c>
      <c r="B29" s="243">
        <v>41736</v>
      </c>
      <c r="C29" s="111">
        <v>41778</v>
      </c>
      <c r="D29" s="229" t="s">
        <v>11</v>
      </c>
      <c r="E29" s="111">
        <v>41778</v>
      </c>
      <c r="F29" s="470" t="s">
        <v>195</v>
      </c>
      <c r="G29" s="473" t="s">
        <v>399</v>
      </c>
      <c r="H29" s="230"/>
      <c r="L29" s="232"/>
      <c r="R29" s="474"/>
      <c r="S29" s="234"/>
      <c r="T29" s="234"/>
      <c r="U29" s="234"/>
      <c r="V29" s="475"/>
      <c r="W29" s="234"/>
      <c r="X29" s="234"/>
      <c r="Y29" s="234"/>
      <c r="Z29" s="234"/>
      <c r="AA29" s="234"/>
      <c r="AB29" s="476"/>
    </row>
    <row r="30" spans="1:35" ht="20.100000000000001" customHeight="1" thickBot="1" x14ac:dyDescent="0.25">
      <c r="A30" s="467" t="s">
        <v>163</v>
      </c>
      <c r="B30" s="111"/>
      <c r="C30" s="111"/>
      <c r="D30" s="111"/>
      <c r="E30" s="111"/>
      <c r="F30" s="205"/>
      <c r="G30" s="471" t="s">
        <v>397</v>
      </c>
      <c r="H30" s="16"/>
      <c r="L30" s="38"/>
      <c r="M30" s="12"/>
      <c r="R30" s="109"/>
      <c r="S30" s="109"/>
      <c r="T30" s="109"/>
      <c r="U30" s="109"/>
      <c r="V30" s="114"/>
      <c r="W30" s="109"/>
      <c r="X30" s="109"/>
      <c r="Y30" s="109"/>
      <c r="Z30" s="109"/>
      <c r="AA30" s="109"/>
      <c r="AB30" s="300"/>
    </row>
    <row r="31" spans="1:35" s="300" customFormat="1" ht="3.75" customHeight="1" thickBot="1" x14ac:dyDescent="0.25">
      <c r="A31" s="181"/>
      <c r="B31" s="182"/>
      <c r="C31" s="182"/>
      <c r="D31" s="182"/>
      <c r="E31" s="182"/>
      <c r="F31" s="183"/>
      <c r="G31" s="183"/>
      <c r="H31" s="91"/>
      <c r="L31" s="184"/>
      <c r="R31" s="109"/>
      <c r="S31" s="109"/>
      <c r="T31" s="109"/>
      <c r="U31" s="109"/>
      <c r="V31" s="114"/>
      <c r="W31" s="109"/>
      <c r="X31" s="109"/>
      <c r="Y31" s="109"/>
      <c r="Z31" s="109"/>
      <c r="AA31" s="109"/>
    </row>
    <row r="32" spans="1:35" s="179" customFormat="1" ht="33" customHeight="1" thickBot="1" x14ac:dyDescent="0.25">
      <c r="A32" s="262" t="s">
        <v>91</v>
      </c>
      <c r="B32" s="176"/>
      <c r="C32" s="176"/>
      <c r="D32" s="176"/>
      <c r="E32" s="176"/>
      <c r="F32" s="188"/>
      <c r="G32" s="177"/>
      <c r="H32" s="185"/>
      <c r="L32" s="180"/>
      <c r="R32" s="146"/>
      <c r="S32" s="146"/>
      <c r="T32" s="146"/>
      <c r="U32" s="146"/>
      <c r="V32" s="186"/>
      <c r="W32" s="146"/>
      <c r="X32" s="146"/>
      <c r="Y32" s="146"/>
      <c r="Z32" s="146"/>
      <c r="AA32" s="146"/>
    </row>
    <row r="33" spans="1:27" s="479" customFormat="1" ht="22.5" customHeight="1" thickBot="1" x14ac:dyDescent="0.25">
      <c r="A33" s="472" t="s">
        <v>200</v>
      </c>
      <c r="B33" s="477"/>
      <c r="C33" s="477"/>
      <c r="D33" s="477"/>
      <c r="E33" s="477"/>
      <c r="F33" s="228"/>
      <c r="G33" s="303" t="s">
        <v>400</v>
      </c>
      <c r="H33" s="478"/>
      <c r="L33" s="480"/>
      <c r="R33" s="78"/>
      <c r="S33" s="78"/>
      <c r="T33" s="78"/>
      <c r="U33" s="78"/>
      <c r="V33" s="481"/>
      <c r="W33" s="78"/>
      <c r="X33" s="78"/>
      <c r="Y33" s="78"/>
      <c r="Z33" s="78"/>
      <c r="AA33" s="78"/>
    </row>
    <row r="34" spans="1:27" s="479" customFormat="1" ht="22.5" customHeight="1" thickBot="1" x14ac:dyDescent="0.25">
      <c r="A34" s="472" t="s">
        <v>161</v>
      </c>
      <c r="B34" s="482">
        <v>42193</v>
      </c>
      <c r="C34" s="477"/>
      <c r="D34" s="477"/>
      <c r="E34" s="477">
        <v>42193</v>
      </c>
      <c r="F34" s="228" t="s">
        <v>401</v>
      </c>
      <c r="G34" s="303"/>
      <c r="H34" s="478"/>
      <c r="L34" s="480"/>
      <c r="R34" s="78"/>
      <c r="S34" s="78"/>
      <c r="T34" s="78"/>
      <c r="U34" s="78"/>
      <c r="V34" s="481"/>
      <c r="W34" s="78"/>
      <c r="X34" s="78"/>
      <c r="Y34" s="78"/>
      <c r="Z34" s="78"/>
      <c r="AA34" s="78"/>
    </row>
    <row r="35" spans="1:27" s="479" customFormat="1" ht="22.5" customHeight="1" thickBot="1" x14ac:dyDescent="0.25">
      <c r="A35" s="472" t="s">
        <v>159</v>
      </c>
      <c r="B35" s="477"/>
      <c r="C35" s="477"/>
      <c r="D35" s="477"/>
      <c r="E35" s="477"/>
      <c r="F35" s="228"/>
      <c r="G35" s="303" t="s">
        <v>397</v>
      </c>
      <c r="H35" s="478"/>
      <c r="L35" s="480"/>
      <c r="R35" s="78"/>
      <c r="S35" s="78"/>
      <c r="T35" s="78"/>
      <c r="U35" s="78"/>
      <c r="V35" s="481"/>
      <c r="W35" s="78"/>
      <c r="X35" s="78"/>
      <c r="Y35" s="78"/>
      <c r="Z35" s="78"/>
      <c r="AA35" s="78"/>
    </row>
    <row r="36" spans="1:27" s="479" customFormat="1" ht="22.5" customHeight="1" thickBot="1" x14ac:dyDescent="0.25">
      <c r="A36" s="472" t="s">
        <v>257</v>
      </c>
      <c r="B36" s="477"/>
      <c r="C36" s="477"/>
      <c r="D36" s="477"/>
      <c r="E36" s="477"/>
      <c r="F36" s="228"/>
      <c r="G36" s="303" t="s">
        <v>397</v>
      </c>
      <c r="H36" s="478"/>
      <c r="L36" s="480"/>
      <c r="R36" s="78"/>
      <c r="S36" s="78"/>
      <c r="T36" s="78"/>
      <c r="U36" s="78"/>
      <c r="V36" s="481"/>
      <c r="W36" s="78"/>
      <c r="X36" s="78"/>
      <c r="Y36" s="78"/>
      <c r="Z36" s="78"/>
      <c r="AA36" s="78"/>
    </row>
    <row r="37" spans="1:27" s="479" customFormat="1" ht="22.5" customHeight="1" thickBot="1" x14ac:dyDescent="0.25">
      <c r="A37" s="472" t="s">
        <v>258</v>
      </c>
      <c r="B37" s="477"/>
      <c r="C37" s="477"/>
      <c r="D37" s="477"/>
      <c r="E37" s="477"/>
      <c r="F37" s="228"/>
      <c r="G37" s="303" t="s">
        <v>397</v>
      </c>
      <c r="H37" s="478"/>
      <c r="L37" s="480"/>
      <c r="R37" s="78"/>
      <c r="S37" s="78"/>
      <c r="T37" s="78"/>
      <c r="U37" s="78"/>
      <c r="V37" s="481"/>
      <c r="W37" s="78"/>
      <c r="X37" s="78"/>
      <c r="Y37" s="78"/>
      <c r="Z37" s="78"/>
      <c r="AA37" s="78"/>
    </row>
    <row r="38" spans="1:27" s="479" customFormat="1" ht="22.5" customHeight="1" thickBot="1" x14ac:dyDescent="0.25">
      <c r="A38" s="472" t="s">
        <v>259</v>
      </c>
      <c r="B38" s="477"/>
      <c r="C38" s="477"/>
      <c r="D38" s="477"/>
      <c r="E38" s="477"/>
      <c r="F38" s="228"/>
      <c r="G38" s="303" t="s">
        <v>397</v>
      </c>
      <c r="H38" s="478"/>
      <c r="L38" s="480"/>
      <c r="R38" s="78"/>
      <c r="S38" s="78"/>
      <c r="T38" s="78"/>
      <c r="U38" s="78"/>
      <c r="V38" s="481"/>
      <c r="W38" s="78"/>
      <c r="X38" s="78"/>
      <c r="Y38" s="78"/>
      <c r="Z38" s="78"/>
      <c r="AA38" s="78"/>
    </row>
    <row r="39" spans="1:27" s="479" customFormat="1" ht="22.5" customHeight="1" thickBot="1" x14ac:dyDescent="0.25">
      <c r="A39" s="472" t="s">
        <v>260</v>
      </c>
      <c r="B39" s="477"/>
      <c r="C39" s="477"/>
      <c r="D39" s="477"/>
      <c r="E39" s="477"/>
      <c r="F39" s="228"/>
      <c r="G39" s="303" t="s">
        <v>397</v>
      </c>
      <c r="H39" s="478"/>
      <c r="L39" s="480"/>
      <c r="R39" s="78"/>
      <c r="S39" s="78"/>
      <c r="T39" s="78"/>
      <c r="U39" s="78"/>
      <c r="V39" s="481"/>
      <c r="W39" s="78"/>
      <c r="X39" s="78"/>
      <c r="Y39" s="78"/>
      <c r="Z39" s="78"/>
      <c r="AA39" s="78"/>
    </row>
    <row r="40" spans="1:27" s="479" customFormat="1" ht="22.5" customHeight="1" thickBot="1" x14ac:dyDescent="0.25">
      <c r="A40" s="472" t="s">
        <v>160</v>
      </c>
      <c r="B40" s="477"/>
      <c r="C40" s="477"/>
      <c r="D40" s="477"/>
      <c r="E40" s="477"/>
      <c r="F40" s="228"/>
      <c r="G40" s="303" t="s">
        <v>397</v>
      </c>
      <c r="H40" s="478"/>
      <c r="L40" s="480"/>
      <c r="R40" s="78"/>
      <c r="S40" s="78"/>
      <c r="T40" s="78"/>
      <c r="U40" s="78"/>
      <c r="V40" s="481"/>
      <c r="W40" s="78"/>
      <c r="X40" s="78"/>
      <c r="Y40" s="78"/>
      <c r="Z40" s="78"/>
      <c r="AA40" s="78"/>
    </row>
    <row r="41" spans="1:27" s="479" customFormat="1" ht="22.5" customHeight="1" thickBot="1" x14ac:dyDescent="0.25">
      <c r="A41" s="472" t="s">
        <v>402</v>
      </c>
      <c r="B41" s="477"/>
      <c r="C41" s="477"/>
      <c r="D41" s="477"/>
      <c r="E41" s="477"/>
      <c r="F41" s="228"/>
      <c r="G41" s="303" t="s">
        <v>424</v>
      </c>
      <c r="H41" s="478"/>
      <c r="L41" s="480"/>
      <c r="R41" s="78"/>
      <c r="S41" s="78"/>
      <c r="T41" s="78"/>
      <c r="U41" s="78"/>
      <c r="V41" s="481"/>
      <c r="W41" s="78"/>
      <c r="X41" s="78"/>
      <c r="Y41" s="78"/>
      <c r="Z41" s="78"/>
      <c r="AA41" s="78"/>
    </row>
    <row r="42" spans="1:27" s="479" customFormat="1" ht="22.5" customHeight="1" thickBot="1" x14ac:dyDescent="0.25">
      <c r="A42" s="483" t="s">
        <v>403</v>
      </c>
      <c r="B42" s="482">
        <v>42551</v>
      </c>
      <c r="C42" s="477"/>
      <c r="D42" s="477"/>
      <c r="E42" s="477">
        <v>42612</v>
      </c>
      <c r="F42" s="228" t="s">
        <v>401</v>
      </c>
      <c r="G42" s="303" t="s">
        <v>404</v>
      </c>
      <c r="H42" s="478"/>
      <c r="L42" s="480"/>
      <c r="R42" s="78"/>
      <c r="S42" s="78"/>
      <c r="T42" s="78"/>
      <c r="U42" s="78"/>
      <c r="V42" s="481"/>
      <c r="W42" s="78"/>
      <c r="X42" s="78"/>
      <c r="Y42" s="78"/>
      <c r="Z42" s="78"/>
      <c r="AA42" s="78"/>
    </row>
    <row r="43" spans="1:27" s="479" customFormat="1" ht="22.5" customHeight="1" thickBot="1" x14ac:dyDescent="0.25">
      <c r="A43" s="483" t="s">
        <v>403</v>
      </c>
      <c r="B43" s="482">
        <v>42766</v>
      </c>
      <c r="C43" s="477"/>
      <c r="D43" s="477"/>
      <c r="E43" s="477">
        <v>42766</v>
      </c>
      <c r="F43" s="228" t="s">
        <v>401</v>
      </c>
      <c r="G43" s="303" t="s">
        <v>405</v>
      </c>
      <c r="H43" s="478"/>
      <c r="L43" s="480"/>
      <c r="R43" s="78"/>
      <c r="S43" s="78"/>
      <c r="T43" s="78"/>
      <c r="U43" s="78"/>
      <c r="V43" s="481"/>
      <c r="W43" s="78"/>
      <c r="X43" s="78"/>
      <c r="Y43" s="78"/>
      <c r="Z43" s="78"/>
      <c r="AA43" s="78"/>
    </row>
    <row r="44" spans="1:27" s="479" customFormat="1" ht="22.5" customHeight="1" thickBot="1" x14ac:dyDescent="0.25">
      <c r="A44" s="484" t="s">
        <v>403</v>
      </c>
      <c r="B44" s="482">
        <v>43281</v>
      </c>
      <c r="C44" s="477"/>
      <c r="D44" s="477"/>
      <c r="E44" s="477">
        <v>43281</v>
      </c>
      <c r="F44" s="228" t="s">
        <v>406</v>
      </c>
      <c r="G44" s="303" t="s">
        <v>405</v>
      </c>
      <c r="H44" s="478"/>
      <c r="L44" s="480"/>
      <c r="R44" s="78"/>
      <c r="S44" s="78"/>
      <c r="T44" s="78"/>
      <c r="U44" s="78"/>
      <c r="V44" s="481"/>
      <c r="W44" s="78"/>
      <c r="X44" s="78"/>
      <c r="Y44" s="78"/>
      <c r="Z44" s="78"/>
      <c r="AA44" s="78"/>
    </row>
    <row r="45" spans="1:27" s="479" customFormat="1" ht="22.5" customHeight="1" thickBot="1" x14ac:dyDescent="0.25">
      <c r="A45" s="485" t="s">
        <v>407</v>
      </c>
      <c r="B45" s="477">
        <v>42582</v>
      </c>
      <c r="C45" s="477"/>
      <c r="D45" s="477"/>
      <c r="E45" s="477">
        <v>42582</v>
      </c>
      <c r="F45" s="228" t="s">
        <v>408</v>
      </c>
      <c r="G45" s="303"/>
      <c r="H45" s="478"/>
      <c r="L45" s="480"/>
      <c r="R45" s="78"/>
      <c r="S45" s="78"/>
      <c r="T45" s="78"/>
      <c r="U45" s="78"/>
      <c r="V45" s="481"/>
      <c r="W45" s="78"/>
      <c r="X45" s="78"/>
      <c r="Y45" s="78"/>
      <c r="Z45" s="78"/>
      <c r="AA45" s="78"/>
    </row>
    <row r="46" spans="1:27" s="479" customFormat="1" ht="22.5" customHeight="1" thickBot="1" x14ac:dyDescent="0.25">
      <c r="A46" s="484" t="s">
        <v>409</v>
      </c>
      <c r="B46" s="477">
        <v>42766</v>
      </c>
      <c r="C46" s="477"/>
      <c r="D46" s="477"/>
      <c r="E46" s="477">
        <v>42766</v>
      </c>
      <c r="F46" s="228" t="s">
        <v>410</v>
      </c>
      <c r="G46" s="303"/>
      <c r="H46" s="478"/>
      <c r="L46" s="480"/>
      <c r="R46" s="78"/>
      <c r="S46" s="78"/>
      <c r="T46" s="78"/>
      <c r="U46" s="78"/>
      <c r="V46" s="481"/>
      <c r="W46" s="78"/>
      <c r="X46" s="78"/>
      <c r="Y46" s="78"/>
      <c r="Z46" s="78"/>
      <c r="AA46" s="78"/>
    </row>
    <row r="47" spans="1:27" s="479" customFormat="1" ht="22.5" customHeight="1" thickBot="1" x14ac:dyDescent="0.25">
      <c r="A47" s="484" t="s">
        <v>409</v>
      </c>
      <c r="B47" s="477">
        <v>42916</v>
      </c>
      <c r="C47" s="477"/>
      <c r="D47" s="477"/>
      <c r="E47" s="477">
        <v>42916</v>
      </c>
      <c r="F47" s="228" t="s">
        <v>410</v>
      </c>
      <c r="G47" s="303"/>
      <c r="H47" s="478"/>
      <c r="L47" s="480"/>
      <c r="R47" s="78"/>
      <c r="S47" s="78"/>
      <c r="T47" s="78"/>
      <c r="U47" s="78"/>
      <c r="V47" s="481"/>
      <c r="W47" s="78"/>
      <c r="X47" s="78"/>
      <c r="Y47" s="78"/>
      <c r="Z47" s="78"/>
      <c r="AA47" s="78"/>
    </row>
    <row r="48" spans="1:27" s="479" customFormat="1" ht="22.5" customHeight="1" thickBot="1" x14ac:dyDescent="0.25">
      <c r="A48" s="484" t="s">
        <v>407</v>
      </c>
      <c r="B48" s="477">
        <v>43008</v>
      </c>
      <c r="C48" s="477"/>
      <c r="D48" s="477"/>
      <c r="E48" s="477">
        <v>43008</v>
      </c>
      <c r="F48" s="228" t="s">
        <v>408</v>
      </c>
      <c r="G48" s="303"/>
      <c r="H48" s="478"/>
      <c r="L48" s="480"/>
      <c r="R48" s="78"/>
      <c r="S48" s="78"/>
      <c r="T48" s="78"/>
      <c r="U48" s="78"/>
      <c r="V48" s="481"/>
      <c r="W48" s="78"/>
      <c r="X48" s="78"/>
      <c r="Y48" s="78"/>
      <c r="Z48" s="78"/>
      <c r="AA48" s="78"/>
    </row>
    <row r="49" spans="1:27" s="479" customFormat="1" ht="22.5" customHeight="1" thickBot="1" x14ac:dyDescent="0.25">
      <c r="A49" s="484"/>
      <c r="B49" s="477"/>
      <c r="C49" s="477"/>
      <c r="D49" s="477"/>
      <c r="E49" s="477"/>
      <c r="F49" s="228"/>
      <c r="G49" s="303"/>
      <c r="H49" s="478"/>
      <c r="L49" s="480"/>
      <c r="R49" s="78"/>
      <c r="S49" s="78"/>
      <c r="T49" s="78"/>
      <c r="U49" s="78"/>
      <c r="V49" s="481"/>
      <c r="W49" s="78"/>
      <c r="X49" s="78"/>
      <c r="Y49" s="78"/>
      <c r="Z49" s="78"/>
      <c r="AA49" s="78"/>
    </row>
    <row r="50" spans="1:27" s="479" customFormat="1" ht="22.5" customHeight="1" thickBot="1" x14ac:dyDescent="0.25">
      <c r="A50" s="484"/>
      <c r="B50" s="477"/>
      <c r="C50" s="477"/>
      <c r="D50" s="477"/>
      <c r="E50" s="477"/>
      <c r="F50" s="228"/>
      <c r="G50" s="303"/>
      <c r="H50" s="478"/>
      <c r="L50" s="480"/>
      <c r="R50" s="78"/>
      <c r="S50" s="78"/>
      <c r="T50" s="78"/>
      <c r="U50" s="78"/>
      <c r="V50" s="481"/>
      <c r="W50" s="78"/>
      <c r="X50" s="78"/>
      <c r="Y50" s="78"/>
      <c r="Z50" s="78"/>
      <c r="AA50" s="78"/>
    </row>
    <row r="51" spans="1:27" s="135" customFormat="1" ht="30.75" customHeight="1" thickBot="1" x14ac:dyDescent="0.25">
      <c r="A51" s="207" t="s">
        <v>236</v>
      </c>
      <c r="B51" s="176"/>
      <c r="C51" s="176"/>
      <c r="D51" s="176"/>
      <c r="E51" s="176"/>
      <c r="F51" s="188"/>
      <c r="G51" s="177"/>
      <c r="L51" s="145"/>
      <c r="V51" s="145"/>
    </row>
    <row r="52" spans="1:27" ht="18.95" customHeight="1" thickBot="1" x14ac:dyDescent="0.25">
      <c r="A52" s="486" t="s">
        <v>199</v>
      </c>
      <c r="B52" s="111"/>
      <c r="C52" s="111"/>
      <c r="D52" s="111"/>
      <c r="E52" s="111"/>
      <c r="F52" s="205" t="s">
        <v>411</v>
      </c>
      <c r="G52" s="222"/>
      <c r="L52" s="38"/>
      <c r="M52" s="12"/>
      <c r="V52" s="38"/>
    </row>
    <row r="53" spans="1:27" ht="18.95" customHeight="1" thickBot="1" x14ac:dyDescent="0.25">
      <c r="A53" s="486" t="s">
        <v>41</v>
      </c>
      <c r="B53" s="244">
        <v>41438</v>
      </c>
      <c r="C53" s="111"/>
      <c r="D53" s="111" t="s">
        <v>11</v>
      </c>
      <c r="E53" s="111">
        <v>41438</v>
      </c>
      <c r="F53" s="205" t="s">
        <v>411</v>
      </c>
      <c r="G53" s="222"/>
      <c r="L53" s="38"/>
      <c r="M53" s="12"/>
      <c r="V53" s="38"/>
    </row>
    <row r="54" spans="1:27" ht="18.95" customHeight="1" thickBot="1" x14ac:dyDescent="0.25">
      <c r="A54" s="486" t="s">
        <v>42</v>
      </c>
      <c r="B54" s="244">
        <v>42184</v>
      </c>
      <c r="C54" s="111"/>
      <c r="D54" s="111" t="s">
        <v>11</v>
      </c>
      <c r="E54" s="111">
        <v>42184</v>
      </c>
      <c r="F54" s="205" t="s">
        <v>411</v>
      </c>
      <c r="G54" s="222" t="s">
        <v>412</v>
      </c>
      <c r="L54" s="38"/>
      <c r="M54" s="12"/>
      <c r="V54" s="38"/>
    </row>
    <row r="55" spans="1:27" ht="51.75" customHeight="1" thickBot="1" x14ac:dyDescent="0.25">
      <c r="A55" s="486" t="s">
        <v>198</v>
      </c>
      <c r="B55" s="244">
        <v>42217</v>
      </c>
      <c r="C55" s="111">
        <v>43100</v>
      </c>
      <c r="D55" s="111" t="s">
        <v>11</v>
      </c>
      <c r="E55" s="111">
        <v>43100</v>
      </c>
      <c r="F55" s="205" t="s">
        <v>411</v>
      </c>
      <c r="G55" s="222" t="s">
        <v>413</v>
      </c>
      <c r="L55" s="38"/>
      <c r="M55" s="12"/>
      <c r="V55" s="38"/>
    </row>
    <row r="56" spans="1:27" ht="18.95" customHeight="1" thickBot="1" x14ac:dyDescent="0.25">
      <c r="A56" s="487" t="s">
        <v>360</v>
      </c>
      <c r="B56" s="488">
        <v>46112</v>
      </c>
      <c r="C56" s="488">
        <v>46112</v>
      </c>
      <c r="D56" s="488"/>
      <c r="E56" s="488">
        <v>46112</v>
      </c>
      <c r="F56" s="489" t="s">
        <v>411</v>
      </c>
      <c r="G56" s="490"/>
      <c r="L56" s="38"/>
      <c r="M56" s="12"/>
      <c r="V56" s="38"/>
    </row>
    <row r="57" spans="1:27" ht="18.95" customHeight="1" thickBot="1" x14ac:dyDescent="0.25">
      <c r="A57" s="491" t="s">
        <v>414</v>
      </c>
      <c r="B57" s="111"/>
      <c r="C57" s="111"/>
      <c r="D57" s="111"/>
      <c r="E57" s="111"/>
      <c r="F57" s="205"/>
      <c r="G57" s="222"/>
      <c r="L57" s="38"/>
      <c r="M57" s="12"/>
      <c r="V57" s="38"/>
    </row>
    <row r="58" spans="1:27" ht="33" customHeight="1" thickBot="1" x14ac:dyDescent="0.25">
      <c r="A58" s="491" t="s">
        <v>415</v>
      </c>
      <c r="B58" s="111"/>
      <c r="C58" s="111"/>
      <c r="D58" s="111"/>
      <c r="E58" s="111"/>
      <c r="F58" s="205"/>
      <c r="G58" s="222"/>
      <c r="L58" s="38"/>
      <c r="M58" s="12"/>
      <c r="V58" s="38"/>
    </row>
    <row r="59" spans="1:27" ht="36.75" customHeight="1" thickBot="1" x14ac:dyDescent="0.25">
      <c r="A59" s="201" t="s">
        <v>419</v>
      </c>
      <c r="B59" s="111">
        <v>42460</v>
      </c>
      <c r="C59" s="111">
        <v>42656</v>
      </c>
      <c r="D59" s="111" t="s">
        <v>11</v>
      </c>
      <c r="E59" s="111">
        <v>42656</v>
      </c>
      <c r="F59" s="205" t="s">
        <v>411</v>
      </c>
      <c r="G59" s="222" t="s">
        <v>416</v>
      </c>
      <c r="L59" s="38"/>
      <c r="M59" s="12"/>
      <c r="V59" s="38"/>
    </row>
    <row r="60" spans="1:27" ht="29.25" customHeight="1" thickBot="1" x14ac:dyDescent="0.25">
      <c r="A60" s="201" t="s">
        <v>420</v>
      </c>
      <c r="B60" s="111">
        <v>42490</v>
      </c>
      <c r="C60" s="111">
        <v>42766</v>
      </c>
      <c r="D60" s="111" t="s">
        <v>11</v>
      </c>
      <c r="E60" s="111">
        <v>42766</v>
      </c>
      <c r="F60" s="205" t="s">
        <v>411</v>
      </c>
      <c r="G60" s="222" t="s">
        <v>416</v>
      </c>
      <c r="L60" s="38"/>
      <c r="M60" s="12"/>
      <c r="V60" s="38"/>
    </row>
    <row r="61" spans="1:27" ht="18.95" customHeight="1" thickBot="1" x14ac:dyDescent="0.25">
      <c r="A61" s="201" t="s">
        <v>421</v>
      </c>
      <c r="B61" s="111">
        <v>42674</v>
      </c>
      <c r="C61" s="111"/>
      <c r="D61" s="111" t="s">
        <v>11</v>
      </c>
      <c r="E61" s="111">
        <v>42674</v>
      </c>
      <c r="F61" s="205" t="s">
        <v>411</v>
      </c>
      <c r="G61" s="222"/>
      <c r="L61" s="38"/>
      <c r="M61" s="12"/>
      <c r="V61" s="38"/>
    </row>
    <row r="62" spans="1:27" ht="18.95" customHeight="1" thickBot="1" x14ac:dyDescent="0.25">
      <c r="A62" s="201" t="s">
        <v>417</v>
      </c>
      <c r="B62" s="111">
        <v>43100</v>
      </c>
      <c r="C62" s="111"/>
      <c r="D62" s="111" t="s">
        <v>11</v>
      </c>
      <c r="E62" s="111">
        <v>43067</v>
      </c>
      <c r="F62" s="205" t="s">
        <v>411</v>
      </c>
      <c r="G62" s="222"/>
      <c r="L62" s="38"/>
      <c r="M62" s="12"/>
      <c r="V62" s="38"/>
    </row>
    <row r="63" spans="1:27" ht="18.95" customHeight="1" thickBot="1" x14ac:dyDescent="0.25">
      <c r="A63" s="201"/>
      <c r="B63" s="111"/>
      <c r="C63" s="111"/>
      <c r="D63" s="111"/>
      <c r="E63" s="111"/>
      <c r="F63" s="205"/>
      <c r="G63" s="222"/>
      <c r="L63" s="38"/>
      <c r="M63" s="12"/>
      <c r="V63" s="38"/>
    </row>
    <row r="64" spans="1:27" s="107" customFormat="1" ht="9" customHeight="1" thickBot="1" x14ac:dyDescent="0.25">
      <c r="F64" s="189"/>
      <c r="H64" s="12"/>
    </row>
    <row r="65" spans="1:13" s="107" customFormat="1" ht="24.75" customHeight="1" thickBot="1" x14ac:dyDescent="0.25">
      <c r="A65" s="648" t="s">
        <v>232</v>
      </c>
      <c r="B65" s="717" t="s">
        <v>422</v>
      </c>
      <c r="C65" s="718"/>
      <c r="D65" s="718"/>
      <c r="E65" s="718"/>
      <c r="F65" s="718"/>
      <c r="G65" s="718"/>
      <c r="H65" s="718"/>
      <c r="I65" s="12"/>
      <c r="J65" s="23"/>
      <c r="K65" s="12"/>
      <c r="M65" s="110"/>
    </row>
    <row r="66" spans="1:13" s="107" customFormat="1" ht="12" customHeight="1" thickBot="1" x14ac:dyDescent="0.25">
      <c r="A66" s="648"/>
      <c r="B66" s="719"/>
      <c r="C66" s="720"/>
      <c r="D66" s="720"/>
      <c r="E66" s="720"/>
      <c r="F66" s="720"/>
      <c r="G66" s="720"/>
      <c r="H66" s="720"/>
      <c r="I66" s="12"/>
      <c r="J66" s="17"/>
      <c r="K66" s="14"/>
      <c r="M66" s="110"/>
    </row>
    <row r="67" spans="1:13" s="107" customFormat="1" ht="13.5" customHeight="1" thickBot="1" x14ac:dyDescent="0.25">
      <c r="A67" s="648"/>
      <c r="B67" s="719"/>
      <c r="C67" s="720"/>
      <c r="D67" s="720"/>
      <c r="E67" s="720"/>
      <c r="F67" s="720"/>
      <c r="G67" s="720"/>
      <c r="H67" s="720"/>
      <c r="I67" s="12"/>
      <c r="J67" s="17"/>
      <c r="K67" s="14"/>
    </row>
    <row r="68" spans="1:13" s="107" customFormat="1" ht="12.75" customHeight="1" thickBot="1" x14ac:dyDescent="0.25">
      <c r="A68" s="648"/>
      <c r="B68" s="721"/>
      <c r="C68" s="722"/>
      <c r="D68" s="722"/>
      <c r="E68" s="722"/>
      <c r="F68" s="722"/>
      <c r="G68" s="722"/>
      <c r="H68" s="722"/>
      <c r="I68" s="12"/>
      <c r="J68" s="13"/>
      <c r="K68" s="17"/>
    </row>
    <row r="69" spans="1:13" s="107" customFormat="1" ht="13.5" thickBot="1" x14ac:dyDescent="0.25">
      <c r="A69" s="18"/>
      <c r="B69" s="18"/>
      <c r="C69" s="12"/>
      <c r="D69" s="12"/>
      <c r="E69" s="12"/>
      <c r="F69" s="341"/>
      <c r="G69" s="12"/>
      <c r="H69" s="12"/>
      <c r="I69" s="12"/>
    </row>
    <row r="70" spans="1:13" s="107" customFormat="1" ht="32.25" customHeight="1" x14ac:dyDescent="0.2">
      <c r="A70" s="282" t="s">
        <v>231</v>
      </c>
      <c r="B70" s="18"/>
      <c r="C70" s="12"/>
      <c r="D70" s="12"/>
      <c r="E70" s="12"/>
      <c r="F70" s="341"/>
      <c r="G70" s="12"/>
      <c r="H70" s="12"/>
      <c r="I70" s="12"/>
    </row>
    <row r="71" spans="1:13" s="107" customFormat="1" ht="27" customHeight="1" x14ac:dyDescent="0.2">
      <c r="A71" s="723" t="s">
        <v>233</v>
      </c>
      <c r="B71" s="724"/>
      <c r="C71" s="724"/>
      <c r="D71" s="724"/>
      <c r="E71" s="724"/>
      <c r="F71" s="724"/>
      <c r="G71" s="724"/>
      <c r="H71" s="12"/>
      <c r="I71" s="12"/>
    </row>
    <row r="72" spans="1:13" s="107" customFormat="1" ht="4.5" customHeight="1" thickBot="1" x14ac:dyDescent="0.25">
      <c r="A72" s="191"/>
      <c r="B72" s="18"/>
      <c r="C72" s="12"/>
      <c r="D72" s="12"/>
      <c r="E72" s="12"/>
      <c r="F72" s="341"/>
      <c r="G72" s="12"/>
      <c r="H72" s="12"/>
      <c r="I72" s="12"/>
    </row>
    <row r="73" spans="1:13" s="107" customFormat="1" ht="21.75" customHeight="1" thickTop="1" thickBot="1" x14ac:dyDescent="0.3">
      <c r="A73" s="8"/>
      <c r="B73" s="725" t="s">
        <v>91</v>
      </c>
      <c r="C73" s="726"/>
      <c r="D73" s="727" t="s">
        <v>425</v>
      </c>
      <c r="E73" s="728"/>
      <c r="F73" s="728"/>
      <c r="G73" s="728"/>
      <c r="H73" s="12"/>
      <c r="I73" s="12"/>
    </row>
    <row r="74" spans="1:13" s="107" customFormat="1" ht="47.25" customHeight="1" thickTop="1" thickBot="1" x14ac:dyDescent="0.25">
      <c r="A74" s="729" t="s">
        <v>237</v>
      </c>
      <c r="B74" s="283" t="s">
        <v>158</v>
      </c>
      <c r="C74" s="293" t="s">
        <v>9</v>
      </c>
      <c r="D74" s="727"/>
      <c r="E74" s="728"/>
      <c r="F74" s="728"/>
      <c r="G74" s="728"/>
      <c r="H74" s="16"/>
      <c r="I74" s="16"/>
      <c r="J74" s="12"/>
      <c r="K74" s="12"/>
    </row>
    <row r="75" spans="1:13" s="103" customFormat="1" ht="47.25" customHeight="1" thickTop="1" thickBot="1" x14ac:dyDescent="0.25">
      <c r="A75" s="730"/>
      <c r="B75" s="284" t="s">
        <v>156</v>
      </c>
      <c r="C75" s="293" t="s">
        <v>9</v>
      </c>
      <c r="D75" s="727"/>
      <c r="E75" s="728"/>
      <c r="F75" s="728"/>
      <c r="G75" s="728"/>
      <c r="H75" s="16"/>
      <c r="I75" s="16"/>
      <c r="J75" s="12"/>
      <c r="K75" s="12"/>
    </row>
    <row r="76" spans="1:13" s="107" customFormat="1" ht="14.25" customHeight="1" thickTop="1" x14ac:dyDescent="0.2">
      <c r="A76" s="191"/>
      <c r="B76" s="18"/>
      <c r="C76" s="12"/>
      <c r="D76" s="12"/>
      <c r="E76" s="12"/>
      <c r="F76" s="341"/>
      <c r="G76" s="12"/>
      <c r="H76" s="12"/>
      <c r="I76" s="12"/>
    </row>
    <row r="77" spans="1:13" s="107" customFormat="1" ht="29.25" customHeight="1" thickBot="1" x14ac:dyDescent="0.25">
      <c r="A77" s="723" t="s">
        <v>234</v>
      </c>
      <c r="B77" s="733"/>
      <c r="C77" s="733"/>
      <c r="D77" s="733"/>
      <c r="E77" s="733"/>
      <c r="F77" s="733"/>
      <c r="G77" s="733"/>
      <c r="H77" s="12"/>
      <c r="I77" s="12"/>
    </row>
    <row r="78" spans="1:13" s="103" customFormat="1" ht="20.25" customHeight="1" thickTop="1" thickBot="1" x14ac:dyDescent="0.25">
      <c r="A78" s="16"/>
      <c r="B78" s="725" t="s">
        <v>235</v>
      </c>
      <c r="C78" s="726"/>
      <c r="D78" s="727" t="s">
        <v>423</v>
      </c>
      <c r="E78" s="728"/>
      <c r="F78" s="728"/>
      <c r="G78" s="728"/>
      <c r="H78" s="12"/>
      <c r="I78" s="12"/>
      <c r="J78" s="12"/>
      <c r="K78" s="109"/>
    </row>
    <row r="79" spans="1:13" s="103" customFormat="1" ht="24" customHeight="1" thickTop="1" thickBot="1" x14ac:dyDescent="0.25">
      <c r="A79" s="648" t="s">
        <v>92</v>
      </c>
      <c r="B79" s="285" t="s">
        <v>157</v>
      </c>
      <c r="C79" s="492" t="s">
        <v>9</v>
      </c>
      <c r="D79" s="727"/>
      <c r="E79" s="728"/>
      <c r="F79" s="728"/>
      <c r="G79" s="728"/>
      <c r="H79" s="12"/>
      <c r="I79" s="12"/>
      <c r="J79" s="12"/>
      <c r="K79" s="109"/>
    </row>
    <row r="80" spans="1:13" s="103" customFormat="1" ht="24" customHeight="1" thickTop="1" thickBot="1" x14ac:dyDescent="0.25">
      <c r="A80" s="648"/>
      <c r="B80" s="286" t="s">
        <v>156</v>
      </c>
      <c r="C80" s="492" t="s">
        <v>9</v>
      </c>
      <c r="D80" s="727"/>
      <c r="E80" s="728"/>
      <c r="F80" s="728"/>
      <c r="G80" s="728"/>
      <c r="H80" s="12"/>
      <c r="I80" s="12"/>
      <c r="J80" s="12"/>
      <c r="K80" s="109"/>
    </row>
    <row r="81" spans="1:11" s="196" customFormat="1" ht="12" customHeight="1" thickTop="1" x14ac:dyDescent="0.2">
      <c r="A81" s="192"/>
      <c r="B81" s="108"/>
      <c r="C81" s="193"/>
      <c r="D81" s="140"/>
      <c r="E81" s="194"/>
      <c r="F81" s="195"/>
      <c r="G81" s="91"/>
      <c r="H81" s="91"/>
      <c r="I81" s="91"/>
      <c r="J81" s="300"/>
      <c r="K81" s="300"/>
    </row>
    <row r="82" spans="1:11" s="103" customFormat="1" ht="24.75" customHeight="1" x14ac:dyDescent="0.2">
      <c r="A82" s="149"/>
      <c r="B82" s="12"/>
      <c r="C82" s="12"/>
      <c r="D82" s="12"/>
      <c r="E82" s="12"/>
      <c r="F82" s="341"/>
      <c r="G82" s="38"/>
      <c r="H82" s="12"/>
      <c r="I82" s="12"/>
      <c r="J82" s="12"/>
      <c r="K82" s="12"/>
    </row>
    <row r="83" spans="1:11" s="103" customFormat="1" ht="24.75" hidden="1" customHeight="1" x14ac:dyDescent="0.2">
      <c r="A83" s="734" t="s">
        <v>155</v>
      </c>
      <c r="B83" s="732"/>
      <c r="C83" s="735" t="s">
        <v>154</v>
      </c>
      <c r="D83" s="736"/>
      <c r="E83" s="737"/>
      <c r="F83" s="732"/>
      <c r="G83" s="732"/>
      <c r="H83" s="732"/>
      <c r="I83" s="108"/>
      <c r="J83" s="108"/>
      <c r="K83" s="108"/>
    </row>
    <row r="84" spans="1:11" s="103" customFormat="1" ht="24.75" hidden="1" customHeight="1" x14ac:dyDescent="0.2">
      <c r="A84" s="731"/>
      <c r="B84" s="732"/>
      <c r="C84" s="735"/>
      <c r="D84" s="736"/>
      <c r="E84" s="737"/>
      <c r="F84" s="732"/>
      <c r="G84" s="732"/>
      <c r="H84" s="732"/>
      <c r="I84" s="108"/>
      <c r="J84" s="108"/>
      <c r="K84" s="108"/>
    </row>
    <row r="85" spans="1:11" s="103" customFormat="1" ht="24.75" hidden="1" customHeight="1" x14ac:dyDescent="0.2">
      <c r="A85" s="150"/>
      <c r="B85" s="12"/>
      <c r="C85" s="12"/>
      <c r="D85" s="12"/>
      <c r="E85" s="12"/>
      <c r="F85" s="341"/>
      <c r="G85" s="12"/>
      <c r="H85" s="12"/>
      <c r="I85" s="12"/>
      <c r="J85" s="16"/>
      <c r="K85" s="12"/>
    </row>
    <row r="86" spans="1:11" s="103" customFormat="1" ht="24.75" hidden="1" customHeight="1" x14ac:dyDescent="0.2">
      <c r="A86" s="731" t="s">
        <v>153</v>
      </c>
      <c r="B86" s="732"/>
      <c r="C86" s="732"/>
      <c r="D86" s="732"/>
      <c r="E86" s="732"/>
      <c r="F86" s="732"/>
      <c r="G86" s="732"/>
      <c r="H86" s="732"/>
      <c r="I86" s="12"/>
      <c r="J86" s="12"/>
      <c r="K86" s="12"/>
    </row>
    <row r="87" spans="1:11" s="103" customFormat="1" ht="24.75" hidden="1" customHeight="1" x14ac:dyDescent="0.2">
      <c r="A87" s="731"/>
      <c r="B87" s="732"/>
      <c r="C87" s="732"/>
      <c r="D87" s="732"/>
      <c r="E87" s="732"/>
      <c r="F87" s="732"/>
      <c r="G87" s="732"/>
      <c r="H87" s="732"/>
      <c r="I87" s="12"/>
      <c r="J87" s="12"/>
      <c r="K87" s="12"/>
    </row>
    <row r="88" spans="1:11" s="103" customFormat="1" ht="24.75" hidden="1" customHeight="1" x14ac:dyDescent="0.2">
      <c r="F88" s="190"/>
    </row>
    <row r="89" spans="1:11" s="103" customFormat="1" ht="24.75" customHeight="1" thickBot="1" x14ac:dyDescent="0.25">
      <c r="A89" s="107"/>
      <c r="B89" s="107"/>
      <c r="C89" s="107"/>
      <c r="D89" s="107"/>
      <c r="E89" s="107"/>
      <c r="F89" s="189"/>
      <c r="G89" s="107"/>
    </row>
    <row r="90" spans="1:11" s="103" customFormat="1" ht="24.75" customHeight="1" thickBot="1" x14ac:dyDescent="0.25">
      <c r="A90" s="106"/>
      <c r="B90" s="105"/>
      <c r="C90" s="105"/>
      <c r="D90" s="105"/>
      <c r="E90" s="105"/>
      <c r="F90" s="105"/>
      <c r="G90" s="104"/>
    </row>
    <row r="91" spans="1:11" s="103" customFormat="1" ht="12.75" customHeight="1" thickBot="1" x14ac:dyDescent="0.25">
      <c r="A91" s="106"/>
      <c r="B91" s="105"/>
      <c r="C91" s="105"/>
      <c r="D91" s="105"/>
      <c r="E91" s="105"/>
      <c r="F91" s="105"/>
      <c r="G91" s="104"/>
    </row>
    <row r="92" spans="1:11" s="103" customFormat="1" ht="13.5" thickBot="1" x14ac:dyDescent="0.25">
      <c r="A92" s="106"/>
      <c r="B92" s="105"/>
      <c r="C92" s="105"/>
      <c r="D92" s="105"/>
      <c r="E92" s="105"/>
      <c r="F92" s="105"/>
      <c r="G92" s="104"/>
    </row>
    <row r="93" spans="1:11" s="103" customFormat="1" ht="13.5" thickBot="1" x14ac:dyDescent="0.25">
      <c r="A93" s="106"/>
      <c r="B93" s="105"/>
      <c r="C93" s="105"/>
      <c r="D93" s="105"/>
      <c r="E93" s="105"/>
      <c r="F93" s="105"/>
      <c r="G93" s="104"/>
    </row>
    <row r="94" spans="1:11" s="103" customFormat="1" ht="13.5" thickBot="1" x14ac:dyDescent="0.25">
      <c r="A94" s="106"/>
      <c r="B94" s="105"/>
      <c r="C94" s="105"/>
      <c r="D94" s="105"/>
      <c r="E94" s="105"/>
      <c r="F94" s="105"/>
      <c r="G94" s="104"/>
    </row>
    <row r="95" spans="1:11" s="103" customFormat="1" ht="13.5" thickBot="1" x14ac:dyDescent="0.25">
      <c r="A95" s="106"/>
      <c r="B95" s="105"/>
      <c r="C95" s="105"/>
      <c r="D95" s="105"/>
      <c r="E95" s="105"/>
      <c r="F95" s="105"/>
      <c r="G95" s="104"/>
    </row>
    <row r="96" spans="1:11" ht="13.5" thickBot="1" x14ac:dyDescent="0.25">
      <c r="A96" s="106"/>
      <c r="B96" s="105"/>
      <c r="C96" s="105"/>
      <c r="D96" s="105"/>
      <c r="E96" s="105"/>
      <c r="F96" s="105"/>
      <c r="G96" s="104"/>
      <c r="H96" s="103"/>
    </row>
    <row r="97" spans="1:8" ht="13.5" thickBot="1" x14ac:dyDescent="0.25">
      <c r="A97" s="106"/>
      <c r="B97" s="105"/>
      <c r="C97" s="105"/>
      <c r="D97" s="105"/>
      <c r="E97" s="105"/>
      <c r="F97" s="105"/>
      <c r="G97" s="104"/>
      <c r="H97" s="103"/>
    </row>
    <row r="98" spans="1:8" ht="13.5" thickBot="1" x14ac:dyDescent="0.25">
      <c r="A98" s="106"/>
      <c r="B98" s="105"/>
      <c r="C98" s="105"/>
      <c r="D98" s="105"/>
      <c r="E98" s="105"/>
      <c r="F98" s="105"/>
      <c r="G98" s="104"/>
      <c r="H98" s="103"/>
    </row>
    <row r="99" spans="1:8" ht="13.5" thickBot="1" x14ac:dyDescent="0.25">
      <c r="A99" s="106"/>
      <c r="B99" s="105"/>
      <c r="C99" s="105"/>
      <c r="D99" s="105"/>
      <c r="E99" s="105"/>
      <c r="F99" s="105"/>
      <c r="G99" s="104"/>
      <c r="H99" s="103"/>
    </row>
    <row r="100" spans="1:8" ht="13.5" thickBot="1" x14ac:dyDescent="0.25">
      <c r="A100" s="106"/>
      <c r="B100" s="105"/>
      <c r="C100" s="105"/>
      <c r="D100" s="105"/>
      <c r="E100" s="105"/>
      <c r="F100" s="105"/>
      <c r="G100" s="104"/>
      <c r="H100" s="103"/>
    </row>
    <row r="101" spans="1:8" ht="13.5" thickBot="1" x14ac:dyDescent="0.25">
      <c r="A101" s="106"/>
      <c r="B101" s="105"/>
      <c r="C101" s="105"/>
      <c r="D101" s="105"/>
      <c r="E101" s="105"/>
      <c r="F101" s="105"/>
      <c r="G101" s="104"/>
      <c r="H101" s="103"/>
    </row>
    <row r="102" spans="1:8" ht="13.5" thickBot="1" x14ac:dyDescent="0.25">
      <c r="A102" s="106"/>
      <c r="B102" s="105"/>
      <c r="C102" s="105"/>
      <c r="D102" s="105"/>
      <c r="E102" s="105"/>
      <c r="F102" s="105"/>
      <c r="G102" s="104"/>
      <c r="H102" s="103"/>
    </row>
    <row r="103" spans="1:8" ht="13.5" thickBot="1" x14ac:dyDescent="0.25">
      <c r="A103" s="106"/>
      <c r="B103" s="105"/>
      <c r="C103" s="105"/>
      <c r="D103" s="105"/>
      <c r="E103" s="105"/>
      <c r="F103" s="105"/>
      <c r="G103" s="104"/>
      <c r="H103" s="103"/>
    </row>
    <row r="104" spans="1:8" ht="13.5" thickBot="1" x14ac:dyDescent="0.25">
      <c r="A104" s="106"/>
      <c r="B104" s="105"/>
      <c r="C104" s="105"/>
      <c r="D104" s="105"/>
      <c r="E104" s="105"/>
      <c r="F104" s="105"/>
      <c r="G104" s="104"/>
    </row>
    <row r="105" spans="1:8" ht="13.5" thickBot="1" x14ac:dyDescent="0.25">
      <c r="A105" s="106"/>
      <c r="B105" s="105"/>
      <c r="C105" s="105"/>
      <c r="D105" s="105"/>
      <c r="E105" s="105"/>
      <c r="F105" s="105"/>
      <c r="G105" s="104"/>
    </row>
    <row r="106" spans="1:8" ht="13.5" thickBot="1" x14ac:dyDescent="0.25">
      <c r="A106" s="106"/>
      <c r="B106" s="105"/>
      <c r="C106" s="105"/>
      <c r="D106" s="105"/>
      <c r="E106" s="105"/>
      <c r="F106" s="105"/>
      <c r="G106" s="104"/>
    </row>
    <row r="107" spans="1:8" ht="13.5" thickBot="1" x14ac:dyDescent="0.25">
      <c r="A107" s="106"/>
      <c r="B107" s="105"/>
      <c r="C107" s="105"/>
      <c r="D107" s="105"/>
      <c r="E107" s="105"/>
      <c r="F107" s="105"/>
      <c r="G107" s="104"/>
    </row>
    <row r="108" spans="1:8" ht="13.5" thickBot="1" x14ac:dyDescent="0.25">
      <c r="A108" s="106"/>
      <c r="B108" s="105"/>
      <c r="C108" s="105"/>
      <c r="D108" s="105"/>
      <c r="E108" s="105"/>
      <c r="F108" s="105"/>
      <c r="G108" s="104"/>
    </row>
    <row r="109" spans="1:8" x14ac:dyDescent="0.2">
      <c r="A109" s="103"/>
      <c r="B109" s="103"/>
      <c r="C109" s="103"/>
      <c r="D109" s="103"/>
      <c r="E109" s="103"/>
      <c r="F109" s="190"/>
      <c r="G109" s="103"/>
    </row>
    <row r="110" spans="1:8" x14ac:dyDescent="0.2">
      <c r="A110" s="103"/>
      <c r="B110" s="103"/>
      <c r="C110" s="103"/>
      <c r="D110" s="103"/>
      <c r="E110" s="103"/>
      <c r="F110" s="190"/>
      <c r="G110" s="103"/>
    </row>
    <row r="111" spans="1:8" x14ac:dyDescent="0.2">
      <c r="A111" s="103"/>
      <c r="B111" s="103"/>
      <c r="C111" s="103"/>
      <c r="D111" s="103"/>
      <c r="E111" s="103"/>
      <c r="F111" s="190"/>
      <c r="G111" s="103"/>
    </row>
    <row r="112" spans="1:8" x14ac:dyDescent="0.2">
      <c r="A112" s="103"/>
      <c r="B112" s="103"/>
      <c r="C112" s="103"/>
      <c r="D112" s="103"/>
      <c r="E112" s="103"/>
      <c r="F112" s="190"/>
      <c r="G112" s="103"/>
    </row>
    <row r="113" spans="1:7" x14ac:dyDescent="0.2">
      <c r="A113" s="103"/>
      <c r="B113" s="103"/>
      <c r="C113" s="103"/>
      <c r="D113" s="103"/>
      <c r="E113" s="103"/>
      <c r="F113" s="190"/>
      <c r="G113" s="103"/>
    </row>
    <row r="114" spans="1:7" x14ac:dyDescent="0.2">
      <c r="A114" s="103"/>
      <c r="B114" s="103"/>
      <c r="C114" s="103"/>
      <c r="D114" s="103"/>
      <c r="E114" s="103"/>
      <c r="F114" s="190"/>
      <c r="G114" s="103"/>
    </row>
    <row r="115" spans="1:7" x14ac:dyDescent="0.2">
      <c r="A115" s="103"/>
      <c r="B115" s="103"/>
      <c r="C115" s="103"/>
      <c r="D115" s="103"/>
      <c r="E115" s="103"/>
      <c r="F115" s="190"/>
      <c r="G115" s="103"/>
    </row>
    <row r="116" spans="1:7" x14ac:dyDescent="0.2">
      <c r="A116" s="103"/>
      <c r="B116" s="103"/>
      <c r="C116" s="103"/>
      <c r="D116" s="103"/>
      <c r="E116" s="103"/>
      <c r="F116" s="190"/>
      <c r="G116" s="103"/>
    </row>
    <row r="117" spans="1:7" x14ac:dyDescent="0.2">
      <c r="A117" s="103"/>
      <c r="B117" s="103"/>
      <c r="C117" s="103"/>
      <c r="D117" s="103"/>
      <c r="E117" s="103"/>
      <c r="F117" s="190"/>
      <c r="G117" s="103"/>
    </row>
    <row r="118" spans="1:7" x14ac:dyDescent="0.2">
      <c r="A118" s="103"/>
      <c r="B118" s="103"/>
      <c r="C118" s="103"/>
      <c r="D118" s="103"/>
      <c r="E118" s="103"/>
      <c r="F118" s="190"/>
      <c r="G118" s="103"/>
    </row>
    <row r="119" spans="1:7" x14ac:dyDescent="0.2">
      <c r="A119" s="103"/>
      <c r="B119" s="103"/>
      <c r="C119" s="103"/>
      <c r="D119" s="103"/>
      <c r="E119" s="103"/>
      <c r="F119" s="190"/>
      <c r="G119" s="103"/>
    </row>
    <row r="120" spans="1:7" x14ac:dyDescent="0.2">
      <c r="A120" s="103"/>
      <c r="B120" s="103"/>
      <c r="C120" s="103"/>
      <c r="D120" s="103"/>
      <c r="E120" s="103"/>
      <c r="F120" s="190"/>
      <c r="G120" s="103"/>
    </row>
    <row r="121" spans="1:7" x14ac:dyDescent="0.2">
      <c r="A121" s="103"/>
      <c r="B121" s="103"/>
      <c r="C121" s="103"/>
      <c r="D121" s="103"/>
      <c r="E121" s="103"/>
      <c r="F121" s="190"/>
      <c r="G121" s="103"/>
    </row>
    <row r="122" spans="1:7" x14ac:dyDescent="0.2">
      <c r="A122" s="103"/>
      <c r="B122" s="103"/>
      <c r="C122" s="103"/>
      <c r="D122" s="103"/>
      <c r="E122" s="103"/>
      <c r="F122" s="190"/>
      <c r="G122" s="103"/>
    </row>
    <row r="123" spans="1:7" x14ac:dyDescent="0.2">
      <c r="A123" s="103"/>
      <c r="B123" s="103"/>
      <c r="C123" s="103"/>
      <c r="D123" s="103"/>
      <c r="E123" s="103"/>
      <c r="F123" s="190"/>
      <c r="G123" s="103"/>
    </row>
    <row r="124" spans="1:7" x14ac:dyDescent="0.2">
      <c r="A124" s="103"/>
      <c r="B124" s="103"/>
      <c r="C124" s="103"/>
      <c r="D124" s="103"/>
      <c r="E124" s="103"/>
      <c r="F124" s="190"/>
      <c r="G124" s="103"/>
    </row>
    <row r="125" spans="1:7" x14ac:dyDescent="0.2">
      <c r="A125" s="103"/>
      <c r="B125" s="103"/>
      <c r="C125" s="103"/>
      <c r="D125" s="103"/>
      <c r="E125" s="103"/>
      <c r="F125" s="190"/>
      <c r="G125" s="103"/>
    </row>
    <row r="126" spans="1:7" x14ac:dyDescent="0.2">
      <c r="A126" s="103"/>
      <c r="B126" s="103"/>
      <c r="C126" s="103"/>
      <c r="D126" s="103"/>
      <c r="E126" s="103"/>
      <c r="F126" s="190"/>
      <c r="G126" s="103"/>
    </row>
    <row r="127" spans="1:7" x14ac:dyDescent="0.2">
      <c r="A127" s="103"/>
      <c r="B127" s="103"/>
      <c r="C127" s="103"/>
      <c r="D127" s="103"/>
      <c r="E127" s="103"/>
      <c r="F127" s="190"/>
      <c r="G127" s="103"/>
    </row>
  </sheetData>
  <sheetProtection algorithmName="SHA-512" hashValue="kBTppbGhv5ekk6NDGeC0mYdqRB1zAvynQ/sDGMjL6ClsXnea3mr+V5ao/9MltqCeRN86EE+cnOSPCzfippTjuQ==" saltValue="/r6iygEfP6LPY6geb6S/Fw==" spinCount="100000" sheet="1" objects="1" scenarios="1" formatCells="0" formatColumns="0" formatRows="0" insertRows="0" deleteRows="0"/>
  <dataConsolidate/>
  <mergeCells count="25">
    <mergeCell ref="A86:A87"/>
    <mergeCell ref="B86:H87"/>
    <mergeCell ref="A77:G77"/>
    <mergeCell ref="B78:C78"/>
    <mergeCell ref="D78:G80"/>
    <mergeCell ref="A79:A80"/>
    <mergeCell ref="A83:A84"/>
    <mergeCell ref="B83:B84"/>
    <mergeCell ref="C83:D84"/>
    <mergeCell ref="E83:H84"/>
    <mergeCell ref="A65:A68"/>
    <mergeCell ref="B65:H68"/>
    <mergeCell ref="A71:G71"/>
    <mergeCell ref="B73:C73"/>
    <mergeCell ref="D73:G75"/>
    <mergeCell ref="A74:A75"/>
    <mergeCell ref="F7:I11"/>
    <mergeCell ref="L8:L9"/>
    <mergeCell ref="A13:A16"/>
    <mergeCell ref="B13:B16"/>
    <mergeCell ref="C13:C16"/>
    <mergeCell ref="D13:D16"/>
    <mergeCell ref="E13:E16"/>
    <mergeCell ref="F13:F16"/>
    <mergeCell ref="G13:G16"/>
  </mergeCells>
  <conditionalFormatting sqref="B78 B73 D73 D78 C81">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count="14">
    <dataValidation allowBlank="1" showInputMessage="1" showErrorMessage="1" prompt="Projects should only have one key delivery date that, where possible, should indicate the realisation of the projects major goals. " sqref="A31"/>
    <dataValidation type="textLength" errorStyle="warning" operator="lessThan" allowBlank="1" showInputMessage="1" showErrorMessage="1" error="Please do not exceed 7000 characters (inc spaces), approx 500 words in your commentary. Extended narrative may be edited by the BICC portfolio office." sqref="B65:H68">
      <formula1>7001</formula1>
    </dataValidation>
    <dataValidation type="date" allowBlank="1" showInputMessage="1" showErrorMessage="1" sqref="B18:C30 E18:E30 E33:E50 B33:C50 B52:C63 E52:E63">
      <formula1>1</formula1>
      <formula2>65746</formula2>
    </dataValidation>
    <dataValidation allowBlank="1" showInputMessage="1" showErrorMessage="1" prompt="Assurance activities covering 3rd and 4th line of defence (independent assurance e.g. NAO, Internal Audit etc)" sqref="B75 B80"/>
    <dataValidation allowBlank="1" showInputMessage="1" showErrorMessage="1" prompt="Assurance activities covering 1st and 2nd line of defence " sqref="B74 B79"/>
    <dataValidation allowBlank="1" showInputMessage="1" showErrorMessage="1" prompt="The section is for the SRO to comment on the ratings given for Quality including justification for not undertaking any assurance activities. Also identify any key themes from the assurances undertaken." sqref="D73:G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4:A75"/>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9:A80"/>
    <dataValidation allowBlank="1" showInputMessage="1" showErrorMessage="1" prompt="The stage/phase of a project lifecycle that the project is currently in" sqref="A9"/>
    <dataValidation allowBlank="1" showInputMessage="1" showErrorMessage="1" prompt="Integrated Assurance and Approvals Plan in place. Please provide date created and latest revised date. " sqref="C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5:A5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4:A35 A40"/>
    <dataValidation allowBlank="1" showInputMessage="1" showErrorMessage="1" prompt="The project start date should reflect the commencement of project planning activities such as the work undertaken by a newly formed project team to produce an SOBC or equivalent. " sqref="A52"/>
    <dataValidation type="list" allowBlank="1" showInputMessage="1" showErrorMessage="1" sqref="T13 K12 J13:J20">
      <formula1>$M$5:$M$7</formula1>
    </dataValidation>
  </dataValidations>
  <hyperlinks>
    <hyperlink ref="A18" location="Milestones!A1" tooltip="Insert dates for Strategic Outline Business Case approval/submission to BICC." display="SOBC - BICC Approval"/>
    <hyperlink ref="A21" location="Milestones!A1" tooltip="Insert dates for Outline Business Case approval/submission to BICC." display="OBC - BICC Approval"/>
    <hyperlink ref="A24" location="Milestones!A1" tooltip="Insert date of planning consents if applicable." display="Planning Consents"/>
    <hyperlink ref="A25" location="Milestones!A1" tooltip="Insert date project/programme is due to BICC or PAB for Pre-PIN approval." display="Pre-PIN Approval"/>
    <hyperlink ref="A26" location="Milestones!A1" tooltip="Insert date project/programme is due to BICC or PAB for Pre-OJEU approval." display="Pre-OJEU Approval"/>
    <hyperlink ref="A27" location="Milestones!A1" tooltip="Insert date when project/programme is due to BICC or PAB for contractor shortlisting" display="Shortlisting BICC Approval"/>
    <hyperlink ref="A28" location="Milestones!A1" tooltip="Insert date when project/programme is due to BICC or PAB for contractor selection." display="Selection BICC Approval"/>
    <hyperlink ref="A29"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4"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30.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209" customWidth="1"/>
    <col min="15" max="15" width="11.7109375" customWidth="1"/>
    <col min="16" max="16" width="30.140625" customWidth="1"/>
    <col min="17" max="17" width="50" customWidth="1"/>
  </cols>
  <sheetData>
    <row r="1" spans="1:17" s="254" customFormat="1" ht="25.5" x14ac:dyDescent="0.2">
      <c r="A1" s="254" t="s">
        <v>0</v>
      </c>
      <c r="B1" s="254" t="s">
        <v>202</v>
      </c>
      <c r="C1" s="254" t="s">
        <v>207</v>
      </c>
      <c r="E1" s="254" t="s">
        <v>206</v>
      </c>
      <c r="G1" s="254" t="s">
        <v>204</v>
      </c>
      <c r="H1" s="254" t="s">
        <v>205</v>
      </c>
      <c r="I1" s="254" t="s">
        <v>203</v>
      </c>
      <c r="J1" s="254" t="s">
        <v>202</v>
      </c>
      <c r="K1" s="254" t="s">
        <v>201</v>
      </c>
      <c r="L1" s="254" t="s">
        <v>208</v>
      </c>
      <c r="M1" s="254" t="s">
        <v>251</v>
      </c>
      <c r="N1" s="236" t="s">
        <v>229</v>
      </c>
      <c r="O1" s="254" t="s">
        <v>250</v>
      </c>
      <c r="P1" s="254" t="s">
        <v>266</v>
      </c>
      <c r="Q1" s="314" t="s">
        <v>303</v>
      </c>
    </row>
    <row r="2" spans="1:17" x14ac:dyDescent="0.2">
      <c r="A2" t="s">
        <v>78</v>
      </c>
      <c r="B2" s="1" t="s">
        <v>130</v>
      </c>
      <c r="C2" s="1" t="s">
        <v>329</v>
      </c>
      <c r="D2" t="s">
        <v>82</v>
      </c>
      <c r="E2" s="1" t="s">
        <v>142</v>
      </c>
      <c r="F2" s="1" t="s">
        <v>115</v>
      </c>
      <c r="G2" s="1" t="s">
        <v>212</v>
      </c>
      <c r="H2" s="1" t="s">
        <v>361</v>
      </c>
      <c r="I2" s="1" t="s">
        <v>287</v>
      </c>
      <c r="J2" s="1" t="s">
        <v>9</v>
      </c>
      <c r="K2" s="141" t="s">
        <v>162</v>
      </c>
      <c r="L2" s="1" t="s">
        <v>168</v>
      </c>
      <c r="M2" s="1" t="s">
        <v>147</v>
      </c>
      <c r="N2" s="208" t="s">
        <v>222</v>
      </c>
      <c r="O2" s="215" t="s">
        <v>238</v>
      </c>
      <c r="P2" t="s">
        <v>274</v>
      </c>
      <c r="Q2" s="1" t="s">
        <v>304</v>
      </c>
    </row>
    <row r="3" spans="1:17" x14ac:dyDescent="0.2">
      <c r="A3" s="1" t="s">
        <v>290</v>
      </c>
      <c r="B3" s="1" t="s">
        <v>16</v>
      </c>
      <c r="C3" t="s">
        <v>330</v>
      </c>
      <c r="D3" t="s">
        <v>11</v>
      </c>
      <c r="E3" s="1" t="s">
        <v>143</v>
      </c>
      <c r="F3" s="1" t="s">
        <v>8</v>
      </c>
      <c r="G3" s="1" t="s">
        <v>127</v>
      </c>
      <c r="H3" s="1" t="s">
        <v>210</v>
      </c>
      <c r="I3" s="1" t="s">
        <v>103</v>
      </c>
      <c r="J3" s="1" t="s">
        <v>55</v>
      </c>
      <c r="K3" s="141" t="s">
        <v>99</v>
      </c>
      <c r="L3" s="1" t="s">
        <v>169</v>
      </c>
      <c r="M3" s="1" t="s">
        <v>148</v>
      </c>
      <c r="N3" s="208" t="s">
        <v>223</v>
      </c>
      <c r="O3" s="215" t="s">
        <v>239</v>
      </c>
      <c r="P3" s="1" t="s">
        <v>272</v>
      </c>
      <c r="Q3" s="1" t="s">
        <v>326</v>
      </c>
    </row>
    <row r="4" spans="1:17" x14ac:dyDescent="0.2">
      <c r="A4" s="1" t="s">
        <v>288</v>
      </c>
      <c r="B4" s="1" t="s">
        <v>131</v>
      </c>
      <c r="C4" s="1" t="s">
        <v>358</v>
      </c>
      <c r="E4" s="1" t="s">
        <v>144</v>
      </c>
      <c r="F4" s="1" t="s">
        <v>6</v>
      </c>
      <c r="G4" s="1" t="s">
        <v>128</v>
      </c>
      <c r="H4" s="1" t="s">
        <v>97</v>
      </c>
      <c r="I4" s="1" t="s">
        <v>104</v>
      </c>
      <c r="J4" s="1" t="s">
        <v>107</v>
      </c>
      <c r="K4" s="141" t="s">
        <v>188</v>
      </c>
      <c r="L4" s="1" t="s">
        <v>170</v>
      </c>
      <c r="N4" s="208" t="s">
        <v>224</v>
      </c>
      <c r="O4" s="215" t="s">
        <v>69</v>
      </c>
      <c r="P4" s="1" t="s">
        <v>267</v>
      </c>
      <c r="Q4" s="1" t="s">
        <v>327</v>
      </c>
    </row>
    <row r="5" spans="1:17" x14ac:dyDescent="0.2">
      <c r="A5" s="1" t="s">
        <v>289</v>
      </c>
      <c r="C5" t="s">
        <v>331</v>
      </c>
      <c r="E5" s="1" t="s">
        <v>255</v>
      </c>
      <c r="F5" s="1" t="s">
        <v>69</v>
      </c>
      <c r="G5" s="1" t="s">
        <v>129</v>
      </c>
      <c r="H5" s="1" t="s">
        <v>362</v>
      </c>
      <c r="J5" s="1" t="s">
        <v>7</v>
      </c>
      <c r="K5" s="141" t="s">
        <v>195</v>
      </c>
      <c r="N5" s="208" t="s">
        <v>225</v>
      </c>
      <c r="P5" s="1" t="s">
        <v>268</v>
      </c>
      <c r="Q5" s="1" t="s">
        <v>305</v>
      </c>
    </row>
    <row r="6" spans="1:17" x14ac:dyDescent="0.2">
      <c r="A6" t="s">
        <v>79</v>
      </c>
      <c r="C6" s="1" t="s">
        <v>332</v>
      </c>
      <c r="E6" s="1" t="s">
        <v>256</v>
      </c>
      <c r="H6" s="1" t="s">
        <v>363</v>
      </c>
      <c r="J6" s="1" t="s">
        <v>6</v>
      </c>
      <c r="K6" s="141" t="s">
        <v>189</v>
      </c>
      <c r="N6" s="208" t="s">
        <v>226</v>
      </c>
      <c r="P6" s="1" t="s">
        <v>269</v>
      </c>
      <c r="Q6" s="1" t="s">
        <v>306</v>
      </c>
    </row>
    <row r="7" spans="1:17" x14ac:dyDescent="0.2">
      <c r="A7" t="s">
        <v>80</v>
      </c>
      <c r="C7" s="1" t="s">
        <v>333</v>
      </c>
      <c r="E7" s="1" t="s">
        <v>241</v>
      </c>
      <c r="H7" s="1" t="s">
        <v>98</v>
      </c>
      <c r="K7" s="141" t="s">
        <v>190</v>
      </c>
      <c r="N7" s="208" t="s">
        <v>227</v>
      </c>
      <c r="P7" s="1" t="s">
        <v>270</v>
      </c>
      <c r="Q7" s="1" t="s">
        <v>307</v>
      </c>
    </row>
    <row r="8" spans="1:17" ht="14.25" customHeight="1" x14ac:dyDescent="0.2">
      <c r="C8" s="1" t="s">
        <v>334</v>
      </c>
      <c r="H8" s="1" t="s">
        <v>99</v>
      </c>
      <c r="K8" s="141" t="s">
        <v>191</v>
      </c>
      <c r="N8" s="208" t="s">
        <v>261</v>
      </c>
      <c r="P8" s="1" t="s">
        <v>271</v>
      </c>
      <c r="Q8" s="1" t="s">
        <v>308</v>
      </c>
    </row>
    <row r="9" spans="1:17" ht="14.25" customHeight="1" x14ac:dyDescent="0.2">
      <c r="C9" s="1" t="s">
        <v>335</v>
      </c>
      <c r="H9" s="1" t="s">
        <v>364</v>
      </c>
      <c r="K9" s="142" t="s">
        <v>192</v>
      </c>
      <c r="N9" s="208" t="s">
        <v>228</v>
      </c>
      <c r="Q9" s="1" t="s">
        <v>309</v>
      </c>
    </row>
    <row r="10" spans="1:17" x14ac:dyDescent="0.2">
      <c r="C10" s="1" t="s">
        <v>336</v>
      </c>
      <c r="E10" s="1"/>
      <c r="H10" s="1" t="s">
        <v>241</v>
      </c>
      <c r="K10" s="141" t="s">
        <v>193</v>
      </c>
      <c r="Q10" s="1" t="s">
        <v>328</v>
      </c>
    </row>
    <row r="11" spans="1:17" x14ac:dyDescent="0.2">
      <c r="K11" s="141" t="s">
        <v>293</v>
      </c>
      <c r="Q11" s="1" t="s">
        <v>310</v>
      </c>
    </row>
    <row r="12" spans="1:17" x14ac:dyDescent="0.2">
      <c r="K12" s="141" t="s">
        <v>294</v>
      </c>
      <c r="Q12" s="1" t="s">
        <v>311</v>
      </c>
    </row>
    <row r="13" spans="1:17" x14ac:dyDescent="0.2">
      <c r="K13" s="141" t="s">
        <v>295</v>
      </c>
      <c r="Q13" s="1" t="s">
        <v>312</v>
      </c>
    </row>
    <row r="14" spans="1:17" x14ac:dyDescent="0.2">
      <c r="K14" s="141" t="s">
        <v>296</v>
      </c>
      <c r="Q14" s="1" t="s">
        <v>313</v>
      </c>
    </row>
    <row r="15" spans="1:17" x14ac:dyDescent="0.2">
      <c r="K15" s="141" t="s">
        <v>297</v>
      </c>
      <c r="Q15" s="1" t="s">
        <v>314</v>
      </c>
    </row>
    <row r="16" spans="1:17" x14ac:dyDescent="0.2">
      <c r="K16" s="141" t="s">
        <v>298</v>
      </c>
      <c r="Q16" s="1" t="s">
        <v>315</v>
      </c>
    </row>
    <row r="17" spans="11:17" x14ac:dyDescent="0.2">
      <c r="K17" s="141" t="s">
        <v>299</v>
      </c>
      <c r="Q17" s="1" t="s">
        <v>316</v>
      </c>
    </row>
    <row r="18" spans="11:17" x14ac:dyDescent="0.2">
      <c r="K18" s="141" t="s">
        <v>300</v>
      </c>
      <c r="Q18" s="1" t="s">
        <v>317</v>
      </c>
    </row>
    <row r="19" spans="11:17" x14ac:dyDescent="0.2">
      <c r="K19" s="141" t="s">
        <v>301</v>
      </c>
      <c r="Q19" s="1" t="s">
        <v>318</v>
      </c>
    </row>
    <row r="20" spans="11:17" ht="25.5" x14ac:dyDescent="0.2">
      <c r="K20" s="141" t="s">
        <v>302</v>
      </c>
      <c r="Q20" s="1" t="s">
        <v>319</v>
      </c>
    </row>
    <row r="21" spans="11:17" x14ac:dyDescent="0.2">
      <c r="K21" s="142" t="s">
        <v>194</v>
      </c>
      <c r="Q21" s="1" t="s">
        <v>320</v>
      </c>
    </row>
    <row r="22" spans="11:17" x14ac:dyDescent="0.2">
      <c r="K22" s="141" t="s">
        <v>100</v>
      </c>
      <c r="Q22" s="1" t="s">
        <v>324</v>
      </c>
    </row>
    <row r="23" spans="11:17" x14ac:dyDescent="0.2">
      <c r="Q23" s="1" t="s">
        <v>321</v>
      </c>
    </row>
    <row r="24" spans="11:17" x14ac:dyDescent="0.2">
      <c r="Q24" s="1" t="s">
        <v>322</v>
      </c>
    </row>
    <row r="25" spans="11:17" x14ac:dyDescent="0.2">
      <c r="Q25" s="1" t="s">
        <v>325</v>
      </c>
    </row>
  </sheetData>
  <dataConsolidate/>
  <customSheetViews>
    <customSheetView guid="{DFB9FB33-7F58-47EA-BA3A-E1F14F59952F}" state="hidden">
      <selection activeCell="E2" sqref="E2:E7"/>
      <pageMargins left="0.7" right="0.7" top="0.75" bottom="0.75" header="0.3" footer="0.3"/>
      <pageSetup paperSize="9" orientation="portrait" r:id="rId1"/>
    </customSheetView>
    <customSheetView guid="{40F25AFB-D8C8-465B-B3C2-F4CF67D3411C}" state="hidden">
      <selection activeCell="E2" sqref="E2:E7"/>
      <pageMargins left="0.7" right="0.7" top="0.75" bottom="0.75" header="0.3" footer="0.3"/>
      <pageSetup paperSize="9" orientation="portrait" r:id="rId2"/>
    </customSheetView>
    <customSheetView guid="{623C300D-781E-483E-85FB-4756099E0A4D}" state="hidden">
      <selection activeCell="E2" sqref="E2:E7"/>
      <pageMargins left="0.7" right="0.7" top="0.75" bottom="0.75" header="0.3" footer="0.3"/>
      <pageSetup paperSize="9" orientation="portrait" r:id="rId3"/>
    </customSheetView>
    <customSheetView guid="{60A628CD-931E-45FA-B149-6531D92A31D9}" state="hidden">
      <selection activeCell="E2" sqref="E2:E7"/>
      <pageMargins left="0.7" right="0.7" top="0.75" bottom="0.75" header="0.3" footer="0.3"/>
      <pageSetup paperSize="9" orientation="portrait" r:id="rId4"/>
    </customSheetView>
    <customSheetView guid="{F781F290-53BF-4A26-9850-499CF39E6870}"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2016-06-29T13:17:48Z</cp:lastPrinted>
  <dcterms:created xsi:type="dcterms:W3CDTF">2013-08-27T10:02:52Z</dcterms:created>
  <dcterms:modified xsi:type="dcterms:W3CDTF">2016-07-31T13:58:52Z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