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n\OneDrive\Documents\BSD\Materi Kuliah\Metode Numerik\"/>
    </mc:Choice>
  </mc:AlternateContent>
  <xr:revisionPtr revIDLastSave="0" documentId="13_ncr:1_{49F5D6E7-7470-4E00-9217-930EACB80424}" xr6:coauthVersionLast="47" xr6:coauthVersionMax="47" xr10:uidLastSave="{00000000-0000-0000-0000-000000000000}"/>
  <bookViews>
    <workbookView xWindow="-98" yWindow="-98" windowWidth="19396" windowHeight="11475" activeTab="4" xr2:uid="{954B35C7-DD36-4F7A-9FA9-D1455B47332D}"/>
  </bookViews>
  <sheets>
    <sheet name="metode bagi dua" sheetId="1" r:id="rId1"/>
    <sheet name="metode secan" sheetId="2" r:id="rId2"/>
    <sheet name="beda terbagi newton" sheetId="3" r:id="rId3"/>
    <sheet name="integral biasa" sheetId="4" r:id="rId4"/>
    <sheet name="simpson dan travesiu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B7" i="5"/>
  <c r="E6" i="5"/>
  <c r="E5" i="5"/>
  <c r="I3" i="1"/>
  <c r="C14" i="5" l="1"/>
  <c r="C13" i="5"/>
  <c r="C12" i="5"/>
  <c r="C11" i="5"/>
  <c r="C10" i="5"/>
  <c r="C9" i="5"/>
  <c r="C8" i="5"/>
  <c r="C7" i="5"/>
  <c r="C6" i="5"/>
  <c r="B9" i="5"/>
  <c r="B8" i="5"/>
  <c r="E4" i="5"/>
  <c r="C3" i="2"/>
  <c r="B10" i="5" l="1"/>
  <c r="B7" i="3"/>
  <c r="C6" i="3" s="1"/>
  <c r="B6" i="3"/>
  <c r="B5" i="3"/>
  <c r="C4" i="3" s="1"/>
  <c r="B4" i="3"/>
  <c r="B3" i="3"/>
  <c r="C2" i="3" s="1"/>
  <c r="B2" i="3"/>
  <c r="B11" i="5" l="1"/>
  <c r="C5" i="3"/>
  <c r="D4" i="3" s="1"/>
  <c r="C3" i="3"/>
  <c r="D2" i="3" s="1"/>
  <c r="B12" i="5" l="1"/>
  <c r="E3" i="3"/>
  <c r="F2" i="3" s="1"/>
  <c r="D5" i="3"/>
  <c r="E4" i="3" s="1"/>
  <c r="D3" i="3"/>
  <c r="E2" i="3" s="1"/>
  <c r="B13" i="5" l="1"/>
  <c r="F3" i="3"/>
  <c r="G2" i="3" s="1"/>
  <c r="B14" i="5" l="1"/>
  <c r="C2" i="2" l="1"/>
  <c r="B4" i="2" l="1"/>
  <c r="C4" i="2" s="1"/>
  <c r="D3" i="2"/>
  <c r="E3" i="2" s="1"/>
  <c r="B5" i="2" l="1"/>
  <c r="C5" i="2" s="1"/>
  <c r="D4" i="2"/>
  <c r="E4" i="2" s="1"/>
  <c r="D5" i="2" l="1"/>
  <c r="E5" i="2" s="1"/>
  <c r="B6" i="2"/>
  <c r="C6" i="2" s="1"/>
  <c r="D6" i="2" l="1"/>
  <c r="E6" i="2" s="1"/>
  <c r="B7" i="2"/>
  <c r="C7" i="2" s="1"/>
  <c r="D7" i="2" l="1"/>
  <c r="E7" i="2"/>
  <c r="B8" i="2"/>
  <c r="C8" i="2" l="1"/>
  <c r="D8" i="2"/>
  <c r="E8" i="2" s="1"/>
  <c r="I2" i="1" l="1"/>
  <c r="H2" i="1"/>
  <c r="C3" i="1" s="1"/>
  <c r="G2" i="1"/>
  <c r="F2" i="1"/>
  <c r="E2" i="1"/>
  <c r="D2" i="1"/>
  <c r="F3" i="1" l="1"/>
  <c r="H3" i="1" s="1"/>
  <c r="B3" i="1"/>
  <c r="D3" i="1" s="1"/>
  <c r="G3" i="1" s="1"/>
  <c r="C4" i="1" l="1"/>
  <c r="B4" i="1"/>
  <c r="D4" i="1" s="1"/>
  <c r="G4" i="1" s="1"/>
  <c r="E3" i="1"/>
  <c r="F4" i="1" l="1"/>
  <c r="H4" i="1" s="1"/>
  <c r="E4" i="1"/>
  <c r="I4" i="1" s="1"/>
  <c r="C5" i="1" l="1"/>
  <c r="B5" i="1"/>
  <c r="F5" i="1" l="1"/>
  <c r="H5" i="1" s="1"/>
  <c r="D5" i="1"/>
  <c r="G5" i="1" s="1"/>
  <c r="C6" i="1" l="1"/>
  <c r="B6" i="1"/>
  <c r="E5" i="1"/>
  <c r="I5" i="1" s="1"/>
  <c r="F6" i="1" l="1"/>
  <c r="H6" i="1" s="1"/>
  <c r="D6" i="1"/>
  <c r="G6" i="1" s="1"/>
  <c r="C7" i="1" l="1"/>
  <c r="B7" i="1"/>
  <c r="E6" i="1"/>
  <c r="I6" i="1" s="1"/>
  <c r="F7" i="1" l="1"/>
  <c r="H7" i="1" s="1"/>
  <c r="D7" i="1"/>
  <c r="G7" i="1" s="1"/>
  <c r="E7" i="1" l="1"/>
  <c r="I7" i="1" s="1"/>
</calcChain>
</file>

<file path=xl/sharedStrings.xml><?xml version="1.0" encoding="utf-8"?>
<sst xmlns="http://schemas.openxmlformats.org/spreadsheetml/2006/main" count="58" uniqueCount="52">
  <si>
    <t>Iterasi</t>
  </si>
  <si>
    <t>a</t>
  </si>
  <si>
    <t>b</t>
  </si>
  <si>
    <t>c=(a+b)/2</t>
  </si>
  <si>
    <t>b-c</t>
  </si>
  <si>
    <t>f(b)</t>
  </si>
  <si>
    <t>f(c)</t>
  </si>
  <si>
    <t>f(b).f(c)</t>
  </si>
  <si>
    <t>Ttk Yang Dicari</t>
  </si>
  <si>
    <t>Epsilon</t>
  </si>
  <si>
    <t>Menentukan Nilai f(b) &amp; f(c) di ganti (x)nya</t>
  </si>
  <si>
    <t xml:space="preserve"> F(X) = X^2 – X – 6</t>
  </si>
  <si>
    <t>F(X) = X^2 – X – 6</t>
  </si>
  <si>
    <t>Iterasi (r)</t>
  </si>
  <si>
    <t>Xr</t>
  </si>
  <si>
    <t>f(xr)</t>
  </si>
  <si>
    <t>| Xr-Xr-1|</t>
  </si>
  <si>
    <t>Akar Yang Dicari</t>
  </si>
  <si>
    <t xml:space="preserve">Epsilon </t>
  </si>
  <si>
    <t>X0</t>
  </si>
  <si>
    <t>X1</t>
  </si>
  <si>
    <t xml:space="preserve">Menentukan Nilai f(xr) </t>
  </si>
  <si>
    <t>X</t>
  </si>
  <si>
    <t>f[Xi]</t>
  </si>
  <si>
    <t>f[Xi,Xi+1]</t>
  </si>
  <si>
    <t>F2[ ]</t>
  </si>
  <si>
    <t>F3[ ]</t>
  </si>
  <si>
    <t>F4[ ]</t>
  </si>
  <si>
    <t>F5[ ]</t>
  </si>
  <si>
    <t>f(x)=X^5 - 3X^4 + 2 X^3 - 4X^2 + 7X -8</t>
  </si>
  <si>
    <t>(-8)+(x-0)*3+(x-0)(x-1)*(-4)+(x-0)(x-1)(x-2)*9+(x-0)(x-1)(x-2)(x-3)*7+(x-0)(x-1)(x-2)(x-3)(x-4)*7</t>
  </si>
  <si>
    <t>hasil=</t>
  </si>
  <si>
    <t>perhitungan</t>
  </si>
  <si>
    <t>soal</t>
  </si>
  <si>
    <t>7X^4 - 33X^3 + 46x^2 - 17X -8</t>
  </si>
  <si>
    <t>Metode Integral Biasa</t>
  </si>
  <si>
    <t>F(X)</t>
  </si>
  <si>
    <t>b=</t>
  </si>
  <si>
    <t>a=</t>
  </si>
  <si>
    <t>Menggunakan Metode Biasa</t>
  </si>
  <si>
    <t>4X^3-3X^2+2X-5</t>
  </si>
  <si>
    <t>Metode Trapesium</t>
  </si>
  <si>
    <t>h</t>
  </si>
  <si>
    <t>n =</t>
  </si>
  <si>
    <t>i</t>
  </si>
  <si>
    <t>x</t>
  </si>
  <si>
    <t>f(x)</t>
  </si>
  <si>
    <t>hasil</t>
  </si>
  <si>
    <t>error</t>
  </si>
  <si>
    <t>hasil sesungguhnya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</si>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</sst>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7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3" fillId="5" borderId="1" xfId="0" applyNumberFormat="1" applyFont="1" applyFill="1" applyBorder="1" applyAlignment="1">
      <alignment horizontal="left" vertical="center"/>
    </xf>
    <xf numFmtId="2" fontId="3" fillId="5" borderId="3" xfId="0" applyNumberFormat="1" applyFont="1" applyFill="1" applyBorder="1" applyAlignment="1">
      <alignment horizontal="left" vertical="center"/>
    </xf>
    <xf numFmtId="0" fontId="5" fillId="6" borderId="4" xfId="0" applyFont="1" applyFill="1" applyBorder="1"/>
    <xf numFmtId="0" fontId="6" fillId="3" borderId="3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8" borderId="2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3" fillId="7" borderId="1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3" fillId="0" borderId="5" xfId="0" applyFont="1" applyBorder="1"/>
    <xf numFmtId="0" fontId="3" fillId="0" borderId="0" xfId="0" applyFont="1"/>
    <xf numFmtId="0" fontId="3" fillId="8" borderId="2" xfId="0" applyFont="1" applyFill="1" applyBorder="1" applyAlignment="1">
      <alignment horizontal="center"/>
    </xf>
    <xf numFmtId="0" fontId="3" fillId="0" borderId="11" xfId="0" applyFont="1" applyBorder="1"/>
    <xf numFmtId="0" fontId="3" fillId="3" borderId="0" xfId="0" applyFont="1" applyFill="1"/>
    <xf numFmtId="0" fontId="3" fillId="7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7</xdr:col>
      <xdr:colOff>376278</xdr:colOff>
      <xdr:row>12</xdr:row>
      <xdr:rowOff>100019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F8230C-DA23-DB37-4376-2582E2E00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1625"/>
          <a:ext cx="5510253" cy="823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6</xdr:col>
      <xdr:colOff>252453</xdr:colOff>
      <xdr:row>13</xdr:row>
      <xdr:rowOff>100019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A581B4-A878-18AA-3645-11E15B81D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66913"/>
          <a:ext cx="5510253" cy="823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100012</xdr:rowOff>
    </xdr:from>
    <xdr:to>
      <xdr:col>9</xdr:col>
      <xdr:colOff>43</xdr:colOff>
      <xdr:row>13</xdr:row>
      <xdr:rowOff>71446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36CD19-31BC-1FF8-2574-9CCA939DC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66837"/>
          <a:ext cx="5829343" cy="12287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8</xdr:col>
      <xdr:colOff>609642</xdr:colOff>
      <xdr:row>25</xdr:row>
      <xdr:rowOff>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26668-B263-19E2-F8E8-CB65EECC9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33650"/>
          <a:ext cx="5791242" cy="1990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E96A-73BE-40B2-ADDF-8F1ADB1E40D3}">
  <dimension ref="A1:K7"/>
  <sheetViews>
    <sheetView workbookViewId="0">
      <selection activeCell="J2" sqref="J2"/>
    </sheetView>
  </sheetViews>
  <sheetFormatPr defaultRowHeight="14.25" x14ac:dyDescent="0.45"/>
  <cols>
    <col min="3" max="3" width="9.59765625" bestFit="1" customWidth="1"/>
    <col min="4" max="4" width="14.73046875" customWidth="1"/>
    <col min="6" max="6" width="10.73046875" bestFit="1" customWidth="1"/>
    <col min="7" max="7" width="9.59765625" bestFit="1" customWidth="1"/>
    <col min="8" max="8" width="13.1328125" bestFit="1" customWidth="1"/>
    <col min="9" max="9" width="20.73046875" bestFit="1" customWidth="1"/>
    <col min="10" max="10" width="10" bestFit="1" customWidth="1"/>
    <col min="11" max="11" width="39.59765625" bestFit="1" customWidth="1"/>
  </cols>
  <sheetData>
    <row r="1" spans="1:11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12</v>
      </c>
    </row>
    <row r="2" spans="1:11" ht="15.4" x14ac:dyDescent="0.45">
      <c r="A2" s="3">
        <v>1</v>
      </c>
      <c r="B2" s="4">
        <v>1</v>
      </c>
      <c r="C2" s="4">
        <v>15</v>
      </c>
      <c r="D2" s="4">
        <f>(B2+C2)/2</f>
        <v>8</v>
      </c>
      <c r="E2" s="4">
        <f>C2-D2</f>
        <v>7</v>
      </c>
      <c r="F2" s="4">
        <f>(C2^2)-C2-6</f>
        <v>204</v>
      </c>
      <c r="G2" s="4">
        <f>(D2^2)-D2-6</f>
        <v>50</v>
      </c>
      <c r="H2" s="4">
        <f>F2*G2</f>
        <v>10200</v>
      </c>
      <c r="I2" s="4" t="str">
        <f>IF(E2&lt;=$J$2,"ttk yang dicari","bkn ttk yang dicari")</f>
        <v>bkn ttk yang dicari</v>
      </c>
      <c r="J2" s="4">
        <v>0.5</v>
      </c>
      <c r="K2" s="5" t="s">
        <v>10</v>
      </c>
    </row>
    <row r="3" spans="1:11" ht="15.4" x14ac:dyDescent="0.45">
      <c r="A3" s="3">
        <v>2</v>
      </c>
      <c r="B3" s="4">
        <f>IF(H2&lt;=0,D2,B2)</f>
        <v>1</v>
      </c>
      <c r="C3" s="4">
        <f>IF(H2&gt;=0,D2,C2)</f>
        <v>8</v>
      </c>
      <c r="D3" s="4">
        <f t="shared" ref="D3:D7" si="0">(B3+C3)/2</f>
        <v>4.5</v>
      </c>
      <c r="E3" s="4">
        <f>C3-D3</f>
        <v>3.5</v>
      </c>
      <c r="F3" s="4">
        <f t="shared" ref="F3:G7" si="1">(C3^2)-C3-6</f>
        <v>50</v>
      </c>
      <c r="G3" s="4">
        <f t="shared" si="1"/>
        <v>9.75</v>
      </c>
      <c r="H3" s="4">
        <f t="shared" ref="H3:H7" si="2">F3*G3</f>
        <v>487.5</v>
      </c>
      <c r="I3" s="4" t="str">
        <f>IF(E3&lt;=$J$2,"ttk yang dicari","bkn ttk yang dicari")</f>
        <v>bkn ttk yang dicari</v>
      </c>
    </row>
    <row r="4" spans="1:11" ht="15.4" x14ac:dyDescent="0.45">
      <c r="A4" s="3">
        <v>3</v>
      </c>
      <c r="B4" s="4">
        <f t="shared" ref="B4:B7" si="3">IF(H3&lt;=0,D3,B3)</f>
        <v>1</v>
      </c>
      <c r="C4" s="4">
        <f t="shared" ref="C4:C7" si="4">IF(H3&gt;=0,D3,C3)</f>
        <v>4.5</v>
      </c>
      <c r="D4" s="4">
        <f t="shared" si="0"/>
        <v>2.75</v>
      </c>
      <c r="E4" s="4">
        <f t="shared" ref="E4:E7" si="5">C4-D4</f>
        <v>1.75</v>
      </c>
      <c r="F4" s="4">
        <f t="shared" si="1"/>
        <v>9.75</v>
      </c>
      <c r="G4" s="4">
        <f t="shared" si="1"/>
        <v>-1.1875</v>
      </c>
      <c r="H4" s="4">
        <f t="shared" si="2"/>
        <v>-11.578125</v>
      </c>
      <c r="I4" s="4" t="str">
        <f t="shared" ref="I4:I7" si="6">IF(E4&lt;=$J$2,"ttk yang dicari","bkn ttk yang dicari")</f>
        <v>bkn ttk yang dicari</v>
      </c>
    </row>
    <row r="5" spans="1:11" ht="15.4" x14ac:dyDescent="0.45">
      <c r="A5" s="3">
        <v>4</v>
      </c>
      <c r="B5" s="4">
        <f t="shared" si="3"/>
        <v>2.75</v>
      </c>
      <c r="C5" s="4">
        <f t="shared" si="4"/>
        <v>4.5</v>
      </c>
      <c r="D5" s="4">
        <f t="shared" si="0"/>
        <v>3.625</v>
      </c>
      <c r="E5" s="4">
        <f t="shared" si="5"/>
        <v>0.875</v>
      </c>
      <c r="F5" s="4">
        <f t="shared" si="1"/>
        <v>9.75</v>
      </c>
      <c r="G5" s="4">
        <f t="shared" si="1"/>
        <v>3.515625</v>
      </c>
      <c r="H5" s="4">
        <f t="shared" si="2"/>
        <v>34.27734375</v>
      </c>
      <c r="I5" s="4" t="str">
        <f t="shared" si="6"/>
        <v>bkn ttk yang dicari</v>
      </c>
    </row>
    <row r="6" spans="1:11" ht="15.4" x14ac:dyDescent="0.45">
      <c r="A6" s="3">
        <v>5</v>
      </c>
      <c r="B6" s="4">
        <f t="shared" si="3"/>
        <v>2.75</v>
      </c>
      <c r="C6" s="4">
        <f t="shared" si="4"/>
        <v>3.625</v>
      </c>
      <c r="D6" s="4">
        <f t="shared" si="0"/>
        <v>3.1875</v>
      </c>
      <c r="E6" s="4">
        <f t="shared" si="5"/>
        <v>0.4375</v>
      </c>
      <c r="F6" s="4">
        <f t="shared" si="1"/>
        <v>3.515625</v>
      </c>
      <c r="G6" s="4">
        <f t="shared" si="1"/>
        <v>0.97265625</v>
      </c>
      <c r="H6" s="4">
        <f t="shared" si="2"/>
        <v>3.41949462890625</v>
      </c>
      <c r="I6" s="4" t="str">
        <f t="shared" si="6"/>
        <v>ttk yang dicari</v>
      </c>
    </row>
    <row r="7" spans="1:11" ht="15.4" x14ac:dyDescent="0.45">
      <c r="A7" s="3">
        <v>6</v>
      </c>
      <c r="B7" s="4">
        <f t="shared" si="3"/>
        <v>2.75</v>
      </c>
      <c r="C7" s="4">
        <f t="shared" si="4"/>
        <v>3.1875</v>
      </c>
      <c r="D7" s="4">
        <f t="shared" si="0"/>
        <v>2.96875</v>
      </c>
      <c r="E7" s="4">
        <f t="shared" si="5"/>
        <v>0.21875</v>
      </c>
      <c r="F7" s="4">
        <f t="shared" si="1"/>
        <v>0.97265625</v>
      </c>
      <c r="G7" s="4">
        <f t="shared" si="1"/>
        <v>-0.1552734375</v>
      </c>
      <c r="H7" s="4">
        <f t="shared" si="2"/>
        <v>-0.15102767944335938</v>
      </c>
      <c r="I7" s="4" t="str">
        <f t="shared" si="6"/>
        <v>ttk yang dicari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1DF-1299-4021-8EA7-70683FDFD4D3}">
  <dimension ref="A1:I20"/>
  <sheetViews>
    <sheetView workbookViewId="0">
      <selection activeCell="E3" sqref="E3"/>
    </sheetView>
  </sheetViews>
  <sheetFormatPr defaultRowHeight="14.25" x14ac:dyDescent="0.45"/>
  <cols>
    <col min="1" max="1" width="11.86328125" customWidth="1"/>
    <col min="5" max="5" width="25.46484375" customWidth="1"/>
    <col min="7" max="7" width="27.9296875" customWidth="1"/>
  </cols>
  <sheetData>
    <row r="1" spans="1:9" ht="17.25" x14ac:dyDescent="0.4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11</v>
      </c>
      <c r="H1" s="6" t="s">
        <v>19</v>
      </c>
      <c r="I1" s="6" t="s">
        <v>20</v>
      </c>
    </row>
    <row r="2" spans="1:9" ht="17.649999999999999" x14ac:dyDescent="0.5">
      <c r="A2" s="7">
        <v>0</v>
      </c>
      <c r="B2" s="8">
        <v>1</v>
      </c>
      <c r="C2" s="8">
        <f>(B2^2)-B2-6</f>
        <v>-6</v>
      </c>
      <c r="D2" s="8"/>
      <c r="E2" s="7"/>
      <c r="F2" s="9">
        <v>0.5</v>
      </c>
      <c r="G2" s="7" t="s">
        <v>21</v>
      </c>
      <c r="H2" s="8">
        <v>1</v>
      </c>
      <c r="I2" s="8">
        <v>15</v>
      </c>
    </row>
    <row r="3" spans="1:9" ht="17.649999999999999" x14ac:dyDescent="0.5">
      <c r="A3" s="7">
        <v>1</v>
      </c>
      <c r="B3" s="8">
        <v>15</v>
      </c>
      <c r="C3" s="8">
        <f t="shared" ref="C3:C8" si="0">(B3^2)-B3-6</f>
        <v>204</v>
      </c>
      <c r="D3" s="8">
        <f>ABS(B3-B2)</f>
        <v>14</v>
      </c>
      <c r="E3" s="7" t="str">
        <f>IF(D3&lt;=$F$2,"akar yang dicari"," bukan akar yang dicari")</f>
        <v xml:space="preserve"> bukan akar yang dicari</v>
      </c>
      <c r="F3" s="7"/>
      <c r="G3" s="10"/>
      <c r="H3" s="10"/>
      <c r="I3" s="10"/>
    </row>
    <row r="4" spans="1:9" ht="17.649999999999999" x14ac:dyDescent="0.5">
      <c r="A4" s="7">
        <v>2</v>
      </c>
      <c r="B4" s="8">
        <f>B3 - ((C3 * (B3 - B2)) / (C3 - C2))</f>
        <v>1.4000000000000004</v>
      </c>
      <c r="C4" s="8">
        <f t="shared" si="0"/>
        <v>-5.4399999999999995</v>
      </c>
      <c r="D4" s="8">
        <f t="shared" ref="D4:D6" si="1">ABS(B4-B3)</f>
        <v>13.6</v>
      </c>
      <c r="E4" s="7" t="str">
        <f t="shared" ref="E4:E8" si="2">IF(D4&lt;=$F$2,"akar yang dicari"," bukan akar yang dicari")</f>
        <v xml:space="preserve"> bukan akar yang dicari</v>
      </c>
      <c r="F4" s="7"/>
      <c r="G4" s="10"/>
      <c r="H4" s="10"/>
      <c r="I4" s="10"/>
    </row>
    <row r="5" spans="1:9" ht="17.649999999999999" x14ac:dyDescent="0.5">
      <c r="A5" s="7">
        <v>3</v>
      </c>
      <c r="B5" s="8">
        <f t="shared" ref="B5:B8" si="3">B4 - ((C4 * (B4 - B3)) / (C4 - C3))</f>
        <v>1.7532467532467535</v>
      </c>
      <c r="C5" s="8">
        <f t="shared" si="0"/>
        <v>-4.6793725754764708</v>
      </c>
      <c r="D5" s="8">
        <f t="shared" si="1"/>
        <v>0.35324675324675314</v>
      </c>
      <c r="E5" s="7" t="str">
        <f>IF(D5&lt;=$F$2,"akar yang dicari"," bukan akar yang dicari")</f>
        <v>akar yang dicari</v>
      </c>
      <c r="F5" s="7"/>
    </row>
    <row r="6" spans="1:9" ht="17.649999999999999" x14ac:dyDescent="0.5">
      <c r="A6" s="7">
        <v>4</v>
      </c>
      <c r="B6" s="8">
        <f t="shared" si="3"/>
        <v>3.9264173703256917</v>
      </c>
      <c r="C6" s="8">
        <f t="shared" si="0"/>
        <v>5.4903359956696285</v>
      </c>
      <c r="D6" s="8">
        <f t="shared" si="1"/>
        <v>2.173170617078938</v>
      </c>
      <c r="E6" s="7" t="str">
        <f t="shared" si="2"/>
        <v xml:space="preserve"> bukan akar yang dicari</v>
      </c>
      <c r="F6" s="7"/>
    </row>
    <row r="7" spans="1:9" ht="17.649999999999999" x14ac:dyDescent="0.5">
      <c r="A7" s="7">
        <v>5</v>
      </c>
      <c r="B7" s="8">
        <f t="shared" si="3"/>
        <v>2.7531844521737971</v>
      </c>
      <c r="C7" s="8">
        <f t="shared" si="0"/>
        <v>-1.1731598244822656</v>
      </c>
      <c r="D7" s="8">
        <f>ABS(B7-B6)</f>
        <v>1.1732329181518946</v>
      </c>
      <c r="E7" s="7" t="str">
        <f t="shared" si="2"/>
        <v xml:space="preserve"> bukan akar yang dicari</v>
      </c>
      <c r="F7" s="7"/>
    </row>
    <row r="8" spans="1:9" ht="17.649999999999999" x14ac:dyDescent="0.5">
      <c r="A8" s="7">
        <v>6</v>
      </c>
      <c r="B8" s="8">
        <f t="shared" si="3"/>
        <v>2.959741154764258</v>
      </c>
      <c r="C8" s="8">
        <f t="shared" si="0"/>
        <v>-0.19967345155899352</v>
      </c>
      <c r="D8" s="8">
        <f>ABS(B8-B7)</f>
        <v>0.20655670259046088</v>
      </c>
      <c r="E8" s="7" t="str">
        <f t="shared" si="2"/>
        <v>akar yang dicari</v>
      </c>
      <c r="F8" s="7"/>
    </row>
    <row r="20" spans="6:6" x14ac:dyDescent="0.45">
      <c r="F20" t="s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CAF8-104E-447E-92FE-FB790FC6D714}">
  <dimension ref="A1:M16"/>
  <sheetViews>
    <sheetView workbookViewId="0">
      <selection activeCell="M16" sqref="M16"/>
    </sheetView>
  </sheetViews>
  <sheetFormatPr defaultRowHeight="14.25" x14ac:dyDescent="0.45"/>
  <cols>
    <col min="8" max="8" width="9.06640625" customWidth="1"/>
  </cols>
  <sheetData>
    <row r="1" spans="1:13" x14ac:dyDescent="0.45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7" t="s">
        <v>33</v>
      </c>
      <c r="I1" t="s">
        <v>29</v>
      </c>
    </row>
    <row r="2" spans="1:13" x14ac:dyDescent="0.45">
      <c r="A2" s="12">
        <v>0</v>
      </c>
      <c r="B2" s="13">
        <f>A2^5 - 3*A2^4+ 2*A2^3 - 4*A2^2+7*A2-8</f>
        <v>-8</v>
      </c>
      <c r="C2" s="13">
        <f>(B3-B2)/(A3-A2)</f>
        <v>3</v>
      </c>
      <c r="D2" s="13">
        <f t="shared" ref="D2:D5" si="0">(C3-C2)/(A4-A2)</f>
        <v>-4</v>
      </c>
      <c r="E2" s="13">
        <f t="shared" ref="E2:E3" si="1">(D3-D2)/(A5-A2)</f>
        <v>9</v>
      </c>
      <c r="F2" s="13">
        <f>(E3-E2)/(A6-A2)</f>
        <v>7</v>
      </c>
      <c r="G2" s="13">
        <f>(F3-F2)/(A7-A2)</f>
        <v>1</v>
      </c>
      <c r="H2" t="s">
        <v>32</v>
      </c>
      <c r="I2" t="s">
        <v>30</v>
      </c>
    </row>
    <row r="3" spans="1:13" x14ac:dyDescent="0.45">
      <c r="A3" s="12">
        <v>1</v>
      </c>
      <c r="B3" s="13">
        <f t="shared" ref="B3:B7" si="2">A3^5 - 3*A3^4+ 2*A3^3 - 4*A3^2+7*A3-8</f>
        <v>-5</v>
      </c>
      <c r="C3" s="13">
        <f t="shared" ref="C3:C6" si="3">(B4-B3)/(A4-A3)</f>
        <v>-5</v>
      </c>
      <c r="D3" s="13">
        <f t="shared" si="0"/>
        <v>23</v>
      </c>
      <c r="E3" s="13">
        <f t="shared" si="1"/>
        <v>37</v>
      </c>
      <c r="F3" s="13">
        <f>(E4-E3)/(A7-A3)</f>
        <v>12</v>
      </c>
      <c r="G3" s="13"/>
      <c r="H3" t="s">
        <v>31</v>
      </c>
      <c r="I3" t="s">
        <v>34</v>
      </c>
    </row>
    <row r="4" spans="1:13" x14ac:dyDescent="0.45">
      <c r="A4" s="12">
        <v>2</v>
      </c>
      <c r="B4" s="13">
        <f t="shared" si="2"/>
        <v>-10</v>
      </c>
      <c r="C4" s="13">
        <f t="shared" si="3"/>
        <v>41</v>
      </c>
      <c r="D4" s="13">
        <f t="shared" si="0"/>
        <v>134</v>
      </c>
      <c r="E4" s="13">
        <f>(D5-D4)/(A7-A4)</f>
        <v>85</v>
      </c>
      <c r="F4" s="13"/>
      <c r="G4" s="13"/>
    </row>
    <row r="5" spans="1:13" x14ac:dyDescent="0.45">
      <c r="A5" s="12">
        <v>3</v>
      </c>
      <c r="B5" s="13">
        <f t="shared" si="2"/>
        <v>31</v>
      </c>
      <c r="C5" s="13">
        <f t="shared" si="3"/>
        <v>309</v>
      </c>
      <c r="D5" s="13">
        <f t="shared" si="0"/>
        <v>389</v>
      </c>
      <c r="E5" s="13"/>
      <c r="F5" s="13"/>
      <c r="G5" s="13"/>
    </row>
    <row r="6" spans="1:13" x14ac:dyDescent="0.45">
      <c r="A6" s="12">
        <v>4</v>
      </c>
      <c r="B6" s="13">
        <f t="shared" si="2"/>
        <v>340</v>
      </c>
      <c r="C6" s="13">
        <f t="shared" si="3"/>
        <v>1087</v>
      </c>
      <c r="D6" s="13"/>
      <c r="E6" s="13"/>
      <c r="F6" s="13"/>
      <c r="G6" s="13"/>
    </row>
    <row r="7" spans="1:13" x14ac:dyDescent="0.45">
      <c r="A7" s="12">
        <v>5</v>
      </c>
      <c r="B7" s="13">
        <f t="shared" si="2"/>
        <v>1427</v>
      </c>
      <c r="C7" s="13"/>
      <c r="D7" s="13"/>
      <c r="E7" s="13"/>
      <c r="F7" s="13"/>
      <c r="G7" s="13"/>
    </row>
    <row r="10" spans="1:13" ht="17.649999999999999" x14ac:dyDescent="0.45">
      <c r="A10" s="14"/>
    </row>
    <row r="11" spans="1:13" ht="17.649999999999999" x14ac:dyDescent="0.45">
      <c r="A11" s="15"/>
    </row>
    <row r="12" spans="1:13" ht="17.649999999999999" x14ac:dyDescent="0.45">
      <c r="A12" s="15"/>
    </row>
    <row r="13" spans="1:13" ht="17.649999999999999" x14ac:dyDescent="0.5">
      <c r="A13" s="16"/>
    </row>
    <row r="16" spans="1:13" x14ac:dyDescent="0.45">
      <c r="M16" t="s">
        <v>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B619-FEE5-4F18-8FD9-1BF0A398C424}">
  <dimension ref="A1:L11"/>
  <sheetViews>
    <sheetView workbookViewId="0">
      <selection activeCell="L11" sqref="L11"/>
    </sheetView>
  </sheetViews>
  <sheetFormatPr defaultRowHeight="14.25" x14ac:dyDescent="0.45"/>
  <sheetData>
    <row r="1" spans="1:12" x14ac:dyDescent="0.45">
      <c r="A1" s="31" t="s">
        <v>35</v>
      </c>
      <c r="B1" s="32"/>
      <c r="C1" s="32"/>
      <c r="D1" s="32"/>
      <c r="E1" s="32"/>
      <c r="F1" s="32"/>
      <c r="G1" s="33"/>
    </row>
    <row r="2" spans="1:12" x14ac:dyDescent="0.45">
      <c r="A2" s="34"/>
      <c r="B2" s="35"/>
      <c r="C2" s="35"/>
      <c r="D2" s="35"/>
      <c r="E2" s="35"/>
      <c r="F2" s="35"/>
      <c r="G2" s="36"/>
    </row>
    <row r="3" spans="1:12" ht="17.649999999999999" x14ac:dyDescent="0.5">
      <c r="A3" s="37" t="s">
        <v>36</v>
      </c>
      <c r="B3" s="37"/>
      <c r="C3" s="37"/>
      <c r="D3" s="19" t="s">
        <v>37</v>
      </c>
      <c r="E3" s="20">
        <v>2</v>
      </c>
      <c r="F3" s="21"/>
      <c r="G3" s="22"/>
    </row>
    <row r="4" spans="1:12" ht="17.649999999999999" x14ac:dyDescent="0.5">
      <c r="A4" s="37" t="s">
        <v>40</v>
      </c>
      <c r="B4" s="37"/>
      <c r="C4" s="37"/>
      <c r="D4" s="23" t="s">
        <v>38</v>
      </c>
      <c r="E4" s="20">
        <v>0</v>
      </c>
      <c r="F4" s="24"/>
      <c r="G4" s="25"/>
    </row>
    <row r="5" spans="1:12" ht="15.4" x14ac:dyDescent="0.45">
      <c r="A5" s="38" t="s">
        <v>39</v>
      </c>
      <c r="B5" s="39"/>
      <c r="C5" s="39"/>
      <c r="D5" s="39"/>
      <c r="E5" s="39"/>
      <c r="F5" s="39"/>
      <c r="G5" s="39"/>
      <c r="H5" s="40"/>
    </row>
    <row r="11" spans="1:12" x14ac:dyDescent="0.45">
      <c r="L11" t="s">
        <v>50</v>
      </c>
    </row>
  </sheetData>
  <mergeCells count="4">
    <mergeCell ref="A1:G2"/>
    <mergeCell ref="A3:C3"/>
    <mergeCell ref="A4:C4"/>
    <mergeCell ref="A5:H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C240-B2F2-4393-96E7-94B80D1E7475}">
  <dimension ref="A1:O14"/>
  <sheetViews>
    <sheetView tabSelected="1" workbookViewId="0">
      <selection activeCell="M18" sqref="M18"/>
    </sheetView>
  </sheetViews>
  <sheetFormatPr defaultRowHeight="14.25" x14ac:dyDescent="0.45"/>
  <cols>
    <col min="4" max="4" width="12.1328125" customWidth="1"/>
    <col min="5" max="5" width="11.6640625" customWidth="1"/>
    <col min="12" max="12" width="12.59765625" customWidth="1"/>
    <col min="13" max="13" width="12.73046875" customWidth="1"/>
  </cols>
  <sheetData>
    <row r="1" spans="1:15" ht="14.25" customHeight="1" x14ac:dyDescent="0.45">
      <c r="A1" s="31" t="s">
        <v>41</v>
      </c>
      <c r="B1" s="32"/>
      <c r="C1" s="32"/>
      <c r="D1" s="32"/>
      <c r="E1" s="32"/>
      <c r="F1" s="32"/>
      <c r="G1" s="33"/>
      <c r="I1" s="31"/>
      <c r="J1" s="32"/>
      <c r="K1" s="32"/>
      <c r="L1" s="32"/>
      <c r="M1" s="32"/>
      <c r="N1" s="32"/>
      <c r="O1" s="33"/>
    </row>
    <row r="2" spans="1:15" x14ac:dyDescent="0.45">
      <c r="A2" s="34"/>
      <c r="B2" s="35"/>
      <c r="C2" s="35"/>
      <c r="D2" s="35"/>
      <c r="E2" s="35"/>
      <c r="F2" s="35"/>
      <c r="G2" s="36"/>
      <c r="I2" s="34"/>
      <c r="J2" s="35"/>
      <c r="K2" s="35"/>
      <c r="L2" s="35"/>
      <c r="M2" s="35"/>
      <c r="N2" s="35"/>
      <c r="O2" s="36"/>
    </row>
    <row r="3" spans="1:15" ht="17.649999999999999" x14ac:dyDescent="0.5">
      <c r="A3" s="37" t="s">
        <v>36</v>
      </c>
      <c r="B3" s="37"/>
      <c r="C3" s="37"/>
      <c r="D3" s="19" t="s">
        <v>42</v>
      </c>
      <c r="E3" s="20">
        <v>0.25</v>
      </c>
      <c r="F3" s="19" t="s">
        <v>37</v>
      </c>
      <c r="G3" s="20">
        <v>2</v>
      </c>
      <c r="I3" s="37"/>
      <c r="J3" s="37"/>
      <c r="K3" s="37"/>
      <c r="L3" s="19"/>
      <c r="M3" s="20"/>
      <c r="N3" s="19"/>
      <c r="O3" s="20"/>
    </row>
    <row r="4" spans="1:15" ht="17.649999999999999" x14ac:dyDescent="0.5">
      <c r="A4" s="37" t="s">
        <v>40</v>
      </c>
      <c r="B4" s="37"/>
      <c r="C4" s="37"/>
      <c r="D4" s="19" t="s">
        <v>43</v>
      </c>
      <c r="E4" s="20">
        <f>(G3-G4)/E3</f>
        <v>8</v>
      </c>
      <c r="F4" s="19" t="s">
        <v>38</v>
      </c>
      <c r="G4" s="20">
        <v>0</v>
      </c>
      <c r="I4" s="37"/>
      <c r="J4" s="37"/>
      <c r="K4" s="37"/>
      <c r="L4" s="19"/>
      <c r="M4" s="20"/>
      <c r="N4" s="19"/>
      <c r="O4" s="20"/>
    </row>
    <row r="5" spans="1:15" ht="17.649999999999999" x14ac:dyDescent="0.5">
      <c r="A5" s="18" t="s">
        <v>44</v>
      </c>
      <c r="B5" s="18" t="s">
        <v>45</v>
      </c>
      <c r="C5" s="18" t="s">
        <v>46</v>
      </c>
      <c r="D5" s="19" t="s">
        <v>47</v>
      </c>
      <c r="E5" s="20">
        <f>(E3/2)*(C6+2*C7+2*C8+2*C9+2*C10+2*C11+2*C12+2*C13+C14)</f>
        <v>2.1875</v>
      </c>
      <c r="F5" s="26"/>
      <c r="G5" s="27"/>
      <c r="I5" s="18"/>
      <c r="J5" s="18"/>
      <c r="K5" s="18"/>
      <c r="L5" s="19"/>
      <c r="M5" s="20"/>
      <c r="N5" s="27"/>
      <c r="O5" s="27"/>
    </row>
    <row r="6" spans="1:15" ht="17.649999999999999" x14ac:dyDescent="0.5">
      <c r="A6" s="28">
        <v>0</v>
      </c>
      <c r="B6" s="28">
        <v>0</v>
      </c>
      <c r="C6" s="28">
        <f>4*(B6^3)-3*(B6^2)+2*(B6)-5</f>
        <v>-5</v>
      </c>
      <c r="D6" s="19" t="s">
        <v>48</v>
      </c>
      <c r="E6" s="20">
        <f>-((E3^3)/12)*(2)</f>
        <v>-2.6041666666666665E-3</v>
      </c>
      <c r="F6" s="29"/>
      <c r="G6" s="27"/>
      <c r="I6" s="28"/>
      <c r="J6" s="28"/>
      <c r="K6" s="28"/>
      <c r="L6" s="19"/>
      <c r="M6" s="20"/>
      <c r="N6" s="30"/>
      <c r="O6" s="27"/>
    </row>
    <row r="7" spans="1:15" ht="17.649999999999999" x14ac:dyDescent="0.5">
      <c r="A7" s="28">
        <v>1</v>
      </c>
      <c r="B7" s="28">
        <f>B6+$E$3</f>
        <v>0.25</v>
      </c>
      <c r="C7" s="28">
        <f t="shared" ref="C7:C14" si="0">4*(B7^3)-3*(B7^2)+2*(B7)-5</f>
        <v>-4.625</v>
      </c>
      <c r="D7" s="37" t="s">
        <v>49</v>
      </c>
      <c r="E7" s="37"/>
      <c r="F7" s="29"/>
      <c r="G7" s="27"/>
      <c r="I7" s="28"/>
      <c r="J7" s="28"/>
      <c r="K7" s="28"/>
      <c r="L7" s="37"/>
      <c r="M7" s="37"/>
      <c r="N7" s="27"/>
      <c r="O7" s="27"/>
    </row>
    <row r="8" spans="1:15" ht="17.649999999999999" x14ac:dyDescent="0.5">
      <c r="A8" s="28">
        <v>2</v>
      </c>
      <c r="B8" s="28">
        <f t="shared" ref="B8:B14" si="1">B7+$E$3</f>
        <v>0.5</v>
      </c>
      <c r="C8" s="28">
        <f t="shared" si="0"/>
        <v>-4.25</v>
      </c>
      <c r="D8" s="41">
        <f>E5+E6</f>
        <v>2.1848958333333335</v>
      </c>
      <c r="E8" s="41"/>
      <c r="F8" s="27"/>
      <c r="G8" s="27"/>
      <c r="I8" s="28"/>
      <c r="J8" s="28"/>
      <c r="K8" s="28"/>
      <c r="L8" s="41"/>
      <c r="M8" s="41"/>
      <c r="N8" s="27"/>
      <c r="O8" s="27"/>
    </row>
    <row r="9" spans="1:15" ht="17.649999999999999" x14ac:dyDescent="0.5">
      <c r="A9" s="28">
        <v>3</v>
      </c>
      <c r="B9" s="28">
        <f t="shared" si="1"/>
        <v>0.75</v>
      </c>
      <c r="C9" s="28">
        <f t="shared" si="0"/>
        <v>-3.5</v>
      </c>
      <c r="D9" s="27"/>
      <c r="E9" s="27"/>
      <c r="F9" s="27"/>
      <c r="G9" s="27"/>
      <c r="I9" s="28"/>
      <c r="J9" s="28"/>
      <c r="K9" s="28"/>
      <c r="L9" s="27"/>
      <c r="M9" s="27"/>
      <c r="N9" s="27"/>
      <c r="O9" s="27"/>
    </row>
    <row r="10" spans="1:15" ht="17.649999999999999" x14ac:dyDescent="0.5">
      <c r="A10" s="28">
        <v>4</v>
      </c>
      <c r="B10" s="28">
        <f t="shared" si="1"/>
        <v>1</v>
      </c>
      <c r="C10" s="28">
        <f t="shared" si="0"/>
        <v>-2</v>
      </c>
      <c r="F10" s="27"/>
      <c r="G10" s="27"/>
      <c r="I10" s="28"/>
      <c r="J10" s="28"/>
      <c r="K10" s="28"/>
      <c r="N10" s="27"/>
      <c r="O10" s="27"/>
    </row>
    <row r="11" spans="1:15" ht="17.649999999999999" x14ac:dyDescent="0.5">
      <c r="A11" s="28">
        <v>5</v>
      </c>
      <c r="B11" s="28">
        <f t="shared" si="1"/>
        <v>1.25</v>
      </c>
      <c r="C11" s="28">
        <f t="shared" si="0"/>
        <v>0.625</v>
      </c>
      <c r="F11" t="s">
        <v>50</v>
      </c>
      <c r="I11" s="28"/>
      <c r="J11" s="28"/>
      <c r="K11" s="28"/>
    </row>
    <row r="12" spans="1:15" ht="17.649999999999999" x14ac:dyDescent="0.5">
      <c r="A12" s="28">
        <v>6</v>
      </c>
      <c r="B12" s="28">
        <f t="shared" si="1"/>
        <v>1.5</v>
      </c>
      <c r="C12" s="28">
        <f t="shared" si="0"/>
        <v>4.75</v>
      </c>
      <c r="I12" s="28"/>
      <c r="J12" s="28"/>
      <c r="K12" s="28"/>
    </row>
    <row r="13" spans="1:15" ht="17.649999999999999" x14ac:dyDescent="0.5">
      <c r="A13" s="28">
        <v>7</v>
      </c>
      <c r="B13" s="28">
        <f t="shared" si="1"/>
        <v>1.75</v>
      </c>
      <c r="C13" s="28">
        <f t="shared" si="0"/>
        <v>10.75</v>
      </c>
      <c r="I13" s="28"/>
      <c r="J13" s="28"/>
      <c r="K13" s="28"/>
    </row>
    <row r="14" spans="1:15" ht="17.649999999999999" x14ac:dyDescent="0.5">
      <c r="A14" s="28">
        <v>8</v>
      </c>
      <c r="B14" s="28">
        <f t="shared" si="1"/>
        <v>2</v>
      </c>
      <c r="C14" s="28">
        <f t="shared" si="0"/>
        <v>19</v>
      </c>
      <c r="I14" s="28"/>
      <c r="J14" s="28"/>
      <c r="K14" s="28"/>
    </row>
  </sheetData>
  <mergeCells count="10">
    <mergeCell ref="D7:E7"/>
    <mergeCell ref="L7:M7"/>
    <mergeCell ref="D8:E8"/>
    <mergeCell ref="L8:M8"/>
    <mergeCell ref="A1:G2"/>
    <mergeCell ref="I1:O2"/>
    <mergeCell ref="A3:C3"/>
    <mergeCell ref="I3:K3"/>
    <mergeCell ref="A4:C4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metode bagi dua</vt:lpstr>
      <vt:lpstr>metode secan</vt:lpstr>
      <vt:lpstr>beda terbagi newton</vt:lpstr>
      <vt:lpstr>integral biasa</vt:lpstr>
      <vt:lpstr>simpson dan travesium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Noer Wahidin</dc:creator>
  <cp:lastModifiedBy>Arif Noer Wahidin</cp:lastModifiedBy>
  <dcterms:created xsi:type="dcterms:W3CDTF">2023-08-02T07:22:17Z</dcterms:created>
  <dcterms:modified xsi:type="dcterms:W3CDTF">2023-08-02T13:54:25Z</dcterms:modified>
</cp:coreProperties>
</file>