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AMP ALL\Client Files\4. Blank Test Reports\Blank Test Forms ATS 25\"/>
    </mc:Choice>
  </mc:AlternateContent>
  <xr:revisionPtr revIDLastSave="0" documentId="13_ncr:1_{5F556DED-62D2-4F50-B974-DF8770BFDE69}" xr6:coauthVersionLast="47" xr6:coauthVersionMax="47" xr10:uidLastSave="{00000000-0000-0000-0000-000000000000}"/>
  <bookViews>
    <workbookView xWindow="300" yWindow="420" windowWidth="24830" windowHeight="14430" xr2:uid="{00000000-000D-0000-FFFF-FFFF00000000}"/>
  </bookViews>
  <sheets>
    <sheet name="Test Sheet" sheetId="1" r:id="rId1"/>
  </sheets>
  <definedNames>
    <definedName name="_xlnm.Print_Area" localSheetId="0">'Test Sheet'!$A$1:$AM$107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1" i="1" l="1" a="1"/>
  <c r="AC51" i="1"/>
  <c r="AC52" i="1" a="1"/>
  <c r="AC52" i="1" s="1"/>
  <c r="AG71" i="1"/>
  <c r="AG72" i="1"/>
  <c r="AG73" i="1"/>
  <c r="AG74" i="1"/>
  <c r="AG75" i="1"/>
  <c r="AD71" i="1"/>
  <c r="AD72" i="1"/>
  <c r="AD73" i="1"/>
  <c r="AD74" i="1"/>
  <c r="AD75" i="1"/>
  <c r="AA71" i="1"/>
  <c r="AA72" i="1"/>
  <c r="AA73" i="1"/>
  <c r="AA74" i="1"/>
  <c r="AA75" i="1"/>
  <c r="X71" i="1"/>
  <c r="X72" i="1"/>
  <c r="X73" i="1"/>
  <c r="X74" i="1"/>
  <c r="X75" i="1"/>
  <c r="U71" i="1"/>
  <c r="U72" i="1"/>
  <c r="U73" i="1"/>
  <c r="U74" i="1"/>
  <c r="U75" i="1"/>
  <c r="R71" i="1"/>
  <c r="R72" i="1"/>
  <c r="R73" i="1"/>
  <c r="R74" i="1"/>
  <c r="R75" i="1"/>
  <c r="O71" i="1"/>
  <c r="O72" i="1"/>
  <c r="O73" i="1"/>
  <c r="O74" i="1"/>
  <c r="O75" i="1"/>
  <c r="L71" i="1"/>
  <c r="L72" i="1"/>
  <c r="L73" i="1"/>
  <c r="L74" i="1"/>
  <c r="L75" i="1"/>
  <c r="I71" i="1"/>
  <c r="I72" i="1"/>
  <c r="I73" i="1"/>
  <c r="I74" i="1"/>
  <c r="I75" i="1"/>
  <c r="W78" i="1"/>
  <c r="AC48" i="1" l="1"/>
  <c r="AC45" i="1"/>
  <c r="AC46" i="1"/>
  <c r="AC47" i="1"/>
  <c r="AC49" i="1"/>
  <c r="AI52" i="1"/>
  <c r="AI51" i="1"/>
  <c r="AI45" i="1"/>
  <c r="AI46" i="1"/>
  <c r="AI47" i="1"/>
  <c r="AI48" i="1"/>
  <c r="AI49" i="1"/>
  <c r="Z58" i="1" l="1"/>
  <c r="AA70" i="1" s="1"/>
  <c r="O70" i="1" l="1"/>
  <c r="R70" i="1"/>
  <c r="L70" i="1"/>
  <c r="U70" i="1"/>
  <c r="X70" i="1"/>
  <c r="AG70" i="1"/>
  <c r="I70" i="1"/>
  <c r="AD70" i="1"/>
  <c r="AC44" i="1"/>
  <c r="AI44" i="1" s="1"/>
  <c r="AI75" i="1"/>
  <c r="B73" i="1"/>
  <c r="B74" i="1"/>
  <c r="B75" i="1"/>
  <c r="B71" i="1"/>
  <c r="B72" i="1"/>
  <c r="B70" i="1"/>
  <c r="H70" i="1"/>
  <c r="H71" i="1"/>
  <c r="K71" i="1"/>
  <c r="N71" i="1"/>
  <c r="Q71" i="1"/>
  <c r="T71" i="1"/>
  <c r="W71" i="1"/>
  <c r="Z71" i="1"/>
  <c r="AC71" i="1"/>
  <c r="AF71" i="1"/>
  <c r="H72" i="1"/>
  <c r="K72" i="1"/>
  <c r="N72" i="1"/>
  <c r="Q72" i="1"/>
  <c r="T72" i="1"/>
  <c r="W72" i="1"/>
  <c r="Z72" i="1"/>
  <c r="AC72" i="1"/>
  <c r="AF72" i="1"/>
  <c r="H73" i="1"/>
  <c r="K73" i="1"/>
  <c r="N73" i="1"/>
  <c r="Q73" i="1"/>
  <c r="T73" i="1"/>
  <c r="W73" i="1"/>
  <c r="Z73" i="1"/>
  <c r="AC73" i="1"/>
  <c r="AF73" i="1"/>
  <c r="H74" i="1"/>
  <c r="K74" i="1"/>
  <c r="N74" i="1"/>
  <c r="Q74" i="1"/>
  <c r="T74" i="1"/>
  <c r="W74" i="1"/>
  <c r="Z74" i="1"/>
  <c r="AC74" i="1"/>
  <c r="AF74" i="1"/>
  <c r="H75" i="1"/>
  <c r="K75" i="1"/>
  <c r="N75" i="1"/>
  <c r="Q75" i="1"/>
  <c r="T75" i="1"/>
  <c r="W75" i="1"/>
  <c r="Z75" i="1"/>
  <c r="AC75" i="1"/>
  <c r="AF75" i="1"/>
  <c r="K70" i="1"/>
  <c r="N70" i="1"/>
  <c r="Q70" i="1"/>
  <c r="T70" i="1"/>
  <c r="W70" i="1"/>
  <c r="Z70" i="1"/>
  <c r="AC70" i="1"/>
  <c r="AF70" i="1"/>
  <c r="AI70" i="1"/>
  <c r="AI71" i="1"/>
  <c r="AI72" i="1"/>
  <c r="AI73" i="1"/>
  <c r="P5" i="1"/>
  <c r="B88" i="1"/>
  <c r="B87" i="1"/>
  <c r="B86" i="1"/>
  <c r="B85" i="1"/>
  <c r="B84" i="1"/>
  <c r="B83" i="1"/>
  <c r="AI7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<sst xmlns="http://schemas.openxmlformats.org/spreadsheetml/2006/main" count="195" uniqueCount="129">
  <si>
    <t>Customer</t>
  </si>
  <si>
    <t>Address</t>
  </si>
  <si>
    <t>Technicians</t>
  </si>
  <si>
    <t>User</t>
  </si>
  <si>
    <t>Date</t>
  </si>
  <si>
    <t>Temp.</t>
  </si>
  <si>
    <t>°C</t>
  </si>
  <si>
    <t>Humidity</t>
  </si>
  <si>
    <t>%</t>
  </si>
  <si>
    <t>Eqpt. Location</t>
  </si>
  <si>
    <t>Comments:</t>
  </si>
  <si>
    <t>Job #</t>
  </si>
  <si>
    <t>°F</t>
  </si>
  <si>
    <t>Visual and Mechanical Inspection</t>
  </si>
  <si>
    <t>PASS</t>
  </si>
  <si>
    <t>Units</t>
  </si>
  <si>
    <t>MΩ</t>
  </si>
  <si>
    <t>5000V</t>
  </si>
  <si>
    <t>Substation</t>
  </si>
  <si>
    <t>Identifier</t>
  </si>
  <si>
    <t>Contact Resistance</t>
  </si>
  <si>
    <t>Test Equipment Used</t>
  </si>
  <si>
    <t>AMP ID:</t>
  </si>
  <si>
    <t>Megohmmeter:</t>
  </si>
  <si>
    <t>Serial Number:</t>
  </si>
  <si>
    <t>Results</t>
  </si>
  <si>
    <t>μA</t>
  </si>
  <si>
    <t>2.3 kVDC</t>
  </si>
  <si>
    <t>NETA Section</t>
  </si>
  <si>
    <t>Inspect anchorage, alignment, grounding, and required area clearances.</t>
  </si>
  <si>
    <t>Verify that fuse and circuit breaker sizes and types correspond to drawings and coordination study as well as to the circuit breaker address for microprocessor-communication packages.</t>
  </si>
  <si>
    <t>Verify that current and voltage transformer ratios correspond to drawings.</t>
  </si>
  <si>
    <t>Verify that wiring connections are tight and that wiring is secure to prevent damage during routine operation of moving parts.</t>
  </si>
  <si>
    <t>Verify appropriate lubrication on moving current-carrying parts and on moving and sliding surfaces.</t>
  </si>
  <si>
    <t>Inspect insulators for evidence of physical damage or contaminated surfaces.</t>
  </si>
  <si>
    <t>Verify correct barrier and shutter installation and operation.</t>
  </si>
  <si>
    <t>Exercise all active components.</t>
  </si>
  <si>
    <t>Inspect mechanical indicating devices for correct operation.</t>
  </si>
  <si>
    <t>Verify that filters are in place and vents are clear.</t>
  </si>
  <si>
    <t>Test Voltage:</t>
  </si>
  <si>
    <t>Bus Section</t>
  </si>
  <si>
    <t>A-G</t>
  </si>
  <si>
    <t>B-G</t>
  </si>
  <si>
    <t>C-G</t>
  </si>
  <si>
    <t>A-B</t>
  </si>
  <si>
    <t>B-C</t>
  </si>
  <si>
    <t>C-A</t>
  </si>
  <si>
    <t>A-N</t>
  </si>
  <si>
    <t>B-N</t>
  </si>
  <si>
    <t>C-N</t>
  </si>
  <si>
    <t>A-Phase</t>
  </si>
  <si>
    <t>B-Phase</t>
  </si>
  <si>
    <t>C-Phase</t>
  </si>
  <si>
    <t>Neutral</t>
  </si>
  <si>
    <t>Ground</t>
  </si>
  <si>
    <t>Low Resistance Ohmmeter:</t>
  </si>
  <si>
    <t>Hipot:</t>
  </si>
  <si>
    <t>Nameplate Data</t>
  </si>
  <si>
    <t>Manufacturer</t>
  </si>
  <si>
    <t>System Voltage (V)</t>
  </si>
  <si>
    <t xml:space="preserve">Catalog No. </t>
  </si>
  <si>
    <t>Rated Voltage (V)</t>
  </si>
  <si>
    <t>Serial Number</t>
  </si>
  <si>
    <t>Rated Current (A)</t>
  </si>
  <si>
    <t>Series</t>
  </si>
  <si>
    <t>AIC Rating (kA)</t>
  </si>
  <si>
    <t>Type</t>
  </si>
  <si>
    <t>Phase Configuration</t>
  </si>
  <si>
    <t>Verify the unit is clean and all shipping bracing, loose parts, and documentation shipped inside cubicles have been removed.</t>
  </si>
  <si>
    <t>Temperature Corrected Values</t>
  </si>
  <si>
    <t>Measured Values</t>
  </si>
  <si>
    <t>Electrical - Insulation Resistance Tests</t>
  </si>
  <si>
    <t>&gt;</t>
  </si>
  <si>
    <t>Compare equipment nameplate data with drawings.</t>
  </si>
  <si>
    <t>Inspect physical, electrical, and mechanical condition.</t>
  </si>
  <si>
    <t>Compare mimic diagram and device labeling with drawings.</t>
  </si>
  <si>
    <t>Verify tightness of accessible bolted electrical connections by calibrated torque-wrench method or in accordance with 7.1.1.B.1. Torque values shall be in accordance with manufacturer’s published data. In the absence of manufacturer’s data, use Table 100.12.</t>
  </si>
  <si>
    <t>Perform visual and mechanical inspection of instrument transformers in accordance with Section 7.10.</t>
  </si>
  <si>
    <t>Perform visual and mechanical inspection of surge arresters in accordance with Section 7.19.</t>
  </si>
  <si>
    <t>*Perform thermographic survey in accordance with Section 9.</t>
  </si>
  <si>
    <t>7.1.1.A.1</t>
  </si>
  <si>
    <t>7.1.1.A.2</t>
  </si>
  <si>
    <t>7.1.1.A.3</t>
  </si>
  <si>
    <t>7.1.1.A.4</t>
  </si>
  <si>
    <t>7.1.1.A.5</t>
  </si>
  <si>
    <t>7.1.1.A.6</t>
  </si>
  <si>
    <t>7.1.1.A.7</t>
  </si>
  <si>
    <t>7.1.1.A.8</t>
  </si>
  <si>
    <t>7.1.1.A.9</t>
  </si>
  <si>
    <t>7.1.1.A.10</t>
  </si>
  <si>
    <t>7.1.1.A.11</t>
  </si>
  <si>
    <t>7.1.1.A.12</t>
  </si>
  <si>
    <t>7.1.1.A.13</t>
  </si>
  <si>
    <t>7.1.1.A.14</t>
  </si>
  <si>
    <t>7.1.1.A.15</t>
  </si>
  <si>
    <t>7.1.1.A.16</t>
  </si>
  <si>
    <t>7.1.1.A.17</t>
  </si>
  <si>
    <t>7.1.1.A.18</t>
  </si>
  <si>
    <t>7.1.1.A.19</t>
  </si>
  <si>
    <t>7.1.1.A.20</t>
  </si>
  <si>
    <t>Value Deviation</t>
  </si>
  <si>
    <t>µΩ</t>
  </si>
  <si>
    <t>Section 1 to Section 2</t>
  </si>
  <si>
    <t>Section 2 to Section 3</t>
  </si>
  <si>
    <t>Section 3 to Section 4</t>
  </si>
  <si>
    <t>Section 4 to Section 5</t>
  </si>
  <si>
    <t>Section 1</t>
  </si>
  <si>
    <t>Section 2</t>
  </si>
  <si>
    <t>Section 3</t>
  </si>
  <si>
    <t>Section 4</t>
  </si>
  <si>
    <t>Section 5</t>
  </si>
  <si>
    <t>Electrical - Dielectric Withstand Tests</t>
  </si>
  <si>
    <t>Test Duration:</t>
  </si>
  <si>
    <t>1 min.</t>
  </si>
  <si>
    <t>Electrical - Contact Resistance Tests</t>
  </si>
  <si>
    <t>Insulation Temperature (°F):</t>
  </si>
  <si>
    <t>Inspect control power transformers.</t>
  </si>
  <si>
    <t>Confirm correct operation and sequencing of electrical and mechanical interlock systems.
- Attempt closure on locked-open devices. Attempt to open locked-closed devices.
- Make key exchange with all devices included in the interlock scheme.</t>
  </si>
  <si>
    <t>Ground:</t>
  </si>
  <si>
    <t>Neutral :</t>
  </si>
  <si>
    <t>Phase:</t>
  </si>
  <si>
    <t>Criteria</t>
  </si>
  <si>
    <t>&lt;50%</t>
  </si>
  <si>
    <t>N/A</t>
  </si>
  <si>
    <t>Temp. Correction Factor:</t>
  </si>
  <si>
    <t>≥</t>
  </si>
  <si>
    <t>Value</t>
  </si>
  <si>
    <t>Table 100.1 Criteria:</t>
  </si>
  <si>
    <t>Overall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</si>
</sst>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0"/>
      <color rgb="FF351D13"/>
      <name val="Calibri"/>
      <family val="2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11"/>
      <name val="Calibri"/>
      <family val="2"/>
    </font>
    <font>
      <b/>
      <u/>
      <sz val="9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rgb="FF351D13"/>
      <name val="Calibri"/>
      <family val="2"/>
    </font>
    <font>
      <sz val="10"/>
      <color rgb="FF351D13"/>
      <name val="Calibri"/>
      <family val="2"/>
    </font>
    <font>
      <sz val="10"/>
      <color rgb="FF663300"/>
      <name val="Calibri"/>
      <family val="2"/>
    </font>
    <font>
      <b/>
      <sz val="10"/>
      <color rgb="FF66330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u/>
      <sz val="10"/>
      <color rgb="FF6633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rgb="FFDAB56C"/>
      </bottom>
      <diagonal/>
    </border>
    <border>
      <left/>
      <right/>
      <top style="medium">
        <color rgb="FFDAB56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5" fillId="2" borderId="8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49" fontId="10" fillId="3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vertical="center"/>
    </xf>
    <xf numFmtId="49" fontId="10" fillId="3" borderId="9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0" fillId="0" borderId="0" xfId="0" applyFont="1" applyAlignment="1">
      <alignment vertical="center"/>
    </xf>
    <xf numFmtId="0" fontId="10" fillId="3" borderId="9" xfId="0" applyFont="1" applyFill="1" applyBorder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7" fillId="3" borderId="10" xfId="0" applyFont="1" applyFill="1" applyBorder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0" fontId="11" fillId="3" borderId="0" xfId="0" applyFont="1" applyFill="1" applyAlignment="1">
      <alignment horizontal="right" vertical="center" wrapText="1"/>
    </xf>
    <xf numFmtId="0" fontId="11" fillId="3" borderId="11" xfId="0" applyFont="1" applyFill="1" applyBorder="1" applyAlignment="1" applyProtection="1">
      <alignment horizontal="right" vertical="center"/>
      <protection locked="0"/>
    </xf>
    <xf numFmtId="0" fontId="11" fillId="3" borderId="11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10" fontId="11" fillId="3" borderId="0" xfId="0" applyNumberFormat="1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21" fillId="3" borderId="10" xfId="0" applyFont="1" applyFill="1" applyBorder="1" applyAlignment="1">
      <alignment vertical="center"/>
    </xf>
    <xf numFmtId="0" fontId="20" fillId="0" borderId="1" xfId="0" applyFont="1" applyBorder="1"/>
    <xf numFmtId="0" fontId="20" fillId="0" borderId="0" xfId="0" applyFont="1"/>
    <xf numFmtId="0" fontId="11" fillId="3" borderId="16" xfId="0" applyFont="1" applyFill="1" applyBorder="1" applyAlignment="1">
      <alignment horizontal="right" vertical="center"/>
    </xf>
    <xf numFmtId="0" fontId="11" fillId="3" borderId="16" xfId="0" applyFont="1" applyFill="1" applyBorder="1" applyAlignment="1" applyProtection="1">
      <alignment horizontal="right" vertical="center"/>
      <protection locked="0"/>
    </xf>
    <xf numFmtId="0" fontId="12" fillId="0" borderId="0" xfId="0" applyFont="1" applyAlignment="1">
      <alignment vertical="center"/>
    </xf>
    <xf numFmtId="0" fontId="11" fillId="3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1" fillId="3" borderId="0" xfId="0" applyFont="1" applyFill="1" applyAlignment="1">
      <alignment horizontal="right" vertic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1" fillId="3" borderId="23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22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11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left"/>
    </xf>
    <xf numFmtId="0" fontId="19" fillId="0" borderId="17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0" fontId="5" fillId="0" borderId="3" xfId="0" applyNumberFormat="1" applyFont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10" fontId="5" fillId="0" borderId="4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 applyProtection="1">
      <alignment horizontal="center" vertical="center"/>
      <protection locked="0"/>
    </xf>
    <xf numFmtId="0" fontId="11" fillId="3" borderId="15" xfId="0" applyFont="1" applyFill="1" applyBorder="1" applyAlignment="1" applyProtection="1">
      <alignment horizontal="center" vertical="center"/>
      <protection locked="0"/>
    </xf>
    <xf numFmtId="0" fontId="11" fillId="3" borderId="4" xfId="0" applyFont="1" applyFill="1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left"/>
      <protection locked="0"/>
    </xf>
    <xf numFmtId="0" fontId="19" fillId="0" borderId="13" xfId="0" applyFont="1" applyBorder="1" applyAlignment="1" applyProtection="1">
      <alignment horizontal="left"/>
      <protection locked="0"/>
    </xf>
    <xf numFmtId="0" fontId="19" fillId="3" borderId="2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 applyProtection="1">
      <alignment horizontal="center" vertical="center"/>
      <protection locked="0"/>
    </xf>
    <xf numFmtId="0" fontId="11" fillId="3" borderId="21" xfId="0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right" vertical="center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3" borderId="22" xfId="0" applyFont="1" applyFill="1" applyBorder="1" applyAlignment="1" applyProtection="1">
      <alignment horizontal="center" vertical="center"/>
      <protection locked="0"/>
    </xf>
    <xf numFmtId="0" fontId="11" fillId="3" borderId="3" xfId="0" applyFont="1" applyFill="1" applyBorder="1" applyAlignment="1">
      <alignment horizontal="right" vertical="center"/>
    </xf>
    <xf numFmtId="0" fontId="12" fillId="0" borderId="2" xfId="0" applyFont="1" applyBorder="1" applyAlignment="1">
      <alignment horizontal="right"/>
    </xf>
    <xf numFmtId="0" fontId="11" fillId="3" borderId="18" xfId="0" applyFont="1" applyFill="1" applyBorder="1" applyAlignment="1" applyProtection="1">
      <alignment horizontal="center" vertical="center"/>
      <protection locked="0"/>
    </xf>
    <xf numFmtId="0" fontId="11" fillId="3" borderId="19" xfId="0" applyFont="1" applyFill="1" applyBorder="1" applyAlignment="1" applyProtection="1">
      <alignment horizontal="center" vertical="center"/>
      <protection locked="0"/>
    </xf>
    <xf numFmtId="0" fontId="11" fillId="3" borderId="16" xfId="0" applyFont="1" applyFill="1" applyBorder="1" applyAlignment="1">
      <alignment horizontal="center" vertical="center"/>
    </xf>
    <xf numFmtId="0" fontId="19" fillId="0" borderId="14" xfId="0" applyFont="1" applyBorder="1"/>
    <xf numFmtId="0" fontId="19" fillId="0" borderId="17" xfId="0" applyFont="1" applyBorder="1"/>
    <xf numFmtId="49" fontId="11" fillId="3" borderId="14" xfId="0" applyNumberFormat="1" applyFont="1" applyFill="1" applyBorder="1" applyAlignment="1" applyProtection="1">
      <alignment horizontal="center" vertical="center"/>
      <protection locked="0"/>
    </xf>
    <xf numFmtId="0" fontId="12" fillId="0" borderId="14" xfId="0" applyFont="1" applyBorder="1" applyProtection="1">
      <protection locked="0"/>
    </xf>
    <xf numFmtId="0" fontId="11" fillId="3" borderId="0" xfId="0" applyFont="1" applyFill="1" applyAlignment="1">
      <alignment horizontal="right" vertical="center"/>
    </xf>
    <xf numFmtId="0" fontId="12" fillId="0" borderId="0" xfId="0" applyFont="1"/>
    <xf numFmtId="0" fontId="11" fillId="3" borderId="14" xfId="0" applyFont="1" applyFill="1" applyBorder="1" applyAlignment="1" applyProtection="1">
      <alignment horizontal="center" vertical="center"/>
      <protection locked="0"/>
    </xf>
    <xf numFmtId="0" fontId="11" fillId="3" borderId="2" xfId="0" applyFont="1" applyFill="1" applyBorder="1" applyAlignment="1">
      <alignment horizontal="right" vertical="center"/>
    </xf>
    <xf numFmtId="0" fontId="11" fillId="3" borderId="11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9" fillId="0" borderId="5" xfId="0" applyFont="1" applyBorder="1" applyAlignment="1" applyProtection="1">
      <alignment horizontal="center" vertical="center"/>
      <protection locked="0"/>
    </xf>
    <xf numFmtId="0" fontId="19" fillId="0" borderId="12" xfId="0" applyFont="1" applyBorder="1"/>
    <xf numFmtId="0" fontId="19" fillId="0" borderId="13" xfId="0" applyFont="1" applyBorder="1"/>
    <xf numFmtId="0" fontId="11" fillId="3" borderId="0" xfId="0" applyFont="1" applyFill="1" applyAlignment="1">
      <alignment horizontal="right" vertical="center" wrapText="1"/>
    </xf>
    <xf numFmtId="0" fontId="12" fillId="0" borderId="0" xfId="0" applyFont="1" applyAlignment="1">
      <alignment horizontal="right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0" fontId="11" fillId="3" borderId="11" xfId="0" applyFont="1" applyFill="1" applyBorder="1" applyAlignment="1" applyProtection="1">
      <alignment horizontal="center" vertical="center"/>
      <protection locked="0"/>
    </xf>
    <xf numFmtId="0" fontId="19" fillId="0" borderId="12" xfId="0" applyFont="1" applyBorder="1" applyProtection="1">
      <protection locked="0"/>
    </xf>
    <xf numFmtId="0" fontId="19" fillId="0" borderId="13" xfId="0" applyFont="1" applyBorder="1" applyProtection="1">
      <protection locked="0"/>
    </xf>
    <xf numFmtId="0" fontId="11" fillId="3" borderId="1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9" fillId="0" borderId="5" xfId="0" applyFont="1" applyBorder="1"/>
    <xf numFmtId="0" fontId="11" fillId="3" borderId="11" xfId="0" applyFont="1" applyFill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1" fillId="3" borderId="11" xfId="0" applyFont="1" applyFill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2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  <protection locked="0"/>
    </xf>
    <xf numFmtId="10" fontId="11" fillId="3" borderId="5" xfId="0" applyNumberFormat="1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right" vertical="center"/>
    </xf>
    <xf numFmtId="0" fontId="12" fillId="0" borderId="18" xfId="0" applyFont="1" applyBorder="1" applyAlignment="1">
      <alignment horizontal="right"/>
    </xf>
    <xf numFmtId="10" fontId="11" fillId="3" borderId="3" xfId="0" applyNumberFormat="1" applyFont="1" applyFill="1" applyBorder="1" applyAlignment="1">
      <alignment horizontal="center" vertical="center"/>
    </xf>
    <xf numFmtId="10" fontId="11" fillId="3" borderId="2" xfId="0" applyNumberFormat="1" applyFont="1" applyFill="1" applyBorder="1" applyAlignment="1">
      <alignment horizontal="center" vertical="center"/>
    </xf>
    <xf numFmtId="10" fontId="11" fillId="3" borderId="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  <protection locked="0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>
      <alignment vertical="center"/>
    </xf>
    <xf numFmtId="0" fontId="11" fillId="3" borderId="12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9" fillId="0" borderId="14" xfId="0" applyFont="1" applyBorder="1" applyAlignment="1" applyProtection="1">
      <alignment horizontal="left"/>
      <protection locked="0"/>
    </xf>
    <xf numFmtId="0" fontId="19" fillId="0" borderId="17" xfId="0" applyFont="1" applyBorder="1" applyAlignment="1" applyProtection="1">
      <alignment horizontal="left"/>
      <protection locked="0"/>
    </xf>
    <xf numFmtId="0" fontId="10" fillId="0" borderId="0" xfId="0" applyFont="1" applyAlignment="1" applyProtection="1">
      <alignment horizontal="left" vertical="top" wrapText="1"/>
      <protection locked="0"/>
    </xf>
    <xf numFmtId="0" fontId="19" fillId="0" borderId="5" xfId="0" applyFont="1" applyBorder="1" applyAlignment="1">
      <alignment horizontal="center" vertical="center"/>
    </xf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165" formatCode=";;;"/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;;;"/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165" formatCode=";;;"/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165" formatCode=";;;"/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;;;"/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;;;"/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DAB56C"/>
      <color rgb="FF9C0006"/>
      <color rgb="FFFFC7CE"/>
      <color rgb="FFC6EFCE"/>
      <color rgb="FF006100"/>
      <color rgb="FF351D13"/>
      <color rgb="FF663300"/>
      <color rgb="FFF267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07"/>
  <sheetViews>
    <sheetView showGridLines="0" tabSelected="1" view="pageLayout" topLeftCell="A31" zoomScale="130" zoomScaleNormal="100" zoomScalePageLayoutView="130" workbookViewId="0">
      <selection activeCell="T47" sqref="T47:V47"/>
    </sheetView>
  </sheetViews>
  <sheetFormatPr defaultColWidth="2.54296875" defaultRowHeight="11.5" customHeight="1" x14ac:dyDescent="0.35"/>
  <cols>
    <col min="1" max="19" width="2.54296875" style="2"/>
    <col min="20" max="20" width="2.54296875" style="2" customWidth="1"/>
    <col min="21" max="16384" width="2.54296875" style="2"/>
  </cols>
  <sheetData>
    <row r="1" spans="1:39" ht="5.5" customHeight="1" x14ac:dyDescent="0.35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</row>
    <row r="2" spans="1:39" ht="11.5" customHeight="1" x14ac:dyDescent="0.35">
      <c r="A2" s="153" t="s">
        <v>0</v>
      </c>
      <c r="B2" s="153"/>
      <c r="C2" s="153"/>
      <c r="D2" s="153"/>
      <c r="E2" s="153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3"/>
      <c r="Z2" s="153" t="s">
        <v>11</v>
      </c>
      <c r="AA2" s="153"/>
      <c r="AB2" s="153"/>
      <c r="AC2" s="153"/>
      <c r="AD2" s="153"/>
      <c r="AE2" s="155"/>
      <c r="AF2" s="155"/>
      <c r="AG2" s="155"/>
      <c r="AH2" s="155"/>
      <c r="AI2" s="4"/>
      <c r="AJ2" s="163" t="s">
        <v>14</v>
      </c>
      <c r="AK2" s="163"/>
      <c r="AL2" s="163"/>
      <c r="AM2" s="5"/>
    </row>
    <row r="3" spans="1:39" ht="11.5" customHeight="1" x14ac:dyDescent="0.35">
      <c r="A3" s="153" t="s">
        <v>1</v>
      </c>
      <c r="B3" s="153"/>
      <c r="C3" s="153"/>
      <c r="D3" s="153"/>
      <c r="E3" s="153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3"/>
      <c r="Z3" s="153" t="s">
        <v>2</v>
      </c>
      <c r="AA3" s="153"/>
      <c r="AB3" s="153"/>
      <c r="AC3" s="153"/>
      <c r="AD3" s="153"/>
      <c r="AE3" s="157"/>
      <c r="AF3" s="157"/>
      <c r="AG3" s="157"/>
      <c r="AH3" s="157"/>
      <c r="AI3" s="4"/>
      <c r="AJ3" s="163"/>
      <c r="AK3" s="163"/>
      <c r="AL3" s="163"/>
      <c r="AM3" s="5"/>
    </row>
    <row r="4" spans="1:39" ht="11.5" customHeight="1" x14ac:dyDescent="0.35">
      <c r="A4" s="153" t="s">
        <v>3</v>
      </c>
      <c r="B4" s="153"/>
      <c r="C4" s="153"/>
      <c r="D4" s="153"/>
      <c r="E4" s="153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63"/>
      <c r="AK4" s="163"/>
      <c r="AL4" s="163"/>
      <c r="AM4" s="5"/>
    </row>
    <row r="5" spans="1:39" ht="11.5" customHeight="1" x14ac:dyDescent="0.35">
      <c r="A5" s="153" t="s">
        <v>4</v>
      </c>
      <c r="B5" s="153"/>
      <c r="C5" s="153"/>
      <c r="D5" s="153"/>
      <c r="E5" s="153"/>
      <c r="F5" s="158"/>
      <c r="G5" s="158"/>
      <c r="H5" s="158"/>
      <c r="I5" s="158"/>
      <c r="J5" s="4"/>
      <c r="K5" s="154" t="s">
        <v>5</v>
      </c>
      <c r="L5" s="154"/>
      <c r="M5" s="155">
        <v>89</v>
      </c>
      <c r="N5" s="155"/>
      <c r="O5" s="4" t="s">
        <v>12</v>
      </c>
      <c r="P5" s="156">
        <f>ROUND((M5-32)*5/9,1)</f>
        <v>31.7</v>
      </c>
      <c r="Q5" s="156"/>
      <c r="R5" s="4" t="s">
        <v>6</v>
      </c>
      <c r="S5" s="154" t="s">
        <v>7</v>
      </c>
      <c r="T5" s="154"/>
      <c r="U5" s="154"/>
      <c r="V5" s="154"/>
      <c r="W5" s="1"/>
      <c r="X5" s="6" t="s">
        <v>8</v>
      </c>
      <c r="Y5" s="4"/>
      <c r="Z5" s="153" t="s">
        <v>18</v>
      </c>
      <c r="AA5" s="153"/>
      <c r="AB5" s="153"/>
      <c r="AC5" s="153"/>
      <c r="AD5" s="153"/>
      <c r="AE5" s="164"/>
      <c r="AF5" s="164"/>
      <c r="AG5" s="164"/>
      <c r="AH5" s="164"/>
      <c r="AI5" s="164"/>
      <c r="AJ5" s="164"/>
      <c r="AK5" s="164"/>
      <c r="AL5" s="164"/>
      <c r="AM5" s="4"/>
    </row>
    <row r="6" spans="1:39" ht="11.5" customHeight="1" x14ac:dyDescent="0.35">
      <c r="A6" s="153" t="s">
        <v>19</v>
      </c>
      <c r="B6" s="153"/>
      <c r="C6" s="153"/>
      <c r="D6" s="153"/>
      <c r="E6" s="153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4"/>
      <c r="Z6" s="153" t="s">
        <v>9</v>
      </c>
      <c r="AA6" s="153"/>
      <c r="AB6" s="153"/>
      <c r="AC6" s="153"/>
      <c r="AD6" s="153"/>
      <c r="AE6" s="159"/>
      <c r="AF6" s="159"/>
      <c r="AG6" s="159"/>
      <c r="AH6" s="159"/>
      <c r="AI6" s="159"/>
      <c r="AJ6" s="159"/>
      <c r="AK6" s="159"/>
      <c r="AL6" s="159"/>
      <c r="AM6" s="4"/>
    </row>
    <row r="7" spans="1:39" ht="11.5" customHeight="1" thickBot="1" x14ac:dyDescent="0.4">
      <c r="A7" s="38"/>
      <c r="B7" s="38"/>
      <c r="C7" s="38"/>
      <c r="D7" s="38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  <c r="Z7" s="38"/>
      <c r="AA7" s="38"/>
      <c r="AB7" s="38"/>
      <c r="AC7" s="38"/>
      <c r="AD7" s="38"/>
      <c r="AE7" s="39"/>
      <c r="AF7" s="39"/>
      <c r="AG7" s="39"/>
      <c r="AH7" s="39"/>
      <c r="AI7" s="39"/>
      <c r="AJ7" s="39"/>
      <c r="AK7" s="39"/>
      <c r="AL7" s="39"/>
      <c r="AM7" s="40"/>
    </row>
    <row r="8" spans="1:39" ht="11.5" customHeight="1" x14ac:dyDescent="0.35">
      <c r="A8" s="7" t="s">
        <v>57</v>
      </c>
      <c r="B8" s="8"/>
      <c r="C8" s="8"/>
      <c r="D8" s="8"/>
      <c r="E8" s="8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  <c r="X8" s="10"/>
      <c r="Y8" s="11"/>
      <c r="Z8" s="12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ht="10.5" customHeight="1" x14ac:dyDescent="0.35">
      <c r="A9" s="7"/>
      <c r="B9" s="8"/>
      <c r="C9" s="8"/>
      <c r="D9" s="8"/>
      <c r="E9" s="8"/>
      <c r="F9" s="9"/>
      <c r="G9" s="160" t="s">
        <v>58</v>
      </c>
      <c r="H9" s="115"/>
      <c r="I9" s="115"/>
      <c r="J9" s="115"/>
      <c r="K9" s="115"/>
      <c r="L9" s="103"/>
      <c r="M9" s="103"/>
      <c r="N9" s="103"/>
      <c r="O9" s="103"/>
      <c r="P9" s="103"/>
      <c r="Q9" s="103"/>
      <c r="R9" s="103"/>
      <c r="S9" s="103"/>
      <c r="T9" s="103"/>
      <c r="V9" s="165" t="s">
        <v>61</v>
      </c>
      <c r="W9" s="115"/>
      <c r="X9" s="115"/>
      <c r="Y9" s="115"/>
      <c r="Z9" s="115"/>
      <c r="AA9" s="115"/>
      <c r="AB9" s="103">
        <v>34500</v>
      </c>
      <c r="AC9" s="103"/>
      <c r="AD9" s="103"/>
      <c r="AE9" s="103"/>
      <c r="AF9" s="103"/>
      <c r="AG9" s="103"/>
      <c r="AH9" s="103"/>
      <c r="AI9" s="103"/>
      <c r="AJ9" s="103"/>
      <c r="AK9" s="11"/>
      <c r="AL9" s="11"/>
      <c r="AM9" s="11"/>
    </row>
    <row r="10" spans="1:39" ht="11.5" customHeight="1" x14ac:dyDescent="0.35">
      <c r="A10" s="16"/>
      <c r="B10" s="16"/>
      <c r="C10" s="16"/>
      <c r="D10" s="16"/>
      <c r="E10" s="16"/>
      <c r="F10" s="16"/>
      <c r="G10" s="160" t="s">
        <v>60</v>
      </c>
      <c r="H10" s="115"/>
      <c r="I10" s="115"/>
      <c r="J10" s="115"/>
      <c r="K10" s="115"/>
      <c r="L10" s="103"/>
      <c r="M10" s="103"/>
      <c r="N10" s="103"/>
      <c r="O10" s="103"/>
      <c r="P10" s="103"/>
      <c r="Q10" s="103"/>
      <c r="R10" s="103"/>
      <c r="S10" s="103"/>
      <c r="T10" s="103"/>
      <c r="V10" s="165" t="s">
        <v>59</v>
      </c>
      <c r="W10" s="115"/>
      <c r="X10" s="115"/>
      <c r="Y10" s="115"/>
      <c r="Z10" s="115"/>
      <c r="AA10" s="115"/>
      <c r="AB10" s="103"/>
      <c r="AC10" s="103"/>
      <c r="AD10" s="103"/>
      <c r="AE10" s="103"/>
      <c r="AF10" s="103"/>
      <c r="AG10" s="103"/>
      <c r="AH10" s="103"/>
      <c r="AI10" s="103"/>
      <c r="AJ10" s="103"/>
      <c r="AK10" s="11"/>
      <c r="AL10" s="11"/>
      <c r="AM10" s="11"/>
    </row>
    <row r="11" spans="1:39" ht="11.5" customHeight="1" x14ac:dyDescent="0.35">
      <c r="A11" s="16"/>
      <c r="B11" s="11"/>
      <c r="C11" s="11"/>
      <c r="D11" s="11"/>
      <c r="E11" s="11"/>
      <c r="F11" s="11"/>
      <c r="G11" s="160" t="s">
        <v>62</v>
      </c>
      <c r="H11" s="115"/>
      <c r="I11" s="115"/>
      <c r="J11" s="115"/>
      <c r="K11" s="115"/>
      <c r="L11" s="103"/>
      <c r="M11" s="103"/>
      <c r="N11" s="103"/>
      <c r="O11" s="103"/>
      <c r="P11" s="103"/>
      <c r="Q11" s="103"/>
      <c r="R11" s="103"/>
      <c r="S11" s="103"/>
      <c r="T11" s="103"/>
      <c r="V11" s="165" t="s">
        <v>63</v>
      </c>
      <c r="W11" s="115"/>
      <c r="X11" s="115"/>
      <c r="Y11" s="115"/>
      <c r="Z11" s="115"/>
      <c r="AA11" s="115"/>
      <c r="AB11" s="103"/>
      <c r="AC11" s="103"/>
      <c r="AD11" s="103"/>
      <c r="AE11" s="103"/>
      <c r="AF11" s="103"/>
      <c r="AG11" s="103"/>
      <c r="AH11" s="103"/>
      <c r="AI11" s="103"/>
      <c r="AJ11" s="103"/>
      <c r="AK11" s="11"/>
      <c r="AL11" s="11"/>
      <c r="AM11" s="11"/>
    </row>
    <row r="12" spans="1:39" ht="11.5" customHeight="1" x14ac:dyDescent="0.35">
      <c r="A12" s="16"/>
      <c r="B12" s="11"/>
      <c r="C12" s="11"/>
      <c r="D12" s="11"/>
      <c r="E12" s="11"/>
      <c r="F12" s="11"/>
      <c r="G12" s="160" t="s">
        <v>64</v>
      </c>
      <c r="H12" s="115"/>
      <c r="I12" s="115"/>
      <c r="J12" s="115"/>
      <c r="K12" s="115"/>
      <c r="L12" s="103"/>
      <c r="M12" s="103"/>
      <c r="N12" s="103"/>
      <c r="O12" s="103"/>
      <c r="P12" s="103"/>
      <c r="Q12" s="103"/>
      <c r="R12" s="103"/>
      <c r="S12" s="103"/>
      <c r="T12" s="103"/>
      <c r="V12" s="165" t="s">
        <v>65</v>
      </c>
      <c r="W12" s="115"/>
      <c r="X12" s="115"/>
      <c r="Y12" s="115"/>
      <c r="Z12" s="115"/>
      <c r="AA12" s="115"/>
      <c r="AB12" s="103"/>
      <c r="AC12" s="103"/>
      <c r="AD12" s="103"/>
      <c r="AE12" s="103"/>
      <c r="AF12" s="103"/>
      <c r="AG12" s="103"/>
      <c r="AH12" s="103"/>
      <c r="AI12" s="103"/>
      <c r="AJ12" s="103"/>
      <c r="AK12" s="11"/>
      <c r="AL12" s="11"/>
      <c r="AM12" s="11"/>
    </row>
    <row r="13" spans="1:39" ht="11.5" customHeight="1" x14ac:dyDescent="0.35">
      <c r="A13" s="16"/>
      <c r="B13" s="11"/>
      <c r="C13" s="11"/>
      <c r="D13" s="11"/>
      <c r="E13" s="11"/>
      <c r="F13" s="11"/>
      <c r="G13" s="160" t="s">
        <v>66</v>
      </c>
      <c r="H13" s="115"/>
      <c r="I13" s="115"/>
      <c r="J13" s="115"/>
      <c r="K13" s="115"/>
      <c r="L13" s="103"/>
      <c r="M13" s="103"/>
      <c r="N13" s="103"/>
      <c r="O13" s="103"/>
      <c r="P13" s="103"/>
      <c r="Q13" s="103"/>
      <c r="R13" s="103"/>
      <c r="S13" s="103"/>
      <c r="T13" s="103"/>
      <c r="V13" s="165" t="s">
        <v>67</v>
      </c>
      <c r="W13" s="115"/>
      <c r="X13" s="115"/>
      <c r="Y13" s="115"/>
      <c r="Z13" s="115"/>
      <c r="AA13" s="115"/>
      <c r="AB13" s="103"/>
      <c r="AC13" s="103"/>
      <c r="AD13" s="103"/>
      <c r="AE13" s="103"/>
      <c r="AF13" s="103"/>
      <c r="AG13" s="103"/>
      <c r="AH13" s="103"/>
      <c r="AI13" s="103"/>
      <c r="AJ13" s="103"/>
      <c r="AK13" s="11"/>
      <c r="AL13" s="11"/>
      <c r="AM13" s="11"/>
    </row>
    <row r="14" spans="1:39" ht="11.5" customHeight="1" thickBot="1" x14ac:dyDescent="0.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/>
      <c r="X14" s="17"/>
      <c r="Y14" s="18"/>
      <c r="Z14" s="18"/>
      <c r="AA14" s="18"/>
      <c r="AB14" s="18"/>
      <c r="AC14" s="17"/>
      <c r="AD14" s="17"/>
      <c r="AE14" s="17"/>
      <c r="AF14" s="19"/>
      <c r="AG14" s="19"/>
      <c r="AH14" s="19"/>
      <c r="AI14" s="19"/>
      <c r="AJ14" s="19"/>
      <c r="AK14" s="19"/>
      <c r="AL14" s="19"/>
      <c r="AM14" s="19"/>
    </row>
    <row r="15" spans="1:39" ht="11.5" customHeight="1" x14ac:dyDescent="0.35">
      <c r="A15" s="7" t="s">
        <v>13</v>
      </c>
      <c r="B15" s="20"/>
      <c r="C15" s="20"/>
      <c r="D15" s="20"/>
      <c r="E15" s="20"/>
      <c r="F15" s="20"/>
      <c r="G15" s="20"/>
      <c r="H15" s="20"/>
      <c r="I15" s="20"/>
      <c r="J15" s="9"/>
      <c r="K15" s="9"/>
      <c r="L15" s="21"/>
      <c r="M15" s="11"/>
      <c r="N15" s="10"/>
      <c r="O15" s="10"/>
      <c r="P15" s="10"/>
      <c r="Q15" s="10"/>
      <c r="R15" s="10"/>
      <c r="S15" s="10"/>
      <c r="T15" s="10"/>
      <c r="U15" s="10"/>
      <c r="V15" s="22"/>
      <c r="W15" s="22"/>
      <c r="X15" s="22"/>
      <c r="Y15" s="21"/>
      <c r="Z15" s="2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1.5" customHeight="1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3"/>
    </row>
    <row r="17" spans="1:39" ht="11.5" customHeight="1" x14ac:dyDescent="0.35">
      <c r="A17" s="23"/>
      <c r="B17" s="13" t="s">
        <v>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1" t="s">
        <v>25</v>
      </c>
      <c r="AI17" s="131"/>
      <c r="AJ17" s="131"/>
      <c r="AK17" s="131"/>
      <c r="AL17" s="131"/>
      <c r="AM17" s="23"/>
    </row>
    <row r="18" spans="1:39" ht="10.75" customHeight="1" x14ac:dyDescent="0.35">
      <c r="A18" s="23"/>
      <c r="B18" s="137" t="s">
        <v>80</v>
      </c>
      <c r="C18" s="138"/>
      <c r="D18" s="138"/>
      <c r="E18" s="139"/>
      <c r="F18" s="166" t="s">
        <v>73</v>
      </c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2"/>
      <c r="AH18" s="128"/>
      <c r="AI18" s="143"/>
      <c r="AJ18" s="143"/>
      <c r="AK18" s="143"/>
      <c r="AL18" s="144"/>
      <c r="AM18" s="11"/>
    </row>
    <row r="19" spans="1:39" ht="10.75" customHeight="1" x14ac:dyDescent="0.35">
      <c r="A19" s="23"/>
      <c r="B19" s="137" t="s">
        <v>81</v>
      </c>
      <c r="C19" s="138"/>
      <c r="D19" s="138"/>
      <c r="E19" s="139"/>
      <c r="F19" s="166" t="s">
        <v>74</v>
      </c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2"/>
      <c r="AH19" s="128"/>
      <c r="AI19" s="143"/>
      <c r="AJ19" s="143"/>
      <c r="AK19" s="143"/>
      <c r="AL19" s="144"/>
      <c r="AM19" s="11"/>
    </row>
    <row r="20" spans="1:39" ht="10.75" customHeight="1" x14ac:dyDescent="0.35">
      <c r="A20" s="23"/>
      <c r="B20" s="137" t="s">
        <v>82</v>
      </c>
      <c r="C20" s="138"/>
      <c r="D20" s="138"/>
      <c r="E20" s="139"/>
      <c r="F20" s="166" t="s">
        <v>29</v>
      </c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2"/>
      <c r="AH20" s="128"/>
      <c r="AI20" s="143"/>
      <c r="AJ20" s="143"/>
      <c r="AK20" s="143"/>
      <c r="AL20" s="144"/>
      <c r="AM20" s="11"/>
    </row>
    <row r="21" spans="1:39" ht="25.25" customHeight="1" x14ac:dyDescent="0.35">
      <c r="A21" s="23"/>
      <c r="B21" s="137" t="s">
        <v>83</v>
      </c>
      <c r="C21" s="138"/>
      <c r="D21" s="138"/>
      <c r="E21" s="139"/>
      <c r="F21" s="140" t="s">
        <v>68</v>
      </c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2"/>
      <c r="AH21" s="128"/>
      <c r="AI21" s="143"/>
      <c r="AJ21" s="143"/>
      <c r="AK21" s="143"/>
      <c r="AL21" s="144"/>
      <c r="AM21" s="11"/>
    </row>
    <row r="22" spans="1:39" ht="10.75" customHeight="1" x14ac:dyDescent="0.35">
      <c r="A22" s="23"/>
      <c r="B22" s="137" t="s">
        <v>84</v>
      </c>
      <c r="C22" s="138"/>
      <c r="D22" s="138"/>
      <c r="E22" s="139"/>
      <c r="F22" s="140" t="s">
        <v>75</v>
      </c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2"/>
      <c r="AH22" s="128"/>
      <c r="AI22" s="143"/>
      <c r="AJ22" s="143"/>
      <c r="AK22" s="143"/>
      <c r="AL22" s="144"/>
      <c r="AM22" s="11"/>
    </row>
    <row r="23" spans="1:39" ht="25.25" customHeight="1" x14ac:dyDescent="0.35">
      <c r="A23" s="23"/>
      <c r="B23" s="137" t="s">
        <v>85</v>
      </c>
      <c r="C23" s="138"/>
      <c r="D23" s="138"/>
      <c r="E23" s="139"/>
      <c r="F23" s="140" t="s">
        <v>30</v>
      </c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2"/>
      <c r="AH23" s="128"/>
      <c r="AI23" s="143"/>
      <c r="AJ23" s="143"/>
      <c r="AK23" s="143"/>
      <c r="AL23" s="144"/>
      <c r="AM23" s="11"/>
    </row>
    <row r="24" spans="1:39" ht="10.75" customHeight="1" x14ac:dyDescent="0.35">
      <c r="A24" s="23"/>
      <c r="B24" s="137" t="s">
        <v>86</v>
      </c>
      <c r="C24" s="138"/>
      <c r="D24" s="138"/>
      <c r="E24" s="139"/>
      <c r="F24" s="140" t="s">
        <v>31</v>
      </c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2"/>
      <c r="AH24" s="128"/>
      <c r="AI24" s="143"/>
      <c r="AJ24" s="143"/>
      <c r="AK24" s="143"/>
      <c r="AL24" s="144"/>
      <c r="AM24" s="11"/>
    </row>
    <row r="25" spans="1:39" ht="25.25" customHeight="1" x14ac:dyDescent="0.35">
      <c r="A25" s="23"/>
      <c r="B25" s="137" t="s">
        <v>87</v>
      </c>
      <c r="C25" s="138"/>
      <c r="D25" s="138"/>
      <c r="E25" s="139"/>
      <c r="F25" s="140" t="s">
        <v>32</v>
      </c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2"/>
      <c r="AH25" s="128"/>
      <c r="AI25" s="143"/>
      <c r="AJ25" s="143"/>
      <c r="AK25" s="143"/>
      <c r="AL25" s="144"/>
      <c r="AM25" s="23"/>
    </row>
    <row r="26" spans="1:39" ht="37" customHeight="1" x14ac:dyDescent="0.35">
      <c r="A26" s="23"/>
      <c r="B26" s="137" t="s">
        <v>88</v>
      </c>
      <c r="C26" s="138"/>
      <c r="D26" s="138"/>
      <c r="E26" s="139"/>
      <c r="F26" s="140" t="s">
        <v>76</v>
      </c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2"/>
      <c r="AH26" s="128"/>
      <c r="AI26" s="143"/>
      <c r="AJ26" s="143"/>
      <c r="AK26" s="143"/>
      <c r="AL26" s="144"/>
      <c r="AM26" s="13"/>
    </row>
    <row r="27" spans="1:39" ht="37" customHeight="1" x14ac:dyDescent="0.35">
      <c r="A27" s="23"/>
      <c r="B27" s="137" t="s">
        <v>89</v>
      </c>
      <c r="C27" s="138"/>
      <c r="D27" s="138"/>
      <c r="E27" s="139"/>
      <c r="F27" s="140" t="s">
        <v>117</v>
      </c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2"/>
      <c r="AH27" s="128"/>
      <c r="AI27" s="143"/>
      <c r="AJ27" s="143"/>
      <c r="AK27" s="143"/>
      <c r="AL27" s="144"/>
      <c r="AM27" s="13"/>
    </row>
    <row r="28" spans="1:39" ht="10.75" customHeight="1" x14ac:dyDescent="0.35">
      <c r="A28" s="23"/>
      <c r="B28" s="137" t="s">
        <v>90</v>
      </c>
      <c r="C28" s="138"/>
      <c r="D28" s="138"/>
      <c r="E28" s="139"/>
      <c r="F28" s="140" t="s">
        <v>33</v>
      </c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2"/>
      <c r="AH28" s="128"/>
      <c r="AI28" s="143"/>
      <c r="AJ28" s="143"/>
      <c r="AK28" s="143"/>
      <c r="AL28" s="144"/>
      <c r="AM28" s="13"/>
    </row>
    <row r="29" spans="1:39" ht="10.75" customHeight="1" x14ac:dyDescent="0.35">
      <c r="A29" s="23"/>
      <c r="B29" s="137" t="s">
        <v>91</v>
      </c>
      <c r="C29" s="138"/>
      <c r="D29" s="138"/>
      <c r="E29" s="139"/>
      <c r="F29" s="140" t="s">
        <v>34</v>
      </c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2"/>
      <c r="AH29" s="128"/>
      <c r="AI29" s="143"/>
      <c r="AJ29" s="143"/>
      <c r="AK29" s="143"/>
      <c r="AL29" s="144"/>
      <c r="AM29" s="13"/>
    </row>
    <row r="30" spans="1:39" ht="10.75" customHeight="1" x14ac:dyDescent="0.35">
      <c r="A30" s="23"/>
      <c r="B30" s="137" t="s">
        <v>92</v>
      </c>
      <c r="C30" s="138"/>
      <c r="D30" s="138"/>
      <c r="E30" s="139"/>
      <c r="F30" s="140" t="s">
        <v>35</v>
      </c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2"/>
      <c r="AH30" s="128"/>
      <c r="AI30" s="143"/>
      <c r="AJ30" s="143"/>
      <c r="AK30" s="143"/>
      <c r="AL30" s="144"/>
      <c r="AM30" s="13"/>
    </row>
    <row r="31" spans="1:39" ht="10.75" customHeight="1" x14ac:dyDescent="0.35">
      <c r="A31" s="23"/>
      <c r="B31" s="137" t="s">
        <v>93</v>
      </c>
      <c r="C31" s="138"/>
      <c r="D31" s="138"/>
      <c r="E31" s="139"/>
      <c r="F31" s="140" t="s">
        <v>36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2"/>
      <c r="AH31" s="128"/>
      <c r="AI31" s="143"/>
      <c r="AJ31" s="143"/>
      <c r="AK31" s="143"/>
      <c r="AL31" s="144"/>
      <c r="AM31" s="13"/>
    </row>
    <row r="32" spans="1:39" ht="10.75" customHeight="1" x14ac:dyDescent="0.35">
      <c r="A32" s="23"/>
      <c r="B32" s="137" t="s">
        <v>94</v>
      </c>
      <c r="C32" s="138"/>
      <c r="D32" s="138"/>
      <c r="E32" s="139"/>
      <c r="F32" s="140" t="s">
        <v>37</v>
      </c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2"/>
      <c r="AH32" s="128"/>
      <c r="AI32" s="143"/>
      <c r="AJ32" s="143"/>
      <c r="AK32" s="143"/>
      <c r="AL32" s="144"/>
      <c r="AM32" s="13"/>
    </row>
    <row r="33" spans="1:39" ht="10.75" customHeight="1" x14ac:dyDescent="0.35">
      <c r="A33" s="23"/>
      <c r="B33" s="137" t="s">
        <v>95</v>
      </c>
      <c r="C33" s="138"/>
      <c r="D33" s="138"/>
      <c r="E33" s="139"/>
      <c r="F33" s="140" t="s">
        <v>38</v>
      </c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2"/>
      <c r="AH33" s="128"/>
      <c r="AI33" s="143"/>
      <c r="AJ33" s="143"/>
      <c r="AK33" s="143"/>
      <c r="AL33" s="144"/>
      <c r="AM33" s="13"/>
    </row>
    <row r="34" spans="1:39" ht="10.75" customHeight="1" x14ac:dyDescent="0.35">
      <c r="A34" s="23"/>
      <c r="B34" s="137" t="s">
        <v>96</v>
      </c>
      <c r="C34" s="138"/>
      <c r="D34" s="138"/>
      <c r="E34" s="139"/>
      <c r="F34" s="140" t="s">
        <v>77</v>
      </c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2"/>
      <c r="AH34" s="128"/>
      <c r="AI34" s="143"/>
      <c r="AJ34" s="143"/>
      <c r="AK34" s="143"/>
      <c r="AL34" s="144"/>
      <c r="AM34" s="13"/>
    </row>
    <row r="35" spans="1:39" ht="10.75" customHeight="1" x14ac:dyDescent="0.35">
      <c r="A35" s="23"/>
      <c r="B35" s="137" t="s">
        <v>97</v>
      </c>
      <c r="C35" s="138"/>
      <c r="D35" s="138"/>
      <c r="E35" s="139"/>
      <c r="F35" s="140" t="s">
        <v>78</v>
      </c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2"/>
      <c r="AH35" s="128"/>
      <c r="AI35" s="143"/>
      <c r="AJ35" s="143"/>
      <c r="AK35" s="143"/>
      <c r="AL35" s="144"/>
      <c r="AM35" s="13"/>
    </row>
    <row r="36" spans="1:39" ht="10.75" customHeight="1" x14ac:dyDescent="0.35">
      <c r="A36" s="23"/>
      <c r="B36" s="137" t="s">
        <v>98</v>
      </c>
      <c r="C36" s="138"/>
      <c r="D36" s="138"/>
      <c r="E36" s="139"/>
      <c r="F36" s="140" t="s">
        <v>116</v>
      </c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2"/>
      <c r="AH36" s="128"/>
      <c r="AI36" s="143"/>
      <c r="AJ36" s="143"/>
      <c r="AK36" s="143"/>
      <c r="AL36" s="144"/>
      <c r="AM36" s="13"/>
    </row>
    <row r="37" spans="1:39" ht="10.75" customHeight="1" x14ac:dyDescent="0.35">
      <c r="A37" s="23"/>
      <c r="B37" s="137" t="s">
        <v>99</v>
      </c>
      <c r="C37" s="138"/>
      <c r="D37" s="138"/>
      <c r="E37" s="139"/>
      <c r="F37" s="140" t="s">
        <v>79</v>
      </c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2"/>
      <c r="AH37" s="128"/>
      <c r="AI37" s="143"/>
      <c r="AJ37" s="143"/>
      <c r="AK37" s="143"/>
      <c r="AL37" s="144"/>
      <c r="AM37" s="13"/>
    </row>
    <row r="38" spans="1:39" ht="10.75" customHeight="1" x14ac:dyDescent="0.35">
      <c r="A38" s="23"/>
      <c r="B38" s="13"/>
      <c r="C38" s="48"/>
      <c r="D38" s="48"/>
      <c r="E38" s="48"/>
      <c r="F38" s="49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14"/>
      <c r="AI38" s="60"/>
      <c r="AJ38" s="60"/>
      <c r="AK38" s="60"/>
      <c r="AL38" s="60"/>
      <c r="AM38" s="13"/>
    </row>
    <row r="39" spans="1:39" ht="11.5" customHeight="1" thickBot="1" x14ac:dyDescent="0.4">
      <c r="A39" s="24"/>
      <c r="B39" s="24"/>
      <c r="C39" s="24"/>
      <c r="D39" s="24"/>
      <c r="E39" s="24"/>
      <c r="F39" s="24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8"/>
      <c r="AL39" s="18"/>
      <c r="AM39" s="18"/>
    </row>
    <row r="40" spans="1:39" ht="11.5" customHeight="1" x14ac:dyDescent="0.35">
      <c r="A40" s="27" t="s">
        <v>114</v>
      </c>
      <c r="B40" s="28"/>
      <c r="C40" s="28"/>
      <c r="D40" s="28"/>
      <c r="E40" s="28"/>
      <c r="F40" s="28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</row>
    <row r="41" spans="1:39" ht="11.5" customHeight="1" x14ac:dyDescent="0.35">
      <c r="A41" s="7"/>
      <c r="B41" s="35"/>
      <c r="C41" s="35"/>
      <c r="D41" s="35"/>
      <c r="E41" s="35"/>
      <c r="F41" s="35"/>
      <c r="G41" s="36"/>
      <c r="H41" s="36"/>
      <c r="I41" s="36"/>
      <c r="J41" s="36"/>
      <c r="K41" s="36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</row>
    <row r="42" spans="1:39" ht="11.5" customHeight="1" x14ac:dyDescent="0.35">
      <c r="A42" s="11"/>
      <c r="B42" s="81" t="s">
        <v>20</v>
      </c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Z42" s="13"/>
      <c r="AA42" s="13"/>
      <c r="AB42" s="54"/>
      <c r="AC42" s="75" t="s">
        <v>100</v>
      </c>
      <c r="AD42" s="76"/>
      <c r="AE42" s="77"/>
      <c r="AF42" s="88" t="s">
        <v>121</v>
      </c>
      <c r="AG42" s="88"/>
      <c r="AH42" s="88"/>
      <c r="AI42" s="151" t="s">
        <v>25</v>
      </c>
      <c r="AJ42" s="151"/>
      <c r="AK42" s="151"/>
    </row>
    <row r="43" spans="1:39" ht="11.5" customHeight="1" x14ac:dyDescent="0.35">
      <c r="A43" s="11"/>
      <c r="B43" s="132" t="s">
        <v>40</v>
      </c>
      <c r="C43" s="132"/>
      <c r="D43" s="132"/>
      <c r="E43" s="132"/>
      <c r="F43" s="132"/>
      <c r="G43" s="132"/>
      <c r="H43" s="81" t="s">
        <v>50</v>
      </c>
      <c r="I43" s="81"/>
      <c r="J43" s="81"/>
      <c r="K43" s="81" t="s">
        <v>51</v>
      </c>
      <c r="L43" s="81"/>
      <c r="M43" s="81"/>
      <c r="N43" s="81" t="s">
        <v>52</v>
      </c>
      <c r="O43" s="81"/>
      <c r="P43" s="81"/>
      <c r="Q43" s="81" t="s">
        <v>53</v>
      </c>
      <c r="R43" s="81"/>
      <c r="S43" s="81"/>
      <c r="T43" s="81" t="s">
        <v>54</v>
      </c>
      <c r="U43" s="81"/>
      <c r="V43" s="81"/>
      <c r="W43" s="81" t="s">
        <v>15</v>
      </c>
      <c r="X43" s="81"/>
      <c r="Z43" s="55"/>
      <c r="AA43" s="55"/>
      <c r="AB43" s="56"/>
      <c r="AC43" s="78"/>
      <c r="AD43" s="79"/>
      <c r="AE43" s="80"/>
      <c r="AF43" s="88"/>
      <c r="AG43" s="88"/>
      <c r="AH43" s="88"/>
      <c r="AI43" s="151"/>
      <c r="AJ43" s="151"/>
      <c r="AK43" s="151"/>
    </row>
    <row r="44" spans="1:39" ht="11.5" customHeight="1" x14ac:dyDescent="0.35">
      <c r="A44" s="11"/>
      <c r="B44" s="82" t="s">
        <v>102</v>
      </c>
      <c r="C44" s="82"/>
      <c r="D44" s="82"/>
      <c r="E44" s="82"/>
      <c r="F44" s="82"/>
      <c r="G44" s="82"/>
      <c r="H44" s="82">
        <v>52</v>
      </c>
      <c r="I44" s="82"/>
      <c r="J44" s="82"/>
      <c r="K44" s="82">
        <v>48</v>
      </c>
      <c r="L44" s="82"/>
      <c r="M44" s="82"/>
      <c r="N44" s="82">
        <v>56</v>
      </c>
      <c r="O44" s="82"/>
      <c r="P44" s="82"/>
      <c r="Q44" s="82" t="s">
        <v>123</v>
      </c>
      <c r="R44" s="82"/>
      <c r="S44" s="82"/>
      <c r="T44" s="82" t="s">
        <v>123</v>
      </c>
      <c r="U44" s="82"/>
      <c r="V44" s="82"/>
      <c r="W44" s="83" t="s">
        <v>101</v>
      </c>
      <c r="X44" s="84"/>
      <c r="Z44" s="88" t="s">
        <v>120</v>
      </c>
      <c r="AA44" s="88"/>
      <c r="AB44" s="88"/>
      <c r="AC44" s="145">
        <f t="shared" ref="AC44:AC49" si="0">IF(OR(H44="",K44="",N44=""),"N/A",(MAX(H44,K44,N44)/MIN(H44,K44,N44)-1))</f>
        <v>0.16666666666666674</v>
      </c>
      <c r="AD44" s="145"/>
      <c r="AE44" s="145"/>
      <c r="AF44" s="96" t="s">
        <v>122</v>
      </c>
      <c r="AG44" s="97"/>
      <c r="AH44" s="98"/>
      <c r="AI44" s="99" t="str">
        <f>IF(AF44="N/A","N/A",IF(ISNUMBER(AC44)=FALSE,"-",IF(AC44&gt;0.5,"FAIL","PASS")))</f>
        <v>PASS</v>
      </c>
      <c r="AJ44" s="99"/>
      <c r="AK44" s="99"/>
    </row>
    <row r="45" spans="1:39" ht="11.5" customHeight="1" x14ac:dyDescent="0.35">
      <c r="A45" s="11"/>
      <c r="B45" s="82" t="s">
        <v>103</v>
      </c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 t="s">
        <v>123</v>
      </c>
      <c r="R45" s="82"/>
      <c r="S45" s="82"/>
      <c r="T45" s="82" t="s">
        <v>123</v>
      </c>
      <c r="U45" s="82"/>
      <c r="V45" s="82"/>
      <c r="W45" s="83"/>
      <c r="X45" s="84"/>
      <c r="Z45" s="88" t="s">
        <v>120</v>
      </c>
      <c r="AA45" s="88"/>
      <c r="AB45" s="88"/>
      <c r="AC45" s="148" t="str">
        <f t="shared" si="0"/>
        <v>N/A</v>
      </c>
      <c r="AD45" s="149"/>
      <c r="AE45" s="150"/>
      <c r="AF45" s="96" t="s">
        <v>123</v>
      </c>
      <c r="AG45" s="97"/>
      <c r="AH45" s="98"/>
      <c r="AI45" s="99" t="str">
        <f t="shared" ref="AI45:AI49" si="1">IF(AF45="N/A","N/A",IF(ISNUMBER(AC45)=FALSE,"-",IF(AC45&gt;0.5,"FAIL","PASS")))</f>
        <v>N/A</v>
      </c>
      <c r="AJ45" s="99"/>
      <c r="AK45" s="99"/>
    </row>
    <row r="46" spans="1:39" ht="11.5" customHeight="1" x14ac:dyDescent="0.35">
      <c r="A46" s="11"/>
      <c r="B46" s="82" t="s">
        <v>104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3"/>
      <c r="X46" s="84"/>
      <c r="Z46" s="88" t="s">
        <v>120</v>
      </c>
      <c r="AA46" s="88"/>
      <c r="AB46" s="88"/>
      <c r="AC46" s="148" t="str">
        <f t="shared" si="0"/>
        <v>N/A</v>
      </c>
      <c r="AD46" s="149"/>
      <c r="AE46" s="150"/>
      <c r="AF46" s="96" t="s">
        <v>123</v>
      </c>
      <c r="AG46" s="97"/>
      <c r="AH46" s="98"/>
      <c r="AI46" s="99" t="str">
        <f t="shared" si="1"/>
        <v>N/A</v>
      </c>
      <c r="AJ46" s="99"/>
      <c r="AK46" s="99"/>
    </row>
    <row r="47" spans="1:39" ht="11.5" customHeight="1" x14ac:dyDescent="0.35">
      <c r="A47" s="11"/>
      <c r="B47" s="82" t="s">
        <v>105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3"/>
      <c r="X47" s="84"/>
      <c r="Z47" s="88" t="s">
        <v>120</v>
      </c>
      <c r="AA47" s="88"/>
      <c r="AB47" s="88"/>
      <c r="AC47" s="148" t="str">
        <f t="shared" si="0"/>
        <v>N/A</v>
      </c>
      <c r="AD47" s="149"/>
      <c r="AE47" s="150"/>
      <c r="AF47" s="96" t="s">
        <v>123</v>
      </c>
      <c r="AG47" s="97"/>
      <c r="AH47" s="98"/>
      <c r="AI47" s="99" t="str">
        <f t="shared" si="1"/>
        <v>N/A</v>
      </c>
      <c r="AJ47" s="99"/>
      <c r="AK47" s="99"/>
    </row>
    <row r="48" spans="1:39" ht="11.5" customHeight="1" x14ac:dyDescent="0.35">
      <c r="A48" s="11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3"/>
      <c r="X48" s="84"/>
      <c r="Z48" s="88" t="s">
        <v>120</v>
      </c>
      <c r="AA48" s="88"/>
      <c r="AB48" s="88"/>
      <c r="AC48" s="145" t="str">
        <f t="shared" si="0"/>
        <v>N/A</v>
      </c>
      <c r="AD48" s="145"/>
      <c r="AE48" s="145"/>
      <c r="AF48" s="96" t="s">
        <v>123</v>
      </c>
      <c r="AG48" s="97"/>
      <c r="AH48" s="98"/>
      <c r="AI48" s="99" t="str">
        <f t="shared" si="1"/>
        <v>N/A</v>
      </c>
      <c r="AJ48" s="99"/>
      <c r="AK48" s="99"/>
    </row>
    <row r="49" spans="1:39" ht="11.5" customHeight="1" x14ac:dyDescent="0.35">
      <c r="A49" s="11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3"/>
      <c r="X49" s="84"/>
      <c r="Z49" s="88" t="s">
        <v>120</v>
      </c>
      <c r="AA49" s="88"/>
      <c r="AB49" s="88"/>
      <c r="AC49" s="148" t="str">
        <f t="shared" si="0"/>
        <v>N/A</v>
      </c>
      <c r="AD49" s="149"/>
      <c r="AE49" s="150"/>
      <c r="AF49" s="96" t="s">
        <v>123</v>
      </c>
      <c r="AG49" s="97"/>
      <c r="AH49" s="98"/>
      <c r="AI49" s="99" t="str">
        <f t="shared" si="1"/>
        <v>N/A</v>
      </c>
      <c r="AJ49" s="99"/>
      <c r="AK49" s="99"/>
    </row>
    <row r="50" spans="1:39" ht="11.5" customHeight="1" x14ac:dyDescent="0.35">
      <c r="A50" s="11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Z50" s="14"/>
      <c r="AA50" s="57"/>
      <c r="AB50" s="57"/>
      <c r="AC50" s="41"/>
      <c r="AD50" s="41"/>
      <c r="AE50" s="41"/>
      <c r="AF50" s="42"/>
      <c r="AG50" s="34"/>
      <c r="AH50" s="34"/>
      <c r="AI50" s="34"/>
      <c r="AJ50" s="34"/>
      <c r="AK50" s="34"/>
    </row>
    <row r="51" spans="1:39" ht="11.5" customHeight="1" x14ac:dyDescent="0.35">
      <c r="A51" s="11"/>
      <c r="B51" s="14"/>
      <c r="C51" s="14"/>
      <c r="D51" s="14"/>
      <c r="E51" s="14"/>
      <c r="F51" s="14"/>
      <c r="G51" s="14"/>
      <c r="I51" s="13"/>
      <c r="Z51" s="88" t="s">
        <v>119</v>
      </c>
      <c r="AA51" s="88"/>
      <c r="AB51" s="88"/>
      <c r="AC51" s="72" t="str" cm="1">
        <f t="array" ref="AC51">IF(OR(Q44=0,Q45=0,ISNUMBER(Q44)=FALSE,ISNUMBER(Q45)=FALSE),"N/A",MAX(IF(Q44:S49&gt;0,Q44:S49))/MIN(IF(Q44:S49&gt;0,Q44:S49))-1)</f>
        <v>N/A</v>
      </c>
      <c r="AD51" s="73"/>
      <c r="AE51" s="74"/>
      <c r="AF51" s="96" t="s">
        <v>123</v>
      </c>
      <c r="AG51" s="97"/>
      <c r="AH51" s="98"/>
      <c r="AI51" s="99" t="str">
        <f t="shared" ref="AI51" si="2">IF(AF51="N/A","N/A",IF(ISNUMBER(AC51)=FALSE,"-",IF(AC51&gt;0.5,"FAIL","PASS")))</f>
        <v>N/A</v>
      </c>
      <c r="AJ51" s="99"/>
      <c r="AK51" s="99"/>
    </row>
    <row r="52" spans="1:39" ht="11.5" customHeight="1" x14ac:dyDescent="0.35">
      <c r="A52" s="11"/>
      <c r="B52" s="14"/>
      <c r="Z52" s="88" t="s">
        <v>118</v>
      </c>
      <c r="AA52" s="88"/>
      <c r="AB52" s="88"/>
      <c r="AC52" s="72" t="str" cm="1">
        <f t="array" ref="AC52">IF(OR(T44=0,T45=0,ISNUMBER(T44)=FALSE,ISNUMBER(T45)=FALSE),"N/A",MAX(IF(T44:V49&gt;0,T44:V49))/MIN(IF(T44:V49&gt;0,T44:V49))-1)</f>
        <v>N/A</v>
      </c>
      <c r="AD52" s="73"/>
      <c r="AE52" s="74"/>
      <c r="AF52" s="96" t="s">
        <v>123</v>
      </c>
      <c r="AG52" s="97"/>
      <c r="AH52" s="98"/>
      <c r="AI52" s="99" t="str">
        <f t="shared" ref="AI52" si="3">IF(AF52="N/A","N/A",IF(ISNUMBER(AC52)=FALSE,"-",IF(AC52&gt;0.5,"FAIL","PASS")))</f>
        <v>N/A</v>
      </c>
      <c r="AJ52" s="99"/>
      <c r="AK52" s="99"/>
    </row>
    <row r="53" spans="1:39" ht="11.5" customHeight="1" x14ac:dyDescent="0.35">
      <c r="A53" s="11"/>
      <c r="B53" s="14"/>
      <c r="W53" s="14"/>
      <c r="X53" s="14"/>
      <c r="Y53" s="11"/>
      <c r="Z53" s="41"/>
      <c r="AA53" s="41"/>
      <c r="AB53" s="41"/>
      <c r="AC53" s="42"/>
      <c r="AD53" s="42"/>
      <c r="AE53" s="42"/>
      <c r="AF53" s="42"/>
      <c r="AG53" s="42"/>
      <c r="AH53" s="42"/>
    </row>
    <row r="54" spans="1:39" ht="11.5" customHeight="1" x14ac:dyDescent="0.35">
      <c r="A54" s="11"/>
      <c r="B54" s="14"/>
      <c r="C54" s="14"/>
      <c r="D54" s="14"/>
      <c r="E54" s="14"/>
      <c r="F54" s="14"/>
      <c r="G54" s="14"/>
      <c r="H54" s="14"/>
      <c r="I54" s="14"/>
      <c r="S54" s="34"/>
      <c r="T54" s="34"/>
      <c r="V54" s="14"/>
      <c r="W54" s="14"/>
      <c r="X54" s="14"/>
      <c r="Y54" s="11"/>
      <c r="Z54" s="41"/>
      <c r="AA54" s="41"/>
      <c r="AB54" s="41"/>
      <c r="AC54" s="42"/>
      <c r="AD54" s="42"/>
      <c r="AE54" s="42"/>
      <c r="AF54" s="42"/>
      <c r="AG54" s="42"/>
      <c r="AH54" s="42"/>
    </row>
    <row r="55" spans="1:39" ht="11.5" customHeight="1" thickBot="1" x14ac:dyDescent="0.4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</row>
    <row r="56" spans="1:39" ht="11.5" customHeight="1" x14ac:dyDescent="0.35">
      <c r="A56" s="43" t="s">
        <v>71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</row>
    <row r="57" spans="1:39" ht="11.5" customHeight="1" x14ac:dyDescent="0.35">
      <c r="A57" s="11"/>
      <c r="R57" s="90" t="s">
        <v>115</v>
      </c>
      <c r="S57" s="91"/>
      <c r="T57" s="91"/>
      <c r="U57" s="91"/>
      <c r="V57" s="91"/>
      <c r="W57" s="91"/>
      <c r="X57" s="91"/>
      <c r="Y57" s="92"/>
      <c r="Z57" s="133">
        <v>80</v>
      </c>
      <c r="AA57" s="133"/>
      <c r="AB57" s="133"/>
      <c r="AC57" s="11"/>
      <c r="AD57" s="146" t="s">
        <v>39</v>
      </c>
      <c r="AE57" s="147"/>
      <c r="AF57" s="147"/>
      <c r="AG57" s="147"/>
      <c r="AH57" s="107" t="s">
        <v>17</v>
      </c>
      <c r="AI57" s="107"/>
      <c r="AJ57" s="108"/>
    </row>
    <row r="58" spans="1:39" ht="11.5" customHeight="1" x14ac:dyDescent="0.35">
      <c r="A58" s="11"/>
      <c r="H58" s="59"/>
      <c r="I58" s="59"/>
      <c r="J58" s="59"/>
      <c r="K58" s="59"/>
      <c r="L58" s="59"/>
      <c r="M58" s="59"/>
      <c r="N58" s="59"/>
      <c r="O58" s="59"/>
      <c r="P58" s="57"/>
      <c r="Q58" s="57"/>
      <c r="R58" s="90" t="s">
        <v>124</v>
      </c>
      <c r="S58" s="91"/>
      <c r="T58" s="91"/>
      <c r="U58" s="91"/>
      <c r="V58" s="91"/>
      <c r="W58" s="91"/>
      <c r="X58" s="91"/>
      <c r="Y58" s="92"/>
      <c r="Z58" s="134">
        <f>ROUND(0.1758*EXP(0.0256*Z57),3)</f>
        <v>1.363</v>
      </c>
      <c r="AA58" s="134"/>
      <c r="AB58" s="135"/>
      <c r="AC58" s="13"/>
      <c r="AD58" s="105" t="s">
        <v>112</v>
      </c>
      <c r="AE58" s="106"/>
      <c r="AF58" s="106"/>
      <c r="AG58" s="106"/>
      <c r="AH58" s="95" t="s">
        <v>113</v>
      </c>
      <c r="AI58" s="95"/>
      <c r="AJ58" s="84"/>
    </row>
    <row r="59" spans="1:39" ht="11.5" customHeight="1" x14ac:dyDescent="0.3">
      <c r="A59" s="11"/>
      <c r="B59" s="8" t="s">
        <v>70</v>
      </c>
      <c r="I59" s="45"/>
      <c r="J59" s="45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13"/>
      <c r="AJ59" s="13"/>
      <c r="AK59" s="13"/>
      <c r="AL59" s="13"/>
    </row>
    <row r="60" spans="1:39" ht="11.5" customHeight="1" x14ac:dyDescent="0.3">
      <c r="A60" s="11"/>
      <c r="B60" s="120" t="s">
        <v>40</v>
      </c>
      <c r="C60" s="122"/>
      <c r="D60" s="122"/>
      <c r="E60" s="122"/>
      <c r="F60" s="122"/>
      <c r="G60" s="122"/>
      <c r="H60" s="81" t="s">
        <v>41</v>
      </c>
      <c r="I60" s="136"/>
      <c r="J60" s="136"/>
      <c r="K60" s="131" t="s">
        <v>42</v>
      </c>
      <c r="L60" s="110"/>
      <c r="M60" s="111"/>
      <c r="N60" s="109" t="s">
        <v>43</v>
      </c>
      <c r="O60" s="110"/>
      <c r="P60" s="111"/>
      <c r="Q60" s="109" t="s">
        <v>44</v>
      </c>
      <c r="R60" s="110"/>
      <c r="S60" s="111"/>
      <c r="T60" s="109" t="s">
        <v>45</v>
      </c>
      <c r="U60" s="110"/>
      <c r="V60" s="111"/>
      <c r="W60" s="109" t="s">
        <v>46</v>
      </c>
      <c r="X60" s="110"/>
      <c r="Y60" s="111"/>
      <c r="Z60" s="109" t="s">
        <v>47</v>
      </c>
      <c r="AA60" s="110"/>
      <c r="AB60" s="111"/>
      <c r="AC60" s="109" t="s">
        <v>48</v>
      </c>
      <c r="AD60" s="110"/>
      <c r="AE60" s="111"/>
      <c r="AF60" s="109" t="s">
        <v>49</v>
      </c>
      <c r="AG60" s="110"/>
      <c r="AH60" s="110"/>
      <c r="AI60" s="81" t="s">
        <v>15</v>
      </c>
      <c r="AJ60" s="81"/>
      <c r="AK60" s="13"/>
      <c r="AM60" s="34"/>
    </row>
    <row r="61" spans="1:39" ht="11.5" customHeight="1" x14ac:dyDescent="0.3">
      <c r="A61" s="11"/>
      <c r="B61" s="128" t="s">
        <v>106</v>
      </c>
      <c r="C61" s="129"/>
      <c r="D61" s="129"/>
      <c r="E61" s="129"/>
      <c r="F61" s="129"/>
      <c r="G61" s="130"/>
      <c r="H61" s="47" t="s">
        <v>72</v>
      </c>
      <c r="I61" s="167">
        <v>2200</v>
      </c>
      <c r="J61" s="168"/>
      <c r="K61" s="32" t="s">
        <v>72</v>
      </c>
      <c r="L61" s="85">
        <v>2300</v>
      </c>
      <c r="M61" s="86"/>
      <c r="N61" s="32" t="s">
        <v>72</v>
      </c>
      <c r="O61" s="85">
        <v>2400</v>
      </c>
      <c r="P61" s="86"/>
      <c r="Q61" s="32" t="s">
        <v>72</v>
      </c>
      <c r="R61" s="85">
        <v>2500</v>
      </c>
      <c r="S61" s="86"/>
      <c r="T61" s="32" t="s">
        <v>72</v>
      </c>
      <c r="U61" s="85">
        <v>2600</v>
      </c>
      <c r="V61" s="86"/>
      <c r="W61" s="32" t="s">
        <v>72</v>
      </c>
      <c r="X61" s="85">
        <v>2700</v>
      </c>
      <c r="Y61" s="86"/>
      <c r="Z61" s="32" t="s">
        <v>72</v>
      </c>
      <c r="AA61" s="85">
        <v>2800</v>
      </c>
      <c r="AB61" s="86"/>
      <c r="AC61" s="32" t="s">
        <v>72</v>
      </c>
      <c r="AD61" s="85">
        <v>2900</v>
      </c>
      <c r="AE61" s="86"/>
      <c r="AF61" s="32" t="s">
        <v>72</v>
      </c>
      <c r="AG61" s="85">
        <v>3000</v>
      </c>
      <c r="AH61" s="86"/>
      <c r="AI61" s="83" t="s">
        <v>16</v>
      </c>
      <c r="AJ61" s="84"/>
      <c r="AK61" s="13"/>
      <c r="AL61" s="13"/>
      <c r="AM61" s="34"/>
    </row>
    <row r="62" spans="1:39" ht="11.5" customHeight="1" x14ac:dyDescent="0.3">
      <c r="A62" s="11"/>
      <c r="B62" s="128" t="s">
        <v>107</v>
      </c>
      <c r="C62" s="129"/>
      <c r="D62" s="129"/>
      <c r="E62" s="129"/>
      <c r="F62" s="129"/>
      <c r="G62" s="130"/>
      <c r="H62" s="32"/>
      <c r="I62" s="85"/>
      <c r="J62" s="86"/>
      <c r="K62" s="32"/>
      <c r="L62" s="85"/>
      <c r="M62" s="86"/>
      <c r="N62" s="32"/>
      <c r="O62" s="85"/>
      <c r="P62" s="86"/>
      <c r="Q62" s="32"/>
      <c r="R62" s="85"/>
      <c r="S62" s="86"/>
      <c r="T62" s="32"/>
      <c r="U62" s="85"/>
      <c r="V62" s="86"/>
      <c r="W62" s="32"/>
      <c r="X62" s="85"/>
      <c r="Y62" s="86"/>
      <c r="Z62" s="32"/>
      <c r="AA62" s="85"/>
      <c r="AB62" s="86"/>
      <c r="AC62" s="32"/>
      <c r="AD62" s="85"/>
      <c r="AE62" s="86"/>
      <c r="AF62" s="32"/>
      <c r="AG62" s="85"/>
      <c r="AH62" s="86"/>
      <c r="AI62" s="83" t="s">
        <v>16</v>
      </c>
      <c r="AJ62" s="84"/>
      <c r="AK62" s="13"/>
      <c r="AL62" s="13"/>
      <c r="AM62" s="34"/>
    </row>
    <row r="63" spans="1:39" ht="11.5" customHeight="1" x14ac:dyDescent="0.3">
      <c r="A63" s="11"/>
      <c r="B63" s="128" t="s">
        <v>108</v>
      </c>
      <c r="C63" s="129"/>
      <c r="D63" s="129"/>
      <c r="E63" s="129"/>
      <c r="F63" s="129"/>
      <c r="G63" s="130"/>
      <c r="H63" s="32"/>
      <c r="I63" s="85"/>
      <c r="J63" s="86"/>
      <c r="K63" s="32"/>
      <c r="L63" s="85"/>
      <c r="M63" s="86"/>
      <c r="N63" s="32"/>
      <c r="O63" s="85"/>
      <c r="P63" s="86"/>
      <c r="Q63" s="32"/>
      <c r="R63" s="85"/>
      <c r="S63" s="86"/>
      <c r="T63" s="32"/>
      <c r="U63" s="85"/>
      <c r="V63" s="86"/>
      <c r="W63" s="32"/>
      <c r="X63" s="85"/>
      <c r="Y63" s="86"/>
      <c r="Z63" s="32"/>
      <c r="AA63" s="85"/>
      <c r="AB63" s="86"/>
      <c r="AC63" s="32"/>
      <c r="AD63" s="85"/>
      <c r="AE63" s="86"/>
      <c r="AF63" s="32"/>
      <c r="AG63" s="85"/>
      <c r="AH63" s="86"/>
      <c r="AI63" s="83" t="s">
        <v>16</v>
      </c>
      <c r="AJ63" s="84"/>
      <c r="AK63" s="13"/>
      <c r="AL63" s="13"/>
      <c r="AM63" s="34"/>
    </row>
    <row r="64" spans="1:39" ht="11.5" customHeight="1" x14ac:dyDescent="0.3">
      <c r="A64" s="11"/>
      <c r="B64" s="128" t="s">
        <v>109</v>
      </c>
      <c r="C64" s="129"/>
      <c r="D64" s="129"/>
      <c r="E64" s="129"/>
      <c r="F64" s="129"/>
      <c r="G64" s="130"/>
      <c r="H64" s="32"/>
      <c r="I64" s="85"/>
      <c r="J64" s="86"/>
      <c r="K64" s="32"/>
      <c r="L64" s="85"/>
      <c r="M64" s="86"/>
      <c r="N64" s="32"/>
      <c r="O64" s="85"/>
      <c r="P64" s="86"/>
      <c r="Q64" s="32"/>
      <c r="R64" s="85"/>
      <c r="S64" s="86"/>
      <c r="T64" s="32"/>
      <c r="U64" s="85"/>
      <c r="V64" s="86"/>
      <c r="W64" s="32"/>
      <c r="X64" s="85"/>
      <c r="Y64" s="86"/>
      <c r="Z64" s="32"/>
      <c r="AA64" s="85"/>
      <c r="AB64" s="86"/>
      <c r="AC64" s="32"/>
      <c r="AD64" s="85"/>
      <c r="AE64" s="86"/>
      <c r="AF64" s="32"/>
      <c r="AG64" s="85"/>
      <c r="AH64" s="86"/>
      <c r="AI64" s="83" t="s">
        <v>16</v>
      </c>
      <c r="AJ64" s="84"/>
      <c r="AK64" s="13"/>
      <c r="AL64" s="13"/>
      <c r="AM64" s="34"/>
    </row>
    <row r="65" spans="1:39" ht="11.5" customHeight="1" x14ac:dyDescent="0.3">
      <c r="A65" s="11"/>
      <c r="B65" s="128" t="s">
        <v>110</v>
      </c>
      <c r="C65" s="129"/>
      <c r="D65" s="129"/>
      <c r="E65" s="129"/>
      <c r="F65" s="129"/>
      <c r="G65" s="130"/>
      <c r="H65" s="32"/>
      <c r="I65" s="85"/>
      <c r="J65" s="86"/>
      <c r="K65" s="32"/>
      <c r="L65" s="85"/>
      <c r="M65" s="86"/>
      <c r="N65" s="32"/>
      <c r="O65" s="85"/>
      <c r="P65" s="86"/>
      <c r="Q65" s="32"/>
      <c r="R65" s="85"/>
      <c r="S65" s="86"/>
      <c r="T65" s="32"/>
      <c r="U65" s="85"/>
      <c r="V65" s="86"/>
      <c r="W65" s="32"/>
      <c r="X65" s="85"/>
      <c r="Y65" s="86"/>
      <c r="Z65" s="32"/>
      <c r="AA65" s="85"/>
      <c r="AB65" s="86"/>
      <c r="AC65" s="32"/>
      <c r="AD65" s="85"/>
      <c r="AE65" s="86"/>
      <c r="AF65" s="32"/>
      <c r="AG65" s="85"/>
      <c r="AH65" s="86"/>
      <c r="AI65" s="83" t="s">
        <v>16</v>
      </c>
      <c r="AJ65" s="84"/>
      <c r="AK65" s="13"/>
      <c r="AL65" s="13"/>
      <c r="AM65" s="34"/>
    </row>
    <row r="66" spans="1:39" ht="11.5" customHeight="1" x14ac:dyDescent="0.3">
      <c r="A66" s="11"/>
      <c r="B66" s="128"/>
      <c r="C66" s="129"/>
      <c r="D66" s="129"/>
      <c r="E66" s="129"/>
      <c r="F66" s="129"/>
      <c r="G66" s="130"/>
      <c r="H66" s="32"/>
      <c r="I66" s="85"/>
      <c r="J66" s="86"/>
      <c r="K66" s="32"/>
      <c r="L66" s="85"/>
      <c r="M66" s="86"/>
      <c r="N66" s="32"/>
      <c r="O66" s="85"/>
      <c r="P66" s="86"/>
      <c r="Q66" s="32"/>
      <c r="R66" s="85"/>
      <c r="S66" s="86"/>
      <c r="T66" s="32"/>
      <c r="U66" s="85"/>
      <c r="V66" s="86"/>
      <c r="W66" s="32"/>
      <c r="X66" s="85"/>
      <c r="Y66" s="86"/>
      <c r="Z66" s="32"/>
      <c r="AA66" s="85"/>
      <c r="AB66" s="86"/>
      <c r="AC66" s="32"/>
      <c r="AD66" s="85"/>
      <c r="AE66" s="86"/>
      <c r="AF66" s="32"/>
      <c r="AG66" s="85"/>
      <c r="AH66" s="86"/>
      <c r="AI66" s="83"/>
      <c r="AJ66" s="84"/>
      <c r="AK66" s="13"/>
      <c r="AL66" s="13"/>
      <c r="AM66" s="34"/>
    </row>
    <row r="67" spans="1:39" ht="11.5" customHeight="1" x14ac:dyDescent="0.35">
      <c r="A67" s="21"/>
      <c r="B67" s="15"/>
      <c r="C67" s="15"/>
      <c r="D67" s="15"/>
      <c r="E67" s="15"/>
      <c r="F67" s="1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3"/>
      <c r="AL67" s="13"/>
      <c r="AM67" s="34"/>
    </row>
    <row r="68" spans="1:39" ht="11.5" customHeight="1" x14ac:dyDescent="0.3">
      <c r="A68" s="11"/>
      <c r="B68" s="8" t="s">
        <v>69</v>
      </c>
      <c r="C68" s="13"/>
      <c r="D68" s="13"/>
      <c r="E68" s="13"/>
      <c r="F68" s="13"/>
      <c r="G68" s="26"/>
      <c r="I68" s="45"/>
      <c r="J68" s="45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13"/>
      <c r="AJ68" s="13"/>
      <c r="AK68" s="13"/>
      <c r="AL68" s="13"/>
      <c r="AM68" s="34"/>
    </row>
    <row r="69" spans="1:39" ht="11.5" customHeight="1" x14ac:dyDescent="0.3">
      <c r="A69" s="11"/>
      <c r="B69" s="120" t="s">
        <v>40</v>
      </c>
      <c r="C69" s="122"/>
      <c r="D69" s="122"/>
      <c r="E69" s="122"/>
      <c r="F69" s="122"/>
      <c r="G69" s="122"/>
      <c r="H69" s="81" t="s">
        <v>41</v>
      </c>
      <c r="I69" s="136"/>
      <c r="J69" s="136"/>
      <c r="K69" s="131" t="s">
        <v>42</v>
      </c>
      <c r="L69" s="110"/>
      <c r="M69" s="111"/>
      <c r="N69" s="109" t="s">
        <v>43</v>
      </c>
      <c r="O69" s="110"/>
      <c r="P69" s="111"/>
      <c r="Q69" s="109" t="s">
        <v>44</v>
      </c>
      <c r="R69" s="110"/>
      <c r="S69" s="111"/>
      <c r="T69" s="109" t="s">
        <v>45</v>
      </c>
      <c r="U69" s="110"/>
      <c r="V69" s="111"/>
      <c r="W69" s="109" t="s">
        <v>46</v>
      </c>
      <c r="X69" s="110"/>
      <c r="Y69" s="111"/>
      <c r="Z69" s="109" t="s">
        <v>47</v>
      </c>
      <c r="AA69" s="110"/>
      <c r="AB69" s="111"/>
      <c r="AC69" s="109" t="s">
        <v>48</v>
      </c>
      <c r="AD69" s="110"/>
      <c r="AE69" s="111"/>
      <c r="AF69" s="109" t="s">
        <v>49</v>
      </c>
      <c r="AG69" s="110"/>
      <c r="AH69" s="110"/>
      <c r="AI69" s="81" t="s">
        <v>15</v>
      </c>
      <c r="AJ69" s="81"/>
      <c r="AK69" s="13"/>
      <c r="AL69" s="13"/>
      <c r="AM69" s="34"/>
    </row>
    <row r="70" spans="1:39" ht="11.5" customHeight="1" x14ac:dyDescent="0.3">
      <c r="A70" s="11"/>
      <c r="B70" s="118" t="str">
        <f>IF(B61="","",IF(ISNUMBER(B61)=FALSE,B61,ROUND(B61*#REF!,0)))</f>
        <v>Section 1</v>
      </c>
      <c r="C70" s="122"/>
      <c r="D70" s="122"/>
      <c r="E70" s="122"/>
      <c r="F70" s="122"/>
      <c r="G70" s="123"/>
      <c r="H70" s="46" t="str">
        <f>IF(H61="","",IF(ISNUMBER(H61)=FALSE,H61,ROUND(H61*#REF!,0)))</f>
        <v>&gt;</v>
      </c>
      <c r="I70" s="65">
        <f t="shared" ref="I70:I75" si="4">IF(I61="","",IF(ISNUMBER(I61)=FALSE,I61,ROUND(I61*$Z$58,2)))</f>
        <v>2998.6</v>
      </c>
      <c r="J70" s="66"/>
      <c r="K70" s="33" t="str">
        <f>IF(K61="","",IF(ISNUMBER(K61)=FALSE,K61,ROUND(K61*#REF!,0)))</f>
        <v>&gt;</v>
      </c>
      <c r="L70" s="65">
        <f t="shared" ref="L70:L75" si="5">IF(L61="","",IF(ISNUMBER(L61)=FALSE,L61,ROUND(L61*$Z$58,2)))</f>
        <v>3134.9</v>
      </c>
      <c r="M70" s="66"/>
      <c r="N70" s="33" t="str">
        <f>IF(N61="","",IF(ISNUMBER(N61)=FALSE,N61,ROUND(N61*#REF!,0)))</f>
        <v>&gt;</v>
      </c>
      <c r="O70" s="65">
        <f>IF(O61="","",IF(ISNUMBER(O61)=FALSE,O61,ROUND(O61*$Z$58,2)))</f>
        <v>3271.2</v>
      </c>
      <c r="P70" s="66"/>
      <c r="Q70" s="33" t="str">
        <f>IF(Q61="","",IF(ISNUMBER(Q61)=FALSE,Q61,ROUND(Q61*#REF!,0)))</f>
        <v>&gt;</v>
      </c>
      <c r="R70" s="65">
        <f>IF(R61="","",IF(ISNUMBER(R61)=FALSE,R61,ROUND(R61*$Z$58,2)))</f>
        <v>3407.5</v>
      </c>
      <c r="S70" s="66"/>
      <c r="T70" s="33" t="str">
        <f>IF(T61="","",IF(ISNUMBER(T61)=FALSE,T61,ROUND(T61*#REF!,0)))</f>
        <v>&gt;</v>
      </c>
      <c r="U70" s="65">
        <f>IF(U61="","",IF(ISNUMBER(U61)=FALSE,U61,ROUND(U61*$Z$58,2)))</f>
        <v>3543.8</v>
      </c>
      <c r="V70" s="66"/>
      <c r="W70" s="33" t="str">
        <f>IF(W61="","",IF(ISNUMBER(W61)=FALSE,W61,ROUND(W61*#REF!,0)))</f>
        <v>&gt;</v>
      </c>
      <c r="X70" s="65">
        <f>IF(X61="","",IF(ISNUMBER(X61)=FALSE,X61,ROUND(X61*$Z$58,2)))</f>
        <v>3680.1</v>
      </c>
      <c r="Y70" s="66"/>
      <c r="Z70" s="33" t="str">
        <f>IF(Z61="","",IF(ISNUMBER(Z61)=FALSE,Z61,ROUND(Z61*#REF!,0)))</f>
        <v>&gt;</v>
      </c>
      <c r="AA70" s="65">
        <f>IF(AA61="","",IF(ISNUMBER(AA61)=FALSE,AA61,ROUND(AA61*$Z$58,2)))</f>
        <v>3816.4</v>
      </c>
      <c r="AB70" s="66"/>
      <c r="AC70" s="33" t="str">
        <f>IF(AC61="","",IF(ISNUMBER(AC61)=FALSE,AC61,ROUND(AC61*#REF!,0)))</f>
        <v>&gt;</v>
      </c>
      <c r="AD70" s="65">
        <f>IF(AD61="","",IF(ISNUMBER(AD61)=FALSE,AD61,ROUND(AD61*$Z$58,2)))</f>
        <v>3952.7</v>
      </c>
      <c r="AE70" s="66"/>
      <c r="AF70" s="33" t="str">
        <f>IF(AF61="","",IF(ISNUMBER(AF61)=FALSE,AF61,ROUND(AF61*#REF!,0)))</f>
        <v>&gt;</v>
      </c>
      <c r="AG70" s="65">
        <f>IF(AG61="","",IF(ISNUMBER(AG61)=FALSE,AG61,ROUND(AG61*$Z$58,2)))</f>
        <v>4089</v>
      </c>
      <c r="AH70" s="66"/>
      <c r="AI70" s="81" t="str">
        <f>IF(AI61="","",IF(OR(COUNTIF(AI61,"*&gt;*"),COUNTIF(AI61,"*&lt;*"),ISNUMBER(AI61)=FALSE),AI61,AI61*#REF!))</f>
        <v>MΩ</v>
      </c>
      <c r="AJ70" s="81"/>
      <c r="AK70" s="13"/>
      <c r="AL70" s="13"/>
      <c r="AM70" s="34"/>
    </row>
    <row r="71" spans="1:39" ht="11.5" customHeight="1" x14ac:dyDescent="0.3">
      <c r="A71" s="11"/>
      <c r="B71" s="118" t="str">
        <f>IF(B62="","",IF(ISNUMBER(B62)=FALSE,B62,ROUND(B62*#REF!,0)))</f>
        <v>Section 2</v>
      </c>
      <c r="C71" s="122"/>
      <c r="D71" s="122"/>
      <c r="E71" s="122"/>
      <c r="F71" s="122"/>
      <c r="G71" s="123"/>
      <c r="H71" s="33" t="str">
        <f>IF(H62="","",IF(ISNUMBER(H62)=FALSE,H62,ROUND(H62*#REF!,0)))</f>
        <v/>
      </c>
      <c r="I71" s="65" t="str">
        <f t="shared" si="4"/>
        <v/>
      </c>
      <c r="J71" s="66"/>
      <c r="K71" s="33" t="str">
        <f>IF(K62="","",IF(ISNUMBER(K62)=FALSE,K62,ROUND(K62*#REF!,0)))</f>
        <v/>
      </c>
      <c r="L71" s="65" t="str">
        <f t="shared" si="5"/>
        <v/>
      </c>
      <c r="M71" s="66"/>
      <c r="N71" s="33" t="str">
        <f>IF(N62="","",IF(ISNUMBER(N62)=FALSE,N62,ROUND(N62*#REF!,0)))</f>
        <v/>
      </c>
      <c r="O71" s="65" t="str">
        <f t="shared" ref="O71:O75" si="6">IF(O62="","",IF(ISNUMBER(O62)=FALSE,O62,ROUND(O62*$Z$58,2)))</f>
        <v/>
      </c>
      <c r="P71" s="66"/>
      <c r="Q71" s="33" t="str">
        <f>IF(Q62="","",IF(ISNUMBER(Q62)=FALSE,Q62,ROUND(Q62*#REF!,0)))</f>
        <v/>
      </c>
      <c r="R71" s="65" t="str">
        <f t="shared" ref="R71:R75" si="7">IF(R62="","",IF(ISNUMBER(R62)=FALSE,R62,ROUND(R62*$Z$58,2)))</f>
        <v/>
      </c>
      <c r="S71" s="66"/>
      <c r="T71" s="33" t="str">
        <f>IF(T62="","",IF(ISNUMBER(T62)=FALSE,T62,ROUND(T62*#REF!,0)))</f>
        <v/>
      </c>
      <c r="U71" s="65" t="str">
        <f t="shared" ref="U71:U75" si="8">IF(U62="","",IF(ISNUMBER(U62)=FALSE,U62,ROUND(U62*$Z$58,2)))</f>
        <v/>
      </c>
      <c r="V71" s="66"/>
      <c r="W71" s="33" t="str">
        <f>IF(W62="","",IF(ISNUMBER(W62)=FALSE,W62,ROUND(W62*#REF!,0)))</f>
        <v/>
      </c>
      <c r="X71" s="65" t="str">
        <f t="shared" ref="X71:X75" si="9">IF(X62="","",IF(ISNUMBER(X62)=FALSE,X62,ROUND(X62*$Z$58,2)))</f>
        <v/>
      </c>
      <c r="Y71" s="66"/>
      <c r="Z71" s="33" t="str">
        <f>IF(Z62="","",IF(ISNUMBER(Z62)=FALSE,Z62,ROUND(Z62*#REF!,0)))</f>
        <v/>
      </c>
      <c r="AA71" s="65" t="str">
        <f t="shared" ref="AA71:AA75" si="10">IF(AA62="","",IF(ISNUMBER(AA62)=FALSE,AA62,ROUND(AA62*$Z$58,2)))</f>
        <v/>
      </c>
      <c r="AB71" s="66"/>
      <c r="AC71" s="33" t="str">
        <f>IF(AC62="","",IF(ISNUMBER(AC62)=FALSE,AC62,ROUND(AC62*#REF!,0)))</f>
        <v/>
      </c>
      <c r="AD71" s="65" t="str">
        <f t="shared" ref="AD71:AD75" si="11">IF(AD62="","",IF(ISNUMBER(AD62)=FALSE,AD62,ROUND(AD62*$Z$58,2)))</f>
        <v/>
      </c>
      <c r="AE71" s="66"/>
      <c r="AF71" s="33" t="str">
        <f>IF(AF62="","",IF(ISNUMBER(AF62)=FALSE,AF62,ROUND(AF62*#REF!,0)))</f>
        <v/>
      </c>
      <c r="AG71" s="65" t="str">
        <f t="shared" ref="AG71:AG75" si="12">IF(AG62="","",IF(ISNUMBER(AG62)=FALSE,AG62,ROUND(AG62*$Z$58,2)))</f>
        <v/>
      </c>
      <c r="AH71" s="66"/>
      <c r="AI71" s="81" t="str">
        <f>IF(AI62="","",IF(OR(COUNTIF(AI62,"*&gt;*"),COUNTIF(AI62,"*&lt;*"),ISNUMBER(AI62)=FALSE),AI62,AI62*#REF!))</f>
        <v>MΩ</v>
      </c>
      <c r="AJ71" s="81"/>
      <c r="AK71" s="13"/>
      <c r="AL71" s="13"/>
      <c r="AM71" s="34"/>
    </row>
    <row r="72" spans="1:39" ht="11.5" customHeight="1" x14ac:dyDescent="0.3">
      <c r="A72" s="11"/>
      <c r="B72" s="118" t="str">
        <f>IF(B63="","",IF(ISNUMBER(B63)=FALSE,B63,ROUND(B63*#REF!,0)))</f>
        <v>Section 3</v>
      </c>
      <c r="C72" s="122"/>
      <c r="D72" s="122"/>
      <c r="E72" s="122"/>
      <c r="F72" s="122"/>
      <c r="G72" s="123"/>
      <c r="H72" s="33" t="str">
        <f>IF(H63="","",IF(ISNUMBER(H63)=FALSE,H63,ROUND(H63*#REF!,0)))</f>
        <v/>
      </c>
      <c r="I72" s="65" t="str">
        <f t="shared" si="4"/>
        <v/>
      </c>
      <c r="J72" s="66"/>
      <c r="K72" s="33" t="str">
        <f>IF(K63="","",IF(ISNUMBER(K63)=FALSE,K63,ROUND(K63*#REF!,0)))</f>
        <v/>
      </c>
      <c r="L72" s="65" t="str">
        <f t="shared" si="5"/>
        <v/>
      </c>
      <c r="M72" s="66"/>
      <c r="N72" s="33" t="str">
        <f>IF(N63="","",IF(ISNUMBER(N63)=FALSE,N63,ROUND(N63*#REF!,0)))</f>
        <v/>
      </c>
      <c r="O72" s="65" t="str">
        <f t="shared" si="6"/>
        <v/>
      </c>
      <c r="P72" s="66"/>
      <c r="Q72" s="33" t="str">
        <f>IF(Q63="","",IF(ISNUMBER(Q63)=FALSE,Q63,ROUND(Q63*#REF!,0)))</f>
        <v/>
      </c>
      <c r="R72" s="65" t="str">
        <f t="shared" si="7"/>
        <v/>
      </c>
      <c r="S72" s="66"/>
      <c r="T72" s="33" t="str">
        <f>IF(T63="","",IF(ISNUMBER(T63)=FALSE,T63,ROUND(T63*#REF!,0)))</f>
        <v/>
      </c>
      <c r="U72" s="65" t="str">
        <f t="shared" si="8"/>
        <v/>
      </c>
      <c r="V72" s="66"/>
      <c r="W72" s="33" t="str">
        <f>IF(W63="","",IF(ISNUMBER(W63)=FALSE,W63,ROUND(W63*#REF!,0)))</f>
        <v/>
      </c>
      <c r="X72" s="65" t="str">
        <f t="shared" si="9"/>
        <v/>
      </c>
      <c r="Y72" s="66"/>
      <c r="Z72" s="33" t="str">
        <f>IF(Z63="","",IF(ISNUMBER(Z63)=FALSE,Z63,ROUND(Z63*#REF!,0)))</f>
        <v/>
      </c>
      <c r="AA72" s="65" t="str">
        <f t="shared" si="10"/>
        <v/>
      </c>
      <c r="AB72" s="66"/>
      <c r="AC72" s="33" t="str">
        <f>IF(AC63="","",IF(ISNUMBER(AC63)=FALSE,AC63,ROUND(AC63*#REF!,0)))</f>
        <v/>
      </c>
      <c r="AD72" s="65" t="str">
        <f t="shared" si="11"/>
        <v/>
      </c>
      <c r="AE72" s="66"/>
      <c r="AF72" s="33" t="str">
        <f>IF(AF63="","",IF(ISNUMBER(AF63)=FALSE,AF63,ROUND(AF63*#REF!,0)))</f>
        <v/>
      </c>
      <c r="AG72" s="65" t="str">
        <f t="shared" si="12"/>
        <v/>
      </c>
      <c r="AH72" s="66"/>
      <c r="AI72" s="81" t="str">
        <f>IF(AI63="","",IF(OR(COUNTIF(AI63,"*&gt;*"),COUNTIF(AI63,"*&lt;*"),ISNUMBER(AI63)=FALSE),AI63,AI63*#REF!))</f>
        <v>MΩ</v>
      </c>
      <c r="AJ72" s="81"/>
      <c r="AK72" s="13"/>
      <c r="AL72" s="13"/>
      <c r="AM72" s="34"/>
    </row>
    <row r="73" spans="1:39" ht="11.5" customHeight="1" x14ac:dyDescent="0.3">
      <c r="A73" s="11"/>
      <c r="B73" s="118" t="str">
        <f>IF(B64="","",IF(ISNUMBER(B64)=FALSE,B64,ROUND(B64*#REF!,0)))</f>
        <v>Section 4</v>
      </c>
      <c r="C73" s="122"/>
      <c r="D73" s="122"/>
      <c r="E73" s="122"/>
      <c r="F73" s="122"/>
      <c r="G73" s="123"/>
      <c r="H73" s="33" t="str">
        <f>IF(H64="","",IF(ISNUMBER(H64)=FALSE,H64,ROUND(H64*#REF!,0)))</f>
        <v/>
      </c>
      <c r="I73" s="65" t="str">
        <f t="shared" si="4"/>
        <v/>
      </c>
      <c r="J73" s="66"/>
      <c r="K73" s="33" t="str">
        <f>IF(K64="","",IF(ISNUMBER(K64)=FALSE,K64,ROUND(K64*#REF!,0)))</f>
        <v/>
      </c>
      <c r="L73" s="65" t="str">
        <f t="shared" si="5"/>
        <v/>
      </c>
      <c r="M73" s="66"/>
      <c r="N73" s="33" t="str">
        <f>IF(N64="","",IF(ISNUMBER(N64)=FALSE,N64,ROUND(N64*#REF!,0)))</f>
        <v/>
      </c>
      <c r="O73" s="65" t="str">
        <f t="shared" si="6"/>
        <v/>
      </c>
      <c r="P73" s="66"/>
      <c r="Q73" s="33" t="str">
        <f>IF(Q64="","",IF(ISNUMBER(Q64)=FALSE,Q64,ROUND(Q64*#REF!,0)))</f>
        <v/>
      </c>
      <c r="R73" s="65" t="str">
        <f t="shared" si="7"/>
        <v/>
      </c>
      <c r="S73" s="66"/>
      <c r="T73" s="33" t="str">
        <f>IF(T64="","",IF(ISNUMBER(T64)=FALSE,T64,ROUND(T64*#REF!,0)))</f>
        <v/>
      </c>
      <c r="U73" s="65" t="str">
        <f t="shared" si="8"/>
        <v/>
      </c>
      <c r="V73" s="66"/>
      <c r="W73" s="33" t="str">
        <f>IF(W64="","",IF(ISNUMBER(W64)=FALSE,W64,ROUND(W64*#REF!,0)))</f>
        <v/>
      </c>
      <c r="X73" s="65" t="str">
        <f t="shared" si="9"/>
        <v/>
      </c>
      <c r="Y73" s="66"/>
      <c r="Z73" s="33" t="str">
        <f>IF(Z64="","",IF(ISNUMBER(Z64)=FALSE,Z64,ROUND(Z64*#REF!,0)))</f>
        <v/>
      </c>
      <c r="AA73" s="65" t="str">
        <f t="shared" si="10"/>
        <v/>
      </c>
      <c r="AB73" s="66"/>
      <c r="AC73" s="33" t="str">
        <f>IF(AC64="","",IF(ISNUMBER(AC64)=FALSE,AC64,ROUND(AC64*#REF!,0)))</f>
        <v/>
      </c>
      <c r="AD73" s="65" t="str">
        <f t="shared" si="11"/>
        <v/>
      </c>
      <c r="AE73" s="66"/>
      <c r="AF73" s="33" t="str">
        <f>IF(AF64="","",IF(ISNUMBER(AF64)=FALSE,AF64,ROUND(AF64*#REF!,0)))</f>
        <v/>
      </c>
      <c r="AG73" s="65" t="str">
        <f t="shared" si="12"/>
        <v/>
      </c>
      <c r="AH73" s="66"/>
      <c r="AI73" s="81" t="str">
        <f>IF(AI64="","",IF(OR(COUNTIF(AI64,"*&gt;*"),COUNTIF(AI64,"*&lt;*"),ISNUMBER(AI64)=FALSE),AI64,AI64*#REF!))</f>
        <v>MΩ</v>
      </c>
      <c r="AJ73" s="81"/>
      <c r="AK73" s="13"/>
      <c r="AL73" s="13"/>
      <c r="AM73" s="34"/>
    </row>
    <row r="74" spans="1:39" ht="11.5" customHeight="1" x14ac:dyDescent="0.3">
      <c r="A74" s="11"/>
      <c r="B74" s="118" t="str">
        <f>IF(B65="","",IF(ISNUMBER(B65)=FALSE,B65,ROUND(B65*#REF!,0)))</f>
        <v>Section 5</v>
      </c>
      <c r="C74" s="122"/>
      <c r="D74" s="122"/>
      <c r="E74" s="122"/>
      <c r="F74" s="122"/>
      <c r="G74" s="123"/>
      <c r="H74" s="33" t="str">
        <f>IF(H65="","",IF(ISNUMBER(H65)=FALSE,H65,ROUND(H65*#REF!,0)))</f>
        <v/>
      </c>
      <c r="I74" s="65" t="str">
        <f t="shared" si="4"/>
        <v/>
      </c>
      <c r="J74" s="66"/>
      <c r="K74" s="33" t="str">
        <f>IF(K65="","",IF(ISNUMBER(K65)=FALSE,K65,ROUND(K65*#REF!,0)))</f>
        <v/>
      </c>
      <c r="L74" s="65" t="str">
        <f t="shared" si="5"/>
        <v/>
      </c>
      <c r="M74" s="66"/>
      <c r="N74" s="33" t="str">
        <f>IF(N65="","",IF(ISNUMBER(N65)=FALSE,N65,ROUND(N65*#REF!,0)))</f>
        <v/>
      </c>
      <c r="O74" s="65" t="str">
        <f t="shared" si="6"/>
        <v/>
      </c>
      <c r="P74" s="66"/>
      <c r="Q74" s="33" t="str">
        <f>IF(Q65="","",IF(ISNUMBER(Q65)=FALSE,Q65,ROUND(Q65*#REF!,0)))</f>
        <v/>
      </c>
      <c r="R74" s="65" t="str">
        <f t="shared" si="7"/>
        <v/>
      </c>
      <c r="S74" s="66"/>
      <c r="T74" s="33" t="str">
        <f>IF(T65="","",IF(ISNUMBER(T65)=FALSE,T65,ROUND(T65*#REF!,0)))</f>
        <v/>
      </c>
      <c r="U74" s="65" t="str">
        <f t="shared" si="8"/>
        <v/>
      </c>
      <c r="V74" s="66"/>
      <c r="W74" s="33" t="str">
        <f>IF(W65="","",IF(ISNUMBER(W65)=FALSE,W65,ROUND(W65*#REF!,0)))</f>
        <v/>
      </c>
      <c r="X74" s="65" t="str">
        <f t="shared" si="9"/>
        <v/>
      </c>
      <c r="Y74" s="66"/>
      <c r="Z74" s="33" t="str">
        <f>IF(Z65="","",IF(ISNUMBER(Z65)=FALSE,Z65,ROUND(Z65*#REF!,0)))</f>
        <v/>
      </c>
      <c r="AA74" s="65" t="str">
        <f t="shared" si="10"/>
        <v/>
      </c>
      <c r="AB74" s="66"/>
      <c r="AC74" s="33" t="str">
        <f>IF(AC65="","",IF(ISNUMBER(AC65)=FALSE,AC65,ROUND(AC65*#REF!,0)))</f>
        <v/>
      </c>
      <c r="AD74" s="65" t="str">
        <f t="shared" si="11"/>
        <v/>
      </c>
      <c r="AE74" s="66"/>
      <c r="AF74" s="33" t="str">
        <f>IF(AF65="","",IF(ISNUMBER(AF65)=FALSE,AF65,ROUND(AF65*#REF!,0)))</f>
        <v/>
      </c>
      <c r="AG74" s="65" t="str">
        <f t="shared" si="12"/>
        <v/>
      </c>
      <c r="AH74" s="66"/>
      <c r="AI74" s="81" t="str">
        <f t="shared" ref="AI74:AI75" si="13">IF(AI65="","",AI65)</f>
        <v>MΩ</v>
      </c>
      <c r="AJ74" s="81"/>
      <c r="AK74" s="13"/>
      <c r="AL74" s="13"/>
      <c r="AM74" s="34"/>
    </row>
    <row r="75" spans="1:39" ht="11.5" customHeight="1" x14ac:dyDescent="0.3">
      <c r="A75" s="11"/>
      <c r="B75" s="118" t="str">
        <f>IF(B66="","",IF(ISNUMBER(B66)=FALSE,B66,ROUND(B66*#REF!,0)))</f>
        <v/>
      </c>
      <c r="C75" s="122"/>
      <c r="D75" s="122"/>
      <c r="E75" s="122"/>
      <c r="F75" s="122"/>
      <c r="G75" s="123"/>
      <c r="H75" s="33" t="str">
        <f>IF(H66="","",IF(ISNUMBER(H66)=FALSE,H66,ROUND(H66*#REF!,0)))</f>
        <v/>
      </c>
      <c r="I75" s="65" t="str">
        <f t="shared" si="4"/>
        <v/>
      </c>
      <c r="J75" s="66"/>
      <c r="K75" s="33" t="str">
        <f>IF(K66="","",IF(ISNUMBER(K66)=FALSE,K66,ROUND(K66*#REF!,0)))</f>
        <v/>
      </c>
      <c r="L75" s="65" t="str">
        <f t="shared" si="5"/>
        <v/>
      </c>
      <c r="M75" s="66"/>
      <c r="N75" s="33" t="str">
        <f>IF(N66="","",IF(ISNUMBER(N66)=FALSE,N66,ROUND(N66*#REF!,0)))</f>
        <v/>
      </c>
      <c r="O75" s="65" t="str">
        <f t="shared" si="6"/>
        <v/>
      </c>
      <c r="P75" s="66"/>
      <c r="Q75" s="33" t="str">
        <f>IF(Q66="","",IF(ISNUMBER(Q66)=FALSE,Q66,ROUND(Q66*#REF!,0)))</f>
        <v/>
      </c>
      <c r="R75" s="65" t="str">
        <f t="shared" si="7"/>
        <v/>
      </c>
      <c r="S75" s="66"/>
      <c r="T75" s="33" t="str">
        <f>IF(T66="","",IF(ISNUMBER(T66)=FALSE,T66,ROUND(T66*#REF!,0)))</f>
        <v/>
      </c>
      <c r="U75" s="65" t="str">
        <f t="shared" si="8"/>
        <v/>
      </c>
      <c r="V75" s="66"/>
      <c r="W75" s="33" t="str">
        <f>IF(W66="","",IF(ISNUMBER(W66)=FALSE,W66,ROUND(W66*#REF!,0)))</f>
        <v/>
      </c>
      <c r="X75" s="65" t="str">
        <f t="shared" si="9"/>
        <v/>
      </c>
      <c r="Y75" s="66"/>
      <c r="Z75" s="33" t="str">
        <f>IF(Z66="","",IF(ISNUMBER(Z66)=FALSE,Z66,ROUND(Z66*#REF!,0)))</f>
        <v/>
      </c>
      <c r="AA75" s="65" t="str">
        <f t="shared" si="10"/>
        <v/>
      </c>
      <c r="AB75" s="66"/>
      <c r="AC75" s="33" t="str">
        <f>IF(AC66="","",IF(ISNUMBER(AC66)=FALSE,AC66,ROUND(AC66*#REF!,0)))</f>
        <v/>
      </c>
      <c r="AD75" s="65" t="str">
        <f t="shared" si="11"/>
        <v/>
      </c>
      <c r="AE75" s="66"/>
      <c r="AF75" s="33" t="str">
        <f>IF(AF66="","",IF(ISNUMBER(AF66)=FALSE,AF66,ROUND(AF66*#REF!,0)))</f>
        <v/>
      </c>
      <c r="AG75" s="65" t="str">
        <f t="shared" si="12"/>
        <v/>
      </c>
      <c r="AH75" s="66"/>
      <c r="AI75" s="81" t="str">
        <f t="shared" si="13"/>
        <v/>
      </c>
      <c r="AJ75" s="81"/>
      <c r="AK75" s="13"/>
      <c r="AL75" s="13"/>
      <c r="AM75" s="34"/>
    </row>
    <row r="76" spans="1:39" ht="11.5" customHeight="1" x14ac:dyDescent="0.3">
      <c r="A76" s="11"/>
      <c r="B76" s="14"/>
      <c r="C76" s="52"/>
      <c r="D76" s="52"/>
      <c r="E76" s="52"/>
      <c r="F76" s="52"/>
      <c r="G76" s="52"/>
      <c r="H76" s="51"/>
      <c r="I76" s="53"/>
      <c r="J76" s="53"/>
      <c r="K76" s="51"/>
      <c r="L76" s="53"/>
      <c r="M76" s="53"/>
      <c r="N76" s="51"/>
      <c r="O76" s="53"/>
      <c r="P76" s="53"/>
      <c r="Q76" s="51"/>
      <c r="R76" s="53"/>
      <c r="S76" s="53"/>
      <c r="T76" s="51"/>
      <c r="U76" s="53"/>
      <c r="V76" s="53"/>
      <c r="W76" s="51"/>
      <c r="X76" s="53"/>
      <c r="Y76" s="53"/>
      <c r="Z76" s="51"/>
      <c r="AA76" s="53"/>
      <c r="AB76" s="53"/>
      <c r="AC76" s="51"/>
      <c r="AD76" s="53"/>
      <c r="AE76" s="53"/>
      <c r="AF76" s="51"/>
      <c r="AG76" s="53"/>
      <c r="AH76" s="53"/>
      <c r="AI76" s="14"/>
      <c r="AJ76" s="14"/>
      <c r="AK76" s="13"/>
      <c r="AL76" s="13"/>
      <c r="AM76" s="34"/>
    </row>
    <row r="77" spans="1:39" ht="11.5" customHeight="1" x14ac:dyDescent="0.3">
      <c r="A77" s="11"/>
      <c r="B77" s="14"/>
      <c r="C77" s="52"/>
      <c r="D77" s="52"/>
      <c r="E77" s="52"/>
      <c r="F77" s="52"/>
      <c r="G77" s="52"/>
      <c r="H77" s="51"/>
      <c r="I77" s="53"/>
      <c r="M77" s="53"/>
      <c r="N77" s="51"/>
      <c r="O77" s="53"/>
      <c r="P77" s="53"/>
      <c r="Q77" s="37"/>
      <c r="R77" s="37"/>
      <c r="S77" s="37"/>
      <c r="T77" s="37"/>
      <c r="U77" s="37"/>
      <c r="V77" s="87" t="s">
        <v>126</v>
      </c>
      <c r="W77" s="87"/>
      <c r="X77" s="87"/>
      <c r="Y77" s="87"/>
      <c r="Z77" s="93" t="s">
        <v>15</v>
      </c>
      <c r="AA77" s="94"/>
      <c r="AK77" s="13"/>
      <c r="AL77" s="13"/>
      <c r="AM77" s="34"/>
    </row>
    <row r="78" spans="1:39" ht="11.5" customHeight="1" x14ac:dyDescent="0.3">
      <c r="A78" s="11"/>
      <c r="B78" s="14"/>
      <c r="C78" s="52"/>
      <c r="D78" s="52"/>
      <c r="E78" s="52"/>
      <c r="F78" s="52"/>
      <c r="M78" s="53"/>
      <c r="N78" s="51"/>
      <c r="O78" s="53"/>
      <c r="P78" s="88" t="s">
        <v>127</v>
      </c>
      <c r="Q78" s="88"/>
      <c r="R78" s="88"/>
      <c r="S78" s="88"/>
      <c r="T78" s="88"/>
      <c r="U78" s="89"/>
      <c r="V78" s="58" t="s">
        <v>125</v>
      </c>
      <c r="W78" s="67">
        <f>IF(AB9="","",
IF(AND(AB9&lt;=250,Z78="MΩ"),25,
IF(AND(AB9&lt;=250,Z78="GΩ"),0.025,
IF(AND(AB9&lt;=1000,Z78="MΩ"),100,
IF(AND(AB9&lt;=1000,Z78="GΩ"),0.1,
IF(AND(AB9&lt;=2500,Z78="MΩ"),500,
IF(AND(AB9&lt;=2500,Z78="GΩ"),0.5,
IF(AND(AB9&lt;=5000,Z78="MΩ"),1500,
IF(AND(AB9&lt;=5000,Z78="GΩ"),1.5,
IF(AND(AB9&lt;=8000,Z78="MΩ"),2500,
IF(AND(AB9&lt;=8000,Z78="GΩ"),2.5,
IF(AND(AB9&lt;=15000,Z78="MΩ"),5000,
IF(AND(AB9&lt;=15000,Z78="GΩ"),5,
IF(AND(AB9&lt;=25000,Z78="MΩ"),10000,
IF(AND(AB9&lt;=25000,Z78="GΩ"),10,
IF(AND(AB9&gt;25000,Z78="MΩ"),100000,
IF(AND(AB9&gt;25000,Z78="GΩ"),100
)))))))))))))))))</f>
        <v>100000</v>
      </c>
      <c r="X78" s="67"/>
      <c r="Y78" s="68"/>
      <c r="Z78" s="95" t="s">
        <v>16</v>
      </c>
      <c r="AA78" s="84"/>
      <c r="AC78" s="62" t="s">
        <v>128</v>
      </c>
      <c r="AD78" s="63"/>
      <c r="AE78" s="63"/>
      <c r="AF78" s="63"/>
      <c r="AG78" s="64"/>
      <c r="AH78" s="61" t="s">
        <v>14</v>
      </c>
      <c r="AI78" s="61"/>
      <c r="AJ78" s="61"/>
      <c r="AK78" s="13"/>
      <c r="AL78" s="13"/>
      <c r="AM78" s="34"/>
    </row>
    <row r="79" spans="1:39" ht="11.5" customHeight="1" thickBot="1" x14ac:dyDescent="0.4">
      <c r="A79" s="11"/>
      <c r="B79" s="20"/>
      <c r="C79" s="9"/>
      <c r="D79" s="9"/>
      <c r="E79" s="9"/>
      <c r="F79" s="9"/>
      <c r="G79" s="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ht="11.5" customHeight="1" x14ac:dyDescent="0.35">
      <c r="A80" s="27" t="s">
        <v>111</v>
      </c>
      <c r="B80" s="28"/>
      <c r="C80" s="28"/>
      <c r="D80" s="28"/>
      <c r="E80" s="28"/>
      <c r="F80" s="28"/>
      <c r="G80" s="29"/>
      <c r="H80" s="29"/>
      <c r="I80" s="29"/>
      <c r="J80" s="29"/>
      <c r="K80" s="29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</row>
    <row r="81" spans="1:39" ht="11.5" customHeight="1" x14ac:dyDescent="0.35">
      <c r="A81" s="13"/>
      <c r="B81" s="25"/>
      <c r="C81" s="26"/>
      <c r="D81" s="26"/>
      <c r="E81" s="26"/>
      <c r="F81" s="26"/>
      <c r="G81" s="26"/>
      <c r="H81" s="13"/>
      <c r="I81" s="13"/>
      <c r="J81" s="13"/>
      <c r="K81" s="13"/>
      <c r="L81" s="13"/>
    </row>
    <row r="82" spans="1:39" ht="11.5" customHeight="1" x14ac:dyDescent="0.35">
      <c r="A82" s="13"/>
      <c r="B82" s="120" t="s">
        <v>40</v>
      </c>
      <c r="C82" s="119"/>
      <c r="D82" s="119"/>
      <c r="E82" s="119"/>
      <c r="F82" s="119"/>
      <c r="G82" s="119"/>
      <c r="H82" s="81" t="s">
        <v>41</v>
      </c>
      <c r="I82" s="81"/>
      <c r="J82" s="81"/>
      <c r="K82" s="81" t="s">
        <v>42</v>
      </c>
      <c r="L82" s="81"/>
      <c r="M82" s="81"/>
      <c r="N82" s="170" t="s">
        <v>43</v>
      </c>
      <c r="O82" s="170"/>
      <c r="P82" s="170"/>
      <c r="Q82" s="62" t="s">
        <v>15</v>
      </c>
      <c r="R82" s="64"/>
      <c r="S82" s="13"/>
      <c r="T82" s="69" t="s">
        <v>25</v>
      </c>
      <c r="U82" s="70"/>
      <c r="V82" s="71"/>
      <c r="AB82" s="13"/>
      <c r="AC82" s="105" t="s">
        <v>39</v>
      </c>
      <c r="AD82" s="117"/>
      <c r="AE82" s="117"/>
      <c r="AF82" s="117"/>
      <c r="AG82" s="95" t="s">
        <v>27</v>
      </c>
      <c r="AH82" s="95"/>
      <c r="AI82" s="95"/>
      <c r="AJ82" s="84"/>
    </row>
    <row r="83" spans="1:39" ht="11.5" customHeight="1" x14ac:dyDescent="0.35">
      <c r="A83" s="13"/>
      <c r="B83" s="118" t="str">
        <f t="shared" ref="B83:B88" si="14">IF(B61 = "","",B61)</f>
        <v>Section 1</v>
      </c>
      <c r="C83" s="119"/>
      <c r="D83" s="119"/>
      <c r="E83" s="119"/>
      <c r="F83" s="119"/>
      <c r="G83" s="119"/>
      <c r="H83" s="82"/>
      <c r="I83" s="82"/>
      <c r="J83" s="82"/>
      <c r="K83" s="82"/>
      <c r="L83" s="82"/>
      <c r="M83" s="82"/>
      <c r="N83" s="121"/>
      <c r="O83" s="121"/>
      <c r="P83" s="121"/>
      <c r="Q83" s="100" t="s">
        <v>26</v>
      </c>
      <c r="R83" s="84"/>
      <c r="S83" s="13"/>
      <c r="T83" s="61" t="s">
        <v>14</v>
      </c>
      <c r="U83" s="61"/>
      <c r="V83" s="61"/>
      <c r="AC83" s="101" t="s">
        <v>112</v>
      </c>
      <c r="AD83" s="102"/>
      <c r="AE83" s="102"/>
      <c r="AF83" s="102"/>
      <c r="AG83" s="103" t="s">
        <v>113</v>
      </c>
      <c r="AH83" s="103"/>
      <c r="AI83" s="103"/>
      <c r="AJ83" s="104"/>
    </row>
    <row r="84" spans="1:39" ht="11.5" customHeight="1" x14ac:dyDescent="0.35">
      <c r="A84" s="13"/>
      <c r="B84" s="118" t="str">
        <f t="shared" si="14"/>
        <v>Section 2</v>
      </c>
      <c r="C84" s="119"/>
      <c r="D84" s="119"/>
      <c r="E84" s="119"/>
      <c r="F84" s="119"/>
      <c r="G84" s="119"/>
      <c r="H84" s="82"/>
      <c r="I84" s="82"/>
      <c r="J84" s="82"/>
      <c r="K84" s="82"/>
      <c r="L84" s="82"/>
      <c r="M84" s="82"/>
      <c r="N84" s="121"/>
      <c r="O84" s="121"/>
      <c r="P84" s="121"/>
      <c r="Q84" s="100" t="s">
        <v>26</v>
      </c>
      <c r="R84" s="84"/>
      <c r="S84" s="13"/>
      <c r="T84" s="61" t="s">
        <v>14</v>
      </c>
      <c r="U84" s="61"/>
      <c r="V84" s="61"/>
    </row>
    <row r="85" spans="1:39" ht="11.5" customHeight="1" x14ac:dyDescent="0.35">
      <c r="A85" s="13"/>
      <c r="B85" s="118" t="str">
        <f t="shared" si="14"/>
        <v>Section 3</v>
      </c>
      <c r="C85" s="119"/>
      <c r="D85" s="119"/>
      <c r="E85" s="119"/>
      <c r="F85" s="119"/>
      <c r="G85" s="119"/>
      <c r="H85" s="82"/>
      <c r="I85" s="82"/>
      <c r="J85" s="82"/>
      <c r="K85" s="82"/>
      <c r="L85" s="82"/>
      <c r="M85" s="82"/>
      <c r="N85" s="121"/>
      <c r="O85" s="121"/>
      <c r="P85" s="121"/>
      <c r="Q85" s="100" t="s">
        <v>26</v>
      </c>
      <c r="R85" s="84"/>
      <c r="S85" s="13"/>
      <c r="T85" s="61" t="s">
        <v>14</v>
      </c>
      <c r="U85" s="61"/>
      <c r="V85" s="61"/>
    </row>
    <row r="86" spans="1:39" ht="11.5" customHeight="1" x14ac:dyDescent="0.35">
      <c r="A86" s="13"/>
      <c r="B86" s="118" t="str">
        <f t="shared" si="14"/>
        <v>Section 4</v>
      </c>
      <c r="C86" s="119"/>
      <c r="D86" s="119"/>
      <c r="E86" s="119"/>
      <c r="F86" s="119"/>
      <c r="G86" s="119"/>
      <c r="H86" s="82"/>
      <c r="I86" s="82"/>
      <c r="J86" s="82"/>
      <c r="K86" s="82"/>
      <c r="L86" s="82"/>
      <c r="M86" s="82"/>
      <c r="N86" s="121"/>
      <c r="O86" s="121"/>
      <c r="P86" s="121"/>
      <c r="Q86" s="100" t="s">
        <v>26</v>
      </c>
      <c r="R86" s="84"/>
      <c r="S86" s="13"/>
      <c r="T86" s="61" t="s">
        <v>14</v>
      </c>
      <c r="U86" s="61"/>
      <c r="V86" s="61"/>
    </row>
    <row r="87" spans="1:39" ht="11.5" customHeight="1" x14ac:dyDescent="0.35">
      <c r="A87" s="13"/>
      <c r="B87" s="118" t="str">
        <f t="shared" si="14"/>
        <v>Section 5</v>
      </c>
      <c r="C87" s="119"/>
      <c r="D87" s="119"/>
      <c r="E87" s="119"/>
      <c r="F87" s="119"/>
      <c r="G87" s="119"/>
      <c r="H87" s="82"/>
      <c r="I87" s="82"/>
      <c r="J87" s="82"/>
      <c r="K87" s="82"/>
      <c r="L87" s="82"/>
      <c r="M87" s="82"/>
      <c r="N87" s="121"/>
      <c r="O87" s="121"/>
      <c r="P87" s="121"/>
      <c r="Q87" s="100" t="s">
        <v>26</v>
      </c>
      <c r="R87" s="84"/>
      <c r="S87" s="13"/>
      <c r="T87" s="61" t="s">
        <v>14</v>
      </c>
      <c r="U87" s="61"/>
      <c r="V87" s="61"/>
    </row>
    <row r="88" spans="1:39" ht="11.5" customHeight="1" x14ac:dyDescent="0.35">
      <c r="A88" s="13"/>
      <c r="B88" s="118" t="str">
        <f t="shared" si="14"/>
        <v/>
      </c>
      <c r="C88" s="119"/>
      <c r="D88" s="119"/>
      <c r="E88" s="119"/>
      <c r="F88" s="119"/>
      <c r="G88" s="119"/>
      <c r="H88" s="82"/>
      <c r="I88" s="82"/>
      <c r="J88" s="82"/>
      <c r="K88" s="82"/>
      <c r="L88" s="82"/>
      <c r="M88" s="82"/>
      <c r="N88" s="121"/>
      <c r="O88" s="121"/>
      <c r="P88" s="121"/>
      <c r="Q88" s="100"/>
      <c r="R88" s="84"/>
      <c r="S88" s="13"/>
      <c r="T88" s="61"/>
      <c r="U88" s="61"/>
      <c r="V88" s="61"/>
    </row>
    <row r="89" spans="1:39" ht="11.5" customHeight="1" thickBot="1" x14ac:dyDescent="0.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</row>
    <row r="90" spans="1:39" ht="11.5" customHeight="1" x14ac:dyDescent="0.35">
      <c r="A90" s="7" t="s">
        <v>21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1:39" ht="11.5" customHeight="1" x14ac:dyDescent="0.35">
      <c r="A91" s="7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1:39" ht="11.5" customHeight="1" x14ac:dyDescent="0.35">
      <c r="A92" s="11"/>
      <c r="B92" s="11"/>
      <c r="C92" s="124" t="s">
        <v>55</v>
      </c>
      <c r="D92" s="115"/>
      <c r="E92" s="115"/>
      <c r="F92" s="115"/>
      <c r="G92" s="115"/>
      <c r="H92" s="115"/>
      <c r="I92" s="115"/>
      <c r="J92" s="115"/>
      <c r="K92" s="126"/>
      <c r="L92" s="126"/>
      <c r="M92" s="126"/>
      <c r="N92" s="126"/>
      <c r="O92" s="126"/>
      <c r="P92" s="126"/>
      <c r="Q92" s="126"/>
      <c r="R92" s="114" t="s">
        <v>24</v>
      </c>
      <c r="S92" s="115"/>
      <c r="T92" s="115"/>
      <c r="U92" s="115"/>
      <c r="V92" s="115"/>
      <c r="W92" s="112"/>
      <c r="X92" s="112"/>
      <c r="Y92" s="112"/>
      <c r="Z92" s="112"/>
      <c r="AA92" s="112"/>
      <c r="AB92" s="112"/>
      <c r="AC92" s="13"/>
      <c r="AD92" s="114" t="s">
        <v>22</v>
      </c>
      <c r="AE92" s="115"/>
      <c r="AF92" s="115"/>
      <c r="AG92" s="116"/>
      <c r="AH92" s="113"/>
      <c r="AI92" s="113"/>
      <c r="AJ92" s="113"/>
      <c r="AM92" s="11"/>
    </row>
    <row r="93" spans="1:39" ht="11.5" customHeight="1" x14ac:dyDescent="0.35">
      <c r="A93" s="11"/>
      <c r="C93" s="114" t="s">
        <v>23</v>
      </c>
      <c r="D93" s="115"/>
      <c r="E93" s="115"/>
      <c r="F93" s="115"/>
      <c r="G93" s="115"/>
      <c r="H93" s="115"/>
      <c r="I93" s="115"/>
      <c r="J93" s="115"/>
      <c r="K93" s="127"/>
      <c r="L93" s="127"/>
      <c r="M93" s="127"/>
      <c r="N93" s="127"/>
      <c r="O93" s="127"/>
      <c r="P93" s="127"/>
      <c r="Q93" s="127"/>
      <c r="R93" s="114" t="s">
        <v>24</v>
      </c>
      <c r="S93" s="115"/>
      <c r="T93" s="115"/>
      <c r="U93" s="115"/>
      <c r="V93" s="115"/>
      <c r="W93" s="112"/>
      <c r="X93" s="113"/>
      <c r="Y93" s="113"/>
      <c r="Z93" s="113"/>
      <c r="AA93" s="113"/>
      <c r="AB93" s="113"/>
      <c r="AC93" s="13"/>
      <c r="AD93" s="114" t="s">
        <v>22</v>
      </c>
      <c r="AE93" s="115"/>
      <c r="AF93" s="115"/>
      <c r="AG93" s="116"/>
      <c r="AH93" s="113"/>
      <c r="AI93" s="113"/>
      <c r="AJ93" s="113"/>
      <c r="AM93" s="11"/>
    </row>
    <row r="94" spans="1:39" ht="11.5" customHeight="1" x14ac:dyDescent="0.35">
      <c r="A94" s="11"/>
      <c r="C94" s="31"/>
      <c r="D94" s="31"/>
      <c r="E94" s="31"/>
      <c r="F94" s="31"/>
      <c r="G94" s="31"/>
      <c r="H94" s="124" t="s">
        <v>56</v>
      </c>
      <c r="I94" s="125"/>
      <c r="J94" s="125"/>
      <c r="K94" s="126"/>
      <c r="L94" s="126"/>
      <c r="M94" s="126"/>
      <c r="N94" s="126"/>
      <c r="O94" s="126"/>
      <c r="P94" s="126"/>
      <c r="Q94" s="126"/>
      <c r="R94" s="114" t="s">
        <v>24</v>
      </c>
      <c r="S94" s="115"/>
      <c r="T94" s="115"/>
      <c r="U94" s="115"/>
      <c r="V94" s="115"/>
      <c r="W94" s="112"/>
      <c r="X94" s="113"/>
      <c r="Y94" s="113"/>
      <c r="Z94" s="113"/>
      <c r="AA94" s="113"/>
      <c r="AB94" s="113"/>
      <c r="AC94" s="13"/>
      <c r="AD94" s="114" t="s">
        <v>22</v>
      </c>
      <c r="AE94" s="115"/>
      <c r="AF94" s="115"/>
      <c r="AG94" s="116"/>
      <c r="AH94" s="113"/>
      <c r="AI94" s="113"/>
      <c r="AJ94" s="113"/>
      <c r="AM94" s="11"/>
    </row>
    <row r="95" spans="1:39" ht="11.5" customHeight="1" thickBot="1" x14ac:dyDescent="0.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</row>
    <row r="96" spans="1:39" ht="11.5" customHeight="1" x14ac:dyDescent="0.35">
      <c r="A96" s="7" t="s">
        <v>10</v>
      </c>
      <c r="B96" s="2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spans="1:39" ht="11.5" customHeight="1" x14ac:dyDescent="0.35">
      <c r="A97" s="20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  <c r="AA97" s="169"/>
      <c r="AB97" s="169"/>
      <c r="AC97" s="169"/>
      <c r="AD97" s="169"/>
      <c r="AE97" s="169"/>
      <c r="AF97" s="169"/>
      <c r="AG97" s="169"/>
      <c r="AH97" s="169"/>
      <c r="AI97" s="169"/>
      <c r="AJ97" s="169"/>
      <c r="AK97" s="169"/>
      <c r="AL97" s="169"/>
      <c r="AM97" s="11"/>
    </row>
    <row r="98" spans="1:39" ht="11.5" customHeight="1" x14ac:dyDescent="0.35">
      <c r="A98" s="20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1"/>
    </row>
    <row r="99" spans="1:39" ht="11.5" customHeight="1" x14ac:dyDescent="0.35">
      <c r="A99" s="20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  <c r="AA99" s="169"/>
      <c r="AB99" s="169"/>
      <c r="AC99" s="169"/>
      <c r="AD99" s="169"/>
      <c r="AE99" s="169"/>
      <c r="AF99" s="169"/>
      <c r="AG99" s="169"/>
      <c r="AH99" s="169"/>
      <c r="AI99" s="169"/>
      <c r="AJ99" s="169"/>
      <c r="AK99" s="169"/>
      <c r="AL99" s="169"/>
      <c r="AM99" s="11"/>
    </row>
    <row r="100" spans="1:39" ht="11.5" customHeight="1" x14ac:dyDescent="0.35">
      <c r="A100" s="20"/>
      <c r="B100" s="169"/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  <c r="AC100" s="169"/>
      <c r="AD100" s="169"/>
      <c r="AE100" s="169"/>
      <c r="AF100" s="169"/>
      <c r="AG100" s="169"/>
      <c r="AH100" s="169"/>
      <c r="AI100" s="169"/>
      <c r="AJ100" s="169"/>
      <c r="AK100" s="169"/>
      <c r="AL100" s="169"/>
      <c r="AM100" s="11"/>
    </row>
    <row r="101" spans="1:39" ht="11.5" customHeight="1" x14ac:dyDescent="0.35">
      <c r="A101" s="20"/>
      <c r="B101" s="169"/>
      <c r="C101" s="169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  <c r="AA101" s="169"/>
      <c r="AB101" s="169"/>
      <c r="AC101" s="169"/>
      <c r="AD101" s="169"/>
      <c r="AE101" s="169"/>
      <c r="AF101" s="169"/>
      <c r="AG101" s="169"/>
      <c r="AH101" s="169"/>
      <c r="AI101" s="169"/>
      <c r="AJ101" s="169"/>
      <c r="AK101" s="169"/>
      <c r="AL101" s="169"/>
      <c r="AM101" s="11"/>
    </row>
    <row r="102" spans="1:39" ht="11.5" customHeight="1" x14ac:dyDescent="0.35">
      <c r="A102" s="20"/>
      <c r="B102" s="169"/>
      <c r="C102" s="169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  <c r="AA102" s="169"/>
      <c r="AB102" s="169"/>
      <c r="AC102" s="169"/>
      <c r="AD102" s="169"/>
      <c r="AE102" s="169"/>
      <c r="AF102" s="169"/>
      <c r="AG102" s="169"/>
      <c r="AH102" s="169"/>
      <c r="AI102" s="169"/>
      <c r="AJ102" s="169"/>
      <c r="AK102" s="169"/>
      <c r="AL102" s="169"/>
      <c r="AM102" s="11"/>
    </row>
    <row r="103" spans="1:39" ht="11.5" customHeight="1" x14ac:dyDescent="0.35">
      <c r="A103" s="20"/>
      <c r="B103" s="169"/>
      <c r="C103" s="169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  <c r="AB103" s="169"/>
      <c r="AC103" s="169"/>
      <c r="AD103" s="169"/>
      <c r="AE103" s="169"/>
      <c r="AF103" s="169"/>
      <c r="AG103" s="169"/>
      <c r="AH103" s="169"/>
      <c r="AI103" s="169"/>
      <c r="AJ103" s="169"/>
      <c r="AK103" s="169"/>
      <c r="AL103" s="169"/>
      <c r="AM103" s="11"/>
    </row>
    <row r="104" spans="1:39" ht="11.5" customHeight="1" x14ac:dyDescent="0.35">
      <c r="A104" s="20"/>
      <c r="B104" s="169"/>
      <c r="C104" s="169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  <c r="AB104" s="169"/>
      <c r="AC104" s="169"/>
      <c r="AD104" s="169"/>
      <c r="AE104" s="169"/>
      <c r="AF104" s="169"/>
      <c r="AG104" s="169"/>
      <c r="AH104" s="169"/>
      <c r="AI104" s="169"/>
      <c r="AJ104" s="169"/>
      <c r="AK104" s="169"/>
      <c r="AL104" s="169"/>
      <c r="AM104" s="11"/>
    </row>
    <row r="105" spans="1:39" ht="11.5" customHeight="1" x14ac:dyDescent="0.35">
      <c r="A105" s="20"/>
      <c r="B105" s="169"/>
      <c r="C105" s="169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  <c r="AB105" s="169"/>
      <c r="AC105" s="169"/>
      <c r="AD105" s="169"/>
      <c r="AE105" s="169"/>
      <c r="AF105" s="169"/>
      <c r="AG105" s="169"/>
      <c r="AH105" s="169"/>
      <c r="AI105" s="169"/>
      <c r="AJ105" s="169"/>
      <c r="AK105" s="169"/>
      <c r="AL105" s="169"/>
      <c r="AM105" s="11"/>
    </row>
    <row r="106" spans="1:39" ht="11.5" customHeight="1" x14ac:dyDescent="0.35">
      <c r="A106" s="20"/>
      <c r="B106" s="169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  <c r="AB106" s="169"/>
      <c r="AC106" s="169"/>
      <c r="AD106" s="169"/>
      <c r="AE106" s="169"/>
      <c r="AF106" s="169"/>
      <c r="AG106" s="169"/>
      <c r="AH106" s="169"/>
      <c r="AI106" s="169"/>
      <c r="AJ106" s="169"/>
      <c r="AK106" s="169"/>
      <c r="AL106" s="169"/>
      <c r="AM106" s="11"/>
    </row>
    <row r="107" spans="1:39" ht="11.5" customHeight="1" thickBot="1" x14ac:dyDescent="0.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</row>
  </sheetData>
  <sheetProtection algorithmName="SHA-512" hashValue="ugae2zJB8LInBwPMbeYSsbn3gvq2zeRTiOxoKxrXqzwSoUs3uVsVeprI6VbqobRfKvHxV+ji/RXRUQAi50Tb8g==" saltValue="4WazxxQlV5LAknXxtpYJDA==" spinCount="100000" sheet="1" formatCells="0" selectLockedCells="1"/>
  <dataConsolidate/>
  <mergeCells count="424">
    <mergeCell ref="B97:AL106"/>
    <mergeCell ref="AC46:AE46"/>
    <mergeCell ref="AC47:AE47"/>
    <mergeCell ref="AC48:AE48"/>
    <mergeCell ref="AC49:AE49"/>
    <mergeCell ref="H82:J82"/>
    <mergeCell ref="H83:J83"/>
    <mergeCell ref="H84:J84"/>
    <mergeCell ref="H85:J85"/>
    <mergeCell ref="H86:J86"/>
    <mergeCell ref="H87:J87"/>
    <mergeCell ref="H88:J88"/>
    <mergeCell ref="K82:M82"/>
    <mergeCell ref="K83:M83"/>
    <mergeCell ref="K84:M84"/>
    <mergeCell ref="K85:M85"/>
    <mergeCell ref="K86:M86"/>
    <mergeCell ref="K87:M87"/>
    <mergeCell ref="K88:M88"/>
    <mergeCell ref="N82:P82"/>
    <mergeCell ref="T47:V47"/>
    <mergeCell ref="T48:V48"/>
    <mergeCell ref="T49:V49"/>
    <mergeCell ref="AA70:AB70"/>
    <mergeCell ref="AA71:AB71"/>
    <mergeCell ref="AA72:AB72"/>
    <mergeCell ref="AD70:AE70"/>
    <mergeCell ref="AA64:AB64"/>
    <mergeCell ref="AA65:AB65"/>
    <mergeCell ref="AA66:AB66"/>
    <mergeCell ref="O70:P70"/>
    <mergeCell ref="U62:V62"/>
    <mergeCell ref="O71:P71"/>
    <mergeCell ref="O72:P72"/>
    <mergeCell ref="AD71:AE71"/>
    <mergeCell ref="AD72:AE72"/>
    <mergeCell ref="R72:S72"/>
    <mergeCell ref="U71:V71"/>
    <mergeCell ref="U72:V72"/>
    <mergeCell ref="R71:S71"/>
    <mergeCell ref="AD62:AE62"/>
    <mergeCell ref="AD63:AE63"/>
    <mergeCell ref="AD64:AE64"/>
    <mergeCell ref="AD65:AE65"/>
    <mergeCell ref="AD66:AE66"/>
    <mergeCell ref="R63:S63"/>
    <mergeCell ref="R64:S64"/>
    <mergeCell ref="R65:S65"/>
    <mergeCell ref="R66:S66"/>
    <mergeCell ref="AA63:AB63"/>
    <mergeCell ref="R62:S62"/>
    <mergeCell ref="AH35:AL35"/>
    <mergeCell ref="F36:AG36"/>
    <mergeCell ref="AI60:AJ60"/>
    <mergeCell ref="I61:J61"/>
    <mergeCell ref="L61:M61"/>
    <mergeCell ref="O61:P61"/>
    <mergeCell ref="R61:S61"/>
    <mergeCell ref="AI73:AJ73"/>
    <mergeCell ref="AI74:AJ74"/>
    <mergeCell ref="AI65:AJ65"/>
    <mergeCell ref="AI66:AJ66"/>
    <mergeCell ref="AI69:AJ69"/>
    <mergeCell ref="AI70:AJ70"/>
    <mergeCell ref="AI71:AJ71"/>
    <mergeCell ref="AI72:AJ72"/>
    <mergeCell ref="U65:V65"/>
    <mergeCell ref="U66:V66"/>
    <mergeCell ref="AF69:AH69"/>
    <mergeCell ref="AG62:AH62"/>
    <mergeCell ref="AG63:AH63"/>
    <mergeCell ref="AG64:AH64"/>
    <mergeCell ref="AG65:AH65"/>
    <mergeCell ref="AG66:AH66"/>
    <mergeCell ref="X62:Y62"/>
    <mergeCell ref="B18:E18"/>
    <mergeCell ref="F18:AG18"/>
    <mergeCell ref="AH18:AL18"/>
    <mergeCell ref="B19:E19"/>
    <mergeCell ref="F19:AG19"/>
    <mergeCell ref="AH19:AL19"/>
    <mergeCell ref="B20:E20"/>
    <mergeCell ref="F20:AG20"/>
    <mergeCell ref="B63:G63"/>
    <mergeCell ref="B23:E23"/>
    <mergeCell ref="B25:E25"/>
    <mergeCell ref="B24:E24"/>
    <mergeCell ref="B26:E26"/>
    <mergeCell ref="F26:AG26"/>
    <mergeCell ref="AH26:AL26"/>
    <mergeCell ref="B27:E27"/>
    <mergeCell ref="F27:AG27"/>
    <mergeCell ref="AH27:AL27"/>
    <mergeCell ref="B28:E28"/>
    <mergeCell ref="F28:AG28"/>
    <mergeCell ref="B22:E22"/>
    <mergeCell ref="B21:E21"/>
    <mergeCell ref="F21:AG21"/>
    <mergeCell ref="F22:AG22"/>
    <mergeCell ref="F2:X2"/>
    <mergeCell ref="AJ2:AL4"/>
    <mergeCell ref="AE3:AH3"/>
    <mergeCell ref="Z5:AD5"/>
    <mergeCell ref="AE5:AL5"/>
    <mergeCell ref="V10:AA10"/>
    <mergeCell ref="G13:K13"/>
    <mergeCell ref="V13:AA13"/>
    <mergeCell ref="G10:K10"/>
    <mergeCell ref="V9:AA9"/>
    <mergeCell ref="G11:K11"/>
    <mergeCell ref="V11:AA11"/>
    <mergeCell ref="G12:K12"/>
    <mergeCell ref="L9:T9"/>
    <mergeCell ref="L10:T10"/>
    <mergeCell ref="L11:T11"/>
    <mergeCell ref="L12:T12"/>
    <mergeCell ref="L13:T13"/>
    <mergeCell ref="V12:AA12"/>
    <mergeCell ref="F3:X3"/>
    <mergeCell ref="F23:AG23"/>
    <mergeCell ref="AH23:AL23"/>
    <mergeCell ref="F25:AG25"/>
    <mergeCell ref="AH25:AL25"/>
    <mergeCell ref="G9:K9"/>
    <mergeCell ref="AH28:AL28"/>
    <mergeCell ref="AB10:AJ10"/>
    <mergeCell ref="AB9:AJ9"/>
    <mergeCell ref="AB11:AJ11"/>
    <mergeCell ref="AB12:AJ12"/>
    <mergeCell ref="AB13:AJ13"/>
    <mergeCell ref="AH20:AL20"/>
    <mergeCell ref="F24:AG24"/>
    <mergeCell ref="AH21:AL21"/>
    <mergeCell ref="AH22:AL22"/>
    <mergeCell ref="AH24:AL24"/>
    <mergeCell ref="AH17:AL17"/>
    <mergeCell ref="AI46:AK46"/>
    <mergeCell ref="AI47:AK47"/>
    <mergeCell ref="AI48:AK48"/>
    <mergeCell ref="AI49:AK49"/>
    <mergeCell ref="A1:AM1"/>
    <mergeCell ref="A5:E5"/>
    <mergeCell ref="A6:E6"/>
    <mergeCell ref="K5:L5"/>
    <mergeCell ref="S5:V5"/>
    <mergeCell ref="Z6:AD6"/>
    <mergeCell ref="Z2:AD2"/>
    <mergeCell ref="AE2:AH2"/>
    <mergeCell ref="M5:N5"/>
    <mergeCell ref="P5:Q5"/>
    <mergeCell ref="A2:E2"/>
    <mergeCell ref="A3:E3"/>
    <mergeCell ref="Z3:AD3"/>
    <mergeCell ref="A4:E4"/>
    <mergeCell ref="F4:X4"/>
    <mergeCell ref="F5:I5"/>
    <mergeCell ref="F6:X6"/>
    <mergeCell ref="F29:AG29"/>
    <mergeCell ref="AH29:AL29"/>
    <mergeCell ref="AE6:AL6"/>
    <mergeCell ref="AH31:AL31"/>
    <mergeCell ref="B32:E32"/>
    <mergeCell ref="F32:AG32"/>
    <mergeCell ref="AH32:AL32"/>
    <mergeCell ref="AH36:AL36"/>
    <mergeCell ref="F37:AG37"/>
    <mergeCell ref="AH37:AL37"/>
    <mergeCell ref="W43:X43"/>
    <mergeCell ref="AC45:AE45"/>
    <mergeCell ref="W45:X45"/>
    <mergeCell ref="Q45:S45"/>
    <mergeCell ref="AI42:AK43"/>
    <mergeCell ref="AI44:AK44"/>
    <mergeCell ref="AI45:AK45"/>
    <mergeCell ref="B33:E33"/>
    <mergeCell ref="B34:E34"/>
    <mergeCell ref="B35:E35"/>
    <mergeCell ref="B36:E36"/>
    <mergeCell ref="B37:E37"/>
    <mergeCell ref="F33:AG33"/>
    <mergeCell ref="AH33:AL33"/>
    <mergeCell ref="F34:AG34"/>
    <mergeCell ref="AH34:AL34"/>
    <mergeCell ref="F35:AG35"/>
    <mergeCell ref="B30:E30"/>
    <mergeCell ref="F30:AG30"/>
    <mergeCell ref="AH30:AL30"/>
    <mergeCell ref="B29:E29"/>
    <mergeCell ref="AF60:AH60"/>
    <mergeCell ref="B61:G61"/>
    <mergeCell ref="B60:G60"/>
    <mergeCell ref="H60:J60"/>
    <mergeCell ref="K60:M60"/>
    <mergeCell ref="N60:P60"/>
    <mergeCell ref="Q60:S60"/>
    <mergeCell ref="T60:V60"/>
    <mergeCell ref="W60:Y60"/>
    <mergeCell ref="Z60:AB60"/>
    <mergeCell ref="AC60:AE60"/>
    <mergeCell ref="U61:V61"/>
    <mergeCell ref="AG61:AH61"/>
    <mergeCell ref="B42:X42"/>
    <mergeCell ref="AC44:AE44"/>
    <mergeCell ref="W44:X44"/>
    <mergeCell ref="H43:J43"/>
    <mergeCell ref="AD57:AG57"/>
    <mergeCell ref="B31:E31"/>
    <mergeCell ref="F31:AG31"/>
    <mergeCell ref="Q44:S44"/>
    <mergeCell ref="B46:G46"/>
    <mergeCell ref="AA61:AB61"/>
    <mergeCell ref="Q46:S46"/>
    <mergeCell ref="Q43:S43"/>
    <mergeCell ref="Q49:S49"/>
    <mergeCell ref="I70:J70"/>
    <mergeCell ref="L70:M70"/>
    <mergeCell ref="R70:S70"/>
    <mergeCell ref="Z57:AB57"/>
    <mergeCell ref="Z58:AB58"/>
    <mergeCell ref="H46:J46"/>
    <mergeCell ref="K46:M46"/>
    <mergeCell ref="N46:P46"/>
    <mergeCell ref="Z44:AB44"/>
    <mergeCell ref="Z45:AB45"/>
    <mergeCell ref="Z46:AB46"/>
    <mergeCell ref="Z47:AB47"/>
    <mergeCell ref="Z48:AB48"/>
    <mergeCell ref="Z49:AB49"/>
    <mergeCell ref="X70:Y70"/>
    <mergeCell ref="B49:G49"/>
    <mergeCell ref="B69:G69"/>
    <mergeCell ref="H69:J69"/>
    <mergeCell ref="H47:J47"/>
    <mergeCell ref="H48:J48"/>
    <mergeCell ref="K47:M47"/>
    <mergeCell ref="K48:M48"/>
    <mergeCell ref="N47:P47"/>
    <mergeCell ref="N48:P48"/>
    <mergeCell ref="Q47:S47"/>
    <mergeCell ref="Q48:S48"/>
    <mergeCell ref="B66:G66"/>
    <mergeCell ref="B62:G62"/>
    <mergeCell ref="B64:G64"/>
    <mergeCell ref="B47:G47"/>
    <mergeCell ref="B48:G48"/>
    <mergeCell ref="O62:P62"/>
    <mergeCell ref="I62:J62"/>
    <mergeCell ref="I63:J63"/>
    <mergeCell ref="I64:J64"/>
    <mergeCell ref="I65:J65"/>
    <mergeCell ref="I66:J66"/>
    <mergeCell ref="L62:M62"/>
    <mergeCell ref="L63:M63"/>
    <mergeCell ref="L64:M64"/>
    <mergeCell ref="L65:M65"/>
    <mergeCell ref="L66:M66"/>
    <mergeCell ref="B43:G43"/>
    <mergeCell ref="B44:G44"/>
    <mergeCell ref="K43:M43"/>
    <mergeCell ref="K44:M44"/>
    <mergeCell ref="K45:M45"/>
    <mergeCell ref="N43:P43"/>
    <mergeCell ref="N44:P44"/>
    <mergeCell ref="N45:P45"/>
    <mergeCell ref="B45:G45"/>
    <mergeCell ref="H45:J45"/>
    <mergeCell ref="H44:J44"/>
    <mergeCell ref="H49:J49"/>
    <mergeCell ref="K49:M49"/>
    <mergeCell ref="N49:P49"/>
    <mergeCell ref="I71:J71"/>
    <mergeCell ref="L71:M71"/>
    <mergeCell ref="L72:M72"/>
    <mergeCell ref="L73:M73"/>
    <mergeCell ref="B72:G72"/>
    <mergeCell ref="I72:J72"/>
    <mergeCell ref="I73:J73"/>
    <mergeCell ref="B71:G71"/>
    <mergeCell ref="K69:M69"/>
    <mergeCell ref="N69:P69"/>
    <mergeCell ref="O73:P73"/>
    <mergeCell ref="T69:V69"/>
    <mergeCell ref="W69:Y69"/>
    <mergeCell ref="B70:G70"/>
    <mergeCell ref="B65:G65"/>
    <mergeCell ref="O75:P75"/>
    <mergeCell ref="X71:Y71"/>
    <mergeCell ref="O65:P65"/>
    <mergeCell ref="O66:P66"/>
    <mergeCell ref="I74:J74"/>
    <mergeCell ref="I75:J75"/>
    <mergeCell ref="B73:G73"/>
    <mergeCell ref="X72:Y72"/>
    <mergeCell ref="X73:Y73"/>
    <mergeCell ref="X74:Y74"/>
    <mergeCell ref="X75:Y75"/>
    <mergeCell ref="L74:M74"/>
    <mergeCell ref="L75:M75"/>
    <mergeCell ref="O74:P74"/>
    <mergeCell ref="R73:S73"/>
    <mergeCell ref="R74:S74"/>
    <mergeCell ref="R75:S75"/>
    <mergeCell ref="U73:V73"/>
    <mergeCell ref="U74:V74"/>
    <mergeCell ref="AI62:AJ62"/>
    <mergeCell ref="AI63:AJ63"/>
    <mergeCell ref="AI64:AJ64"/>
    <mergeCell ref="H94:J94"/>
    <mergeCell ref="K94:Q94"/>
    <mergeCell ref="R94:V94"/>
    <mergeCell ref="W94:AB94"/>
    <mergeCell ref="AD94:AF94"/>
    <mergeCell ref="AG94:AJ94"/>
    <mergeCell ref="N84:P84"/>
    <mergeCell ref="N85:P85"/>
    <mergeCell ref="AG92:AJ92"/>
    <mergeCell ref="N86:P86"/>
    <mergeCell ref="N87:P87"/>
    <mergeCell ref="N88:P88"/>
    <mergeCell ref="C92:J92"/>
    <mergeCell ref="K92:Q92"/>
    <mergeCell ref="R92:V92"/>
    <mergeCell ref="W92:AB92"/>
    <mergeCell ref="B74:G74"/>
    <mergeCell ref="AA62:AB62"/>
    <mergeCell ref="C93:J93"/>
    <mergeCell ref="K93:Q93"/>
    <mergeCell ref="R93:V93"/>
    <mergeCell ref="W93:AB93"/>
    <mergeCell ref="AD93:AF93"/>
    <mergeCell ref="AG93:AJ93"/>
    <mergeCell ref="Q86:R86"/>
    <mergeCell ref="AC82:AF82"/>
    <mergeCell ref="AC69:AE69"/>
    <mergeCell ref="B84:G84"/>
    <mergeCell ref="B85:G85"/>
    <mergeCell ref="B86:G86"/>
    <mergeCell ref="B87:G87"/>
    <mergeCell ref="B88:G88"/>
    <mergeCell ref="AD92:AF92"/>
    <mergeCell ref="Q84:R84"/>
    <mergeCell ref="Q85:R85"/>
    <mergeCell ref="AG82:AJ82"/>
    <mergeCell ref="B82:G82"/>
    <mergeCell ref="B83:G83"/>
    <mergeCell ref="N83:P83"/>
    <mergeCell ref="Q82:R82"/>
    <mergeCell ref="Q83:R83"/>
    <mergeCell ref="B75:G75"/>
    <mergeCell ref="T85:V85"/>
    <mergeCell ref="T86:V86"/>
    <mergeCell ref="T87:V87"/>
    <mergeCell ref="AI51:AK51"/>
    <mergeCell ref="AI52:AK52"/>
    <mergeCell ref="Z51:AB51"/>
    <mergeCell ref="Z52:AB52"/>
    <mergeCell ref="Q87:R87"/>
    <mergeCell ref="Q88:R88"/>
    <mergeCell ref="AC83:AF83"/>
    <mergeCell ref="AG83:AJ83"/>
    <mergeCell ref="AD58:AG58"/>
    <mergeCell ref="AH57:AJ57"/>
    <mergeCell ref="AH58:AJ58"/>
    <mergeCell ref="AC51:AE51"/>
    <mergeCell ref="AI61:AJ61"/>
    <mergeCell ref="X61:Y61"/>
    <mergeCell ref="AD61:AE61"/>
    <mergeCell ref="AI75:AJ75"/>
    <mergeCell ref="X63:Y63"/>
    <mergeCell ref="X64:Y64"/>
    <mergeCell ref="Z69:AB69"/>
    <mergeCell ref="X65:Y65"/>
    <mergeCell ref="X66:Y66"/>
    <mergeCell ref="AG70:AH70"/>
    <mergeCell ref="AG71:AH71"/>
    <mergeCell ref="AG72:AH72"/>
    <mergeCell ref="AF42:AH43"/>
    <mergeCell ref="AF44:AH44"/>
    <mergeCell ref="AF45:AH45"/>
    <mergeCell ref="AF46:AH46"/>
    <mergeCell ref="AF47:AH47"/>
    <mergeCell ref="AF48:AH48"/>
    <mergeCell ref="AF49:AH49"/>
    <mergeCell ref="AF51:AH51"/>
    <mergeCell ref="AF52:AH52"/>
    <mergeCell ref="T88:V88"/>
    <mergeCell ref="T82:V82"/>
    <mergeCell ref="AC52:AE52"/>
    <mergeCell ref="AC42:AE43"/>
    <mergeCell ref="T43:V43"/>
    <mergeCell ref="T44:V44"/>
    <mergeCell ref="T45:V45"/>
    <mergeCell ref="W46:X46"/>
    <mergeCell ref="T46:V46"/>
    <mergeCell ref="W47:X47"/>
    <mergeCell ref="W48:X48"/>
    <mergeCell ref="W49:X49"/>
    <mergeCell ref="U63:V63"/>
    <mergeCell ref="U64:V64"/>
    <mergeCell ref="U70:V70"/>
    <mergeCell ref="V77:Y77"/>
    <mergeCell ref="P78:U78"/>
    <mergeCell ref="R57:Y57"/>
    <mergeCell ref="R58:Y58"/>
    <mergeCell ref="O63:P63"/>
    <mergeCell ref="O64:P64"/>
    <mergeCell ref="Z77:AA77"/>
    <mergeCell ref="Z78:AA78"/>
    <mergeCell ref="Q69:S69"/>
    <mergeCell ref="AH78:AJ78"/>
    <mergeCell ref="AC78:AG78"/>
    <mergeCell ref="AG73:AH73"/>
    <mergeCell ref="AG74:AH74"/>
    <mergeCell ref="AG75:AH75"/>
    <mergeCell ref="T83:V83"/>
    <mergeCell ref="T84:V84"/>
    <mergeCell ref="U75:V75"/>
    <mergeCell ref="W78:Y78"/>
    <mergeCell ref="AD73:AE73"/>
    <mergeCell ref="AD74:AE74"/>
    <mergeCell ref="AD75:AE75"/>
    <mergeCell ref="AA73:AB73"/>
    <mergeCell ref="AA74:AB74"/>
    <mergeCell ref="AA75:AB75"/>
  </mergeCells>
  <phoneticPr fontId="2" type="noConversion"/>
  <conditionalFormatting sqref="T83:T88">
    <cfRule type="cellIs" dxfId="25" priority="12" operator="equal">
      <formula>"LIMITED SERVICE"</formula>
    </cfRule>
    <cfRule type="cellIs" dxfId="24" priority="13" operator="equal">
      <formula>"FAIL"</formula>
    </cfRule>
    <cfRule type="cellIs" dxfId="23" priority="14" operator="equal">
      <formula>"PASS"</formula>
    </cfRule>
    <cfRule type="cellIs" dxfId="22" priority="15" operator="equal">
      <formula>"""PASS"""</formula>
    </cfRule>
  </conditionalFormatting>
  <conditionalFormatting sqref="T83:V88">
    <cfRule type="expression" dxfId="21" priority="11">
      <formula>($AJ$42="No")</formula>
    </cfRule>
  </conditionalFormatting>
  <conditionalFormatting sqref="AF44:AF49">
    <cfRule type="expression" dxfId="20" priority="31">
      <formula>($AJ$42="No")</formula>
    </cfRule>
  </conditionalFormatting>
  <conditionalFormatting sqref="AF51:AF52">
    <cfRule type="expression" dxfId="19" priority="32">
      <formula>($AJ$42="No")</formula>
    </cfRule>
  </conditionalFormatting>
  <conditionalFormatting sqref="AH78">
    <cfRule type="cellIs" dxfId="18" priority="2" operator="equal">
      <formula>"LIMITED SERVICE"</formula>
    </cfRule>
    <cfRule type="cellIs" dxfId="17" priority="3" operator="equal">
      <formula>"FAIL"</formula>
    </cfRule>
    <cfRule type="cellIs" dxfId="16" priority="4" operator="equal">
      <formula>"PASS"</formula>
    </cfRule>
    <cfRule type="cellIs" dxfId="15" priority="5" operator="equal">
      <formula>"""PASS"""</formula>
    </cfRule>
  </conditionalFormatting>
  <conditionalFormatting sqref="AH78:AJ78">
    <cfRule type="expression" dxfId="14" priority="1">
      <formula>($AJ$42="No")</formula>
    </cfRule>
  </conditionalFormatting>
  <conditionalFormatting sqref="AI44:AI49">
    <cfRule type="cellIs" dxfId="13" priority="27" operator="equal">
      <formula>"LIMITED SERVICE"</formula>
    </cfRule>
    <cfRule type="cellIs" dxfId="12" priority="28" operator="equal">
      <formula>"FAIL"</formula>
    </cfRule>
    <cfRule type="cellIs" dxfId="11" priority="29" operator="equal">
      <formula>"PASS"</formula>
    </cfRule>
    <cfRule type="cellIs" dxfId="10" priority="30" operator="equal">
      <formula>"""PASS"""</formula>
    </cfRule>
  </conditionalFormatting>
  <conditionalFormatting sqref="AI51:AI52">
    <cfRule type="cellIs" dxfId="9" priority="17" operator="equal">
      <formula>"LIMITED SERVICE"</formula>
    </cfRule>
    <cfRule type="cellIs" dxfId="8" priority="18" operator="equal">
      <formula>"FAIL"</formula>
    </cfRule>
    <cfRule type="cellIs" dxfId="7" priority="19" operator="equal">
      <formula>"PASS"</formula>
    </cfRule>
    <cfRule type="cellIs" dxfId="6" priority="20" operator="equal">
      <formula>"""PASS"""</formula>
    </cfRule>
  </conditionalFormatting>
  <conditionalFormatting sqref="AI44:AK49">
    <cfRule type="expression" dxfId="5" priority="26">
      <formula>($AJ$42="No")</formula>
    </cfRule>
  </conditionalFormatting>
  <conditionalFormatting sqref="AI51:AK52">
    <cfRule type="expression" dxfId="4" priority="16">
      <formula>($AJ$42="No")</formula>
    </cfRule>
  </conditionalFormatting>
  <conditionalFormatting sqref="AJ2">
    <cfRule type="cellIs" dxfId="3" priority="33" operator="equal">
      <formula>"LIMITED SERVICE"</formula>
    </cfRule>
    <cfRule type="cellIs" dxfId="2" priority="34" operator="equal">
      <formula>"FAIL"</formula>
    </cfRule>
    <cfRule type="cellIs" dxfId="1" priority="35" operator="equal">
      <formula>"PASS"</formula>
    </cfRule>
    <cfRule type="cellIs" dxfId="0" priority="36" operator="equal">
      <formula>"""PASS"""</formula>
    </cfRule>
  </conditionalFormatting>
  <dataValidations count="13">
    <dataValidation type="list" allowBlank="1" showInputMessage="1" showErrorMessage="1" sqref="AJ2:AL4" xr:uid="{943D82CC-FB7D-44FF-9F07-F6CD8F970628}">
      <formula1>"PASS, FAIL, LIMITED SERVICE"</formula1>
    </dataValidation>
    <dataValidation type="list" allowBlank="1" showInputMessage="1" showErrorMessage="1" sqref="AI61:AJ66" xr:uid="{0CB8BCC2-9758-4CB0-9851-1E3527E32942}">
      <formula1>"kΩ,MΩ,GΩ"</formula1>
    </dataValidation>
    <dataValidation type="list" allowBlank="1" showInputMessage="1" showErrorMessage="1" sqref="H61:H66 K61:K66 N61:N66 Q61:Q66 T61:T66 W61:W66 Z61:Z66 AC61:AC66 AF61:AF66" xr:uid="{B902CC23-B790-4486-BABD-1D30E6BEB216}">
      <formula1>"&gt;,&lt;"</formula1>
    </dataValidation>
    <dataValidation type="list" allowBlank="1" showInputMessage="1" showErrorMessage="1" sqref="AG82:AJ82" xr:uid="{C5F1F6CB-D6E4-43E5-B8A9-C8E91F19CBEC}">
      <formula1>"1.6 kVAC, 2.2 kVAC, 14 kVAC, 27 kVAC, 37 kVAC, 45 kVAC, 60 kVAC, 120 kVAC, 2.3 kVDC, 3.1 kVDC, 20 kVDC, 37.5 kVDC"</formula1>
    </dataValidation>
    <dataValidation type="list" allowBlank="1" showInputMessage="1" showErrorMessage="1" sqref="W44:X49" xr:uid="{ED8DE4B8-B3DC-4ECF-AEEE-60D7ADA74210}">
      <formula1>"µΩ,mΩ,Ω"</formula1>
    </dataValidation>
    <dataValidation type="list" allowBlank="1" showInputMessage="1" showErrorMessage="1" sqref="Q83:Q88" xr:uid="{CC8AB42E-386C-4F22-8938-F513EE9576AE}">
      <formula1>"μA, mA"</formula1>
    </dataValidation>
    <dataValidation type="list" allowBlank="1" showInputMessage="1" showErrorMessage="1" sqref="AH57:AJ57" xr:uid="{C3F9E0CA-C002-4010-97AE-EC017BCB7F60}">
      <formula1>"250V, 500V, 1000V, 2500V, 5000V"</formula1>
    </dataValidation>
    <dataValidation type="list" allowBlank="1" showInputMessage="1" showErrorMessage="1" sqref="AM2:AM4" xr:uid="{FD88D42F-4C2C-4489-B3FE-AA52572567EE}">
      <formula1>#REF!</formula1>
    </dataValidation>
    <dataValidation type="list" errorStyle="warning" allowBlank="1" showInputMessage="1" showErrorMessage="1" sqref="AH18:AL38" xr:uid="{E15D404C-AA51-4631-ADA9-94F30F90E8E7}">
      <formula1>",Satisfactory, Unsatisfactory,Cleaned,See Comments,Not Applicable, By Others"</formula1>
    </dataValidation>
    <dataValidation type="list" allowBlank="1" showInputMessage="1" showErrorMessage="1" sqref="AF44:AF49 AF51:AF52" xr:uid="{C1EE6595-BC45-42FC-BBE3-49A4A6862C7E}">
      <formula1>"&lt;50%,N/A"</formula1>
    </dataValidation>
    <dataValidation type="list" allowBlank="1" showInputMessage="1" showErrorMessage="1" sqref="T83:V88 AH78:AJ78" xr:uid="{B4069106-E9DC-4B8E-8292-32C548E36B69}">
      <formula1>"N/A,PASS,FAIL"</formula1>
    </dataValidation>
    <dataValidation type="list" errorStyle="information" allowBlank="1" showInputMessage="1" promptTitle="Used in Formula" prompt="Please put a NUMBER here as it is used in formulas for the sheet" sqref="AB9:AJ9" xr:uid="{4F97A446-2060-45B0-81F0-7A2672B79915}">
      <formula1>"250,480,600,1000,2500,5000,8000,15000,25000,34500,46000"</formula1>
    </dataValidation>
    <dataValidation type="list" allowBlank="1" showInputMessage="1" showErrorMessage="1" sqref="Z78:AA78" xr:uid="{7684BD4C-F30F-432B-9B8A-B23C10D57BF6}">
      <formula1>"MΩ,GΩ"</formula1>
    </dataValidation>
  </dataValidations>
  <printOptions horizontalCentered="1"/>
  <pageMargins left="0.5" right="0.5" top="1" bottom="0.5" header="0.3" footer="0.3"/>
  <pageSetup scale="96" fitToHeight="0" orientation="portrait" r:id="rId1"/>
  <headerFooter>
    <oddHeader xml:space="preserve">&amp;L  &amp;G
                &amp;C&amp;"-,Bold"&amp;13Switchgear and Switchboard Assemblies 
Inspection and Test Report&amp;R&amp;"-,Bold"&amp;12&amp;K000000&amp;G
ATS 7.1.1
2025 Edition      
&amp;14 </oddHeader>
    <oddFooter>&amp;L&amp;8&amp;K00-041AMPQES.COM&amp;C&amp;"Arial,Regular"&amp;9Sheet &amp;P of &amp;N&amp;R&amp;8 &amp;K00-041256-513-8255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Sheet</vt:lpstr>
      <vt:lpstr>'Test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Rodgers</dc:creator>
  <cp:lastModifiedBy>Ethan Thoenes</cp:lastModifiedBy>
  <cp:lastPrinted>2024-06-21T17:29:52Z</cp:lastPrinted>
  <dcterms:created xsi:type="dcterms:W3CDTF">2009-06-02T15:38:13Z</dcterms:created>
  <dcterms:modified xsi:type="dcterms:W3CDTF">2025-06-02T13:00:22Z</dcterms:modified>
</cp:coreProperties>
</file>