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ct\HMF Lab Aj_Palm\PCA and Training New Data\"/>
    </mc:Choice>
  </mc:AlternateContent>
  <xr:revisionPtr revIDLastSave="0" documentId="13_ncr:1_{84BCA57B-837F-445A-8DCD-BF04F59718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L Bank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5" l="1"/>
  <c r="V14" i="5"/>
  <c r="U14" i="5"/>
  <c r="R14" i="5"/>
  <c r="Q14" i="5"/>
  <c r="P14" i="5"/>
  <c r="O14" i="5"/>
  <c r="J14" i="5"/>
  <c r="I14" i="5"/>
  <c r="H14" i="5"/>
  <c r="W13" i="5"/>
  <c r="V13" i="5"/>
  <c r="U13" i="5"/>
  <c r="R13" i="5"/>
  <c r="Q13" i="5"/>
  <c r="P13" i="5"/>
  <c r="O13" i="5"/>
  <c r="J13" i="5"/>
  <c r="I13" i="5"/>
  <c r="H13" i="5"/>
  <c r="W12" i="5"/>
  <c r="V12" i="5"/>
  <c r="U12" i="5"/>
  <c r="R12" i="5"/>
  <c r="Q12" i="5"/>
  <c r="P12" i="5"/>
  <c r="O12" i="5"/>
  <c r="J12" i="5"/>
  <c r="I12" i="5"/>
  <c r="H12" i="5"/>
  <c r="W11" i="5"/>
  <c r="V11" i="5"/>
  <c r="U11" i="5"/>
  <c r="R11" i="5"/>
  <c r="Q11" i="5"/>
  <c r="P11" i="5"/>
  <c r="O11" i="5"/>
  <c r="J11" i="5"/>
  <c r="I11" i="5"/>
  <c r="H11" i="5"/>
  <c r="W10" i="5"/>
  <c r="V10" i="5"/>
  <c r="U10" i="5"/>
  <c r="R10" i="5"/>
  <c r="Q10" i="5"/>
  <c r="P10" i="5"/>
  <c r="O10" i="5"/>
  <c r="J10" i="5"/>
  <c r="I10" i="5"/>
  <c r="H10" i="5"/>
  <c r="W9" i="5"/>
  <c r="V9" i="5"/>
  <c r="U9" i="5"/>
  <c r="R9" i="5"/>
  <c r="Q9" i="5"/>
  <c r="P9" i="5"/>
  <c r="O9" i="5"/>
  <c r="J9" i="5"/>
  <c r="I9" i="5"/>
  <c r="H9" i="5"/>
  <c r="W8" i="5"/>
  <c r="V8" i="5"/>
  <c r="U8" i="5"/>
  <c r="R8" i="5"/>
  <c r="Q8" i="5"/>
  <c r="P8" i="5"/>
  <c r="O8" i="5"/>
  <c r="J8" i="5"/>
  <c r="I8" i="5"/>
  <c r="H8" i="5"/>
  <c r="W7" i="5"/>
  <c r="V7" i="5"/>
  <c r="U7" i="5"/>
  <c r="R7" i="5"/>
  <c r="Q7" i="5"/>
  <c r="P7" i="5"/>
  <c r="O7" i="5"/>
  <c r="J7" i="5"/>
  <c r="I7" i="5"/>
  <c r="H7" i="5"/>
  <c r="W6" i="5"/>
  <c r="V6" i="5"/>
  <c r="U6" i="5"/>
  <c r="R6" i="5"/>
  <c r="Q6" i="5"/>
  <c r="P6" i="5"/>
  <c r="O6" i="5"/>
  <c r="J6" i="5"/>
  <c r="I6" i="5"/>
  <c r="H6" i="5"/>
  <c r="W5" i="5"/>
  <c r="V5" i="5"/>
  <c r="U5" i="5"/>
  <c r="R5" i="5"/>
  <c r="Q5" i="5"/>
  <c r="P5" i="5"/>
  <c r="O5" i="5"/>
  <c r="J5" i="5"/>
  <c r="I5" i="5"/>
  <c r="H5" i="5"/>
  <c r="W4" i="5"/>
  <c r="V4" i="5"/>
  <c r="U4" i="5"/>
  <c r="R4" i="5"/>
  <c r="Q4" i="5"/>
  <c r="P4" i="5"/>
  <c r="O4" i="5"/>
  <c r="J4" i="5"/>
  <c r="I4" i="5"/>
  <c r="H4" i="5"/>
  <c r="W3" i="5"/>
  <c r="V3" i="5"/>
  <c r="U3" i="5"/>
  <c r="R3" i="5"/>
  <c r="Q3" i="5"/>
  <c r="P3" i="5"/>
  <c r="O3" i="5"/>
  <c r="J3" i="5"/>
  <c r="I3" i="5"/>
  <c r="H3" i="5"/>
  <c r="W2" i="5"/>
  <c r="V2" i="5"/>
  <c r="U2" i="5"/>
  <c r="R2" i="5"/>
  <c r="Q2" i="5"/>
  <c r="P2" i="5"/>
  <c r="O2" i="5"/>
  <c r="J2" i="5"/>
  <c r="I2" i="5"/>
  <c r="H2" i="5"/>
</calcChain>
</file>

<file path=xl/sharedStrings.xml><?xml version="1.0" encoding="utf-8"?>
<sst xmlns="http://schemas.openxmlformats.org/spreadsheetml/2006/main" count="39" uniqueCount="39">
  <si>
    <t>%Nb</t>
  </si>
  <si>
    <t>%Al</t>
  </si>
  <si>
    <t>%Weak</t>
  </si>
  <si>
    <t>%Medium</t>
  </si>
  <si>
    <t>%Strong</t>
  </si>
  <si>
    <t>%AA</t>
  </si>
  <si>
    <t>Surface area</t>
  </si>
  <si>
    <t>Pore volume</t>
  </si>
  <si>
    <t>Pore diameter</t>
  </si>
  <si>
    <t>Weak (mmol/g)</t>
  </si>
  <si>
    <t>Medium (mmol/g)</t>
  </si>
  <si>
    <t>Strong (mmol/g)</t>
  </si>
  <si>
    <t>Total (mmol/g)</t>
  </si>
  <si>
    <t>Weak D</t>
  </si>
  <si>
    <t>Medium D</t>
  </si>
  <si>
    <t>Strong D</t>
  </si>
  <si>
    <t>Total D</t>
  </si>
  <si>
    <t>Brønsted acidity (mmol/g)</t>
  </si>
  <si>
    <t>Brønsted basicity (mmol/g)</t>
  </si>
  <si>
    <t>BA D (umol/m2)</t>
  </si>
  <si>
    <t>BB D</t>
  </si>
  <si>
    <t>BA/TA</t>
  </si>
  <si>
    <t>Glucose con</t>
  </si>
  <si>
    <t>5-HMF yield</t>
  </si>
  <si>
    <t>Select</t>
  </si>
  <si>
    <t>Catalysts</t>
  </si>
  <si>
    <t>Al</t>
  </si>
  <si>
    <t>1Nb-Al</t>
  </si>
  <si>
    <t>3Nb-Al</t>
  </si>
  <si>
    <t>5Nb-Al</t>
  </si>
  <si>
    <t>10Nb-Al</t>
  </si>
  <si>
    <t>1Nb-Al 5AA</t>
  </si>
  <si>
    <t>3Nb-Al 5AA</t>
  </si>
  <si>
    <t>5Nb-Al 5AA</t>
  </si>
  <si>
    <t>10Nb-Al 5AA</t>
  </si>
  <si>
    <t>1Nb-Al 10AA</t>
  </si>
  <si>
    <t>3Nb-Al 10AA</t>
  </si>
  <si>
    <t>5Nb-Al 10AA</t>
  </si>
  <si>
    <t>10Nb-Al 10AA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</si>
</sst>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3" x14ac:knownFonts="1">
    <font>
      <sz val="16"/>
      <color theme="1"/>
      <name val="TH SarabunPSK"/>
      <family val="2"/>
    </font>
    <font>
      <sz val="16"/>
      <name val="TH SarabunPSK"/>
      <family val="2"/>
    </font>
    <font>
      <sz val="14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87" fontId="2" fillId="0" borderId="0" xfId="0" applyNumberFormat="1" applyFont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numFmt numFmtId="187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numFmt numFmtId="187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numFmt numFmtId="187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H SarabunPS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69F9D6-E648-401C-AD58-0497F5B68DFE}" name="Table1" displayName="Table1" ref="A1:Z14" totalsRowShown="0" headerRowDxfId="27" dataDxfId="26">
  <autoFilter ref="A1:Z14" xr:uid="{7469F9D6-E648-401C-AD58-0497F5B68DFE}"/>
  <tableColumns count="26">
    <tableColumn id="1" xr3:uid="{B06394B9-CE9A-4BAE-9B5C-A3070F4E79DB}" name="Catalysts" dataDxfId="25"/>
    <tableColumn id="2" xr3:uid="{BC4AFE25-C7FE-4FDE-872A-3AB448090A55}" name="%Nb" dataDxfId="24"/>
    <tableColumn id="4" xr3:uid="{2CA2E069-D3F2-4540-A706-0C5A7BC63E96}" name="%Al" dataDxfId="23"/>
    <tableColumn id="5" xr3:uid="{7D713C0A-0B5A-426C-948D-DA9CD1747F39}" name="%AA" dataDxfId="22"/>
    <tableColumn id="6" xr3:uid="{92C84688-B9F2-497F-A623-AB1021628CA9}" name="Surface area" dataDxfId="21"/>
    <tableColumn id="7" xr3:uid="{6F091B95-A96C-409F-AF9E-D968E6F91606}" name="Pore volume" dataDxfId="20"/>
    <tableColumn id="8" xr3:uid="{76A0A0D9-CEE9-46B0-AEFC-CDC6C4AE3B48}" name="Pore diameter" dataDxfId="19"/>
    <tableColumn id="9" xr3:uid="{7DA86C80-BD60-496D-BCFE-44EFBCEA7E16}" name="%Weak" dataDxfId="18"/>
    <tableColumn id="10" xr3:uid="{BA0FDD08-3E9D-40EE-BF54-840D9F0CE84F}" name="%Medium" dataDxfId="17"/>
    <tableColumn id="11" xr3:uid="{17D7980C-4D92-4FF7-94E3-405D2E2F8D9A}" name="%Strong" dataDxfId="16"/>
    <tableColumn id="12" xr3:uid="{76692E33-BEF5-45DE-B2D0-55C87C724EE3}" name="Weak (mmol/g)" dataDxfId="15"/>
    <tableColumn id="13" xr3:uid="{C15452FD-D9F1-423A-AFD0-003446DE21E0}" name="Medium (mmol/g)" dataDxfId="14"/>
    <tableColumn id="14" xr3:uid="{FC5BBD8A-83AC-4845-BB5B-4FBA375F2BC7}" name="Strong (mmol/g)" dataDxfId="13"/>
    <tableColumn id="15" xr3:uid="{0876A616-A837-4A5D-AEFC-9C5CEC06D47D}" name="Total (mmol/g)" dataDxfId="12"/>
    <tableColumn id="16" xr3:uid="{30E7EC80-1DA0-482D-B2F2-38D81A67BB22}" name="Weak D" dataDxfId="11"/>
    <tableColumn id="17" xr3:uid="{3FF9D043-5B7E-4C36-8373-87FCFF0B58CE}" name="Medium D" dataDxfId="10"/>
    <tableColumn id="18" xr3:uid="{495415CC-C946-4D58-93CD-010A6F3E2D2F}" name="Strong D" dataDxfId="9"/>
    <tableColumn id="19" xr3:uid="{CE57A60A-DA6A-42BB-A7FD-FE96D7B1E76A}" name="Total D" dataDxfId="8"/>
    <tableColumn id="20" xr3:uid="{EA174B6D-FCE0-4141-A679-3ED2DCE5F05B}" name="Brønsted acidity (mmol/g)" dataDxfId="7"/>
    <tableColumn id="21" xr3:uid="{9198FEF6-3507-4E03-AE11-48436C065025}" name="Brønsted basicity (mmol/g)" dataDxfId="6"/>
    <tableColumn id="22" xr3:uid="{84E01208-3C22-474B-AD72-3614C1249B8C}" name="BA D (umol/m2)" dataDxfId="5">
      <calculatedColumnFormula>S2*1000/E2</calculatedColumnFormula>
    </tableColumn>
    <tableColumn id="23" xr3:uid="{10330A66-E2CA-47CF-8856-C8D33C99928D}" name="BB D" dataDxfId="4">
      <calculatedColumnFormula>T2*1000/E2</calculatedColumnFormula>
    </tableColumn>
    <tableColumn id="24" xr3:uid="{C2342D75-64A1-44ED-B60C-B70F2E2DDAA6}" name="BA/TA" dataDxfId="3">
      <calculatedColumnFormula>S2/N2</calculatedColumnFormula>
    </tableColumn>
    <tableColumn id="25" xr3:uid="{8E8D9C16-D2BB-440D-B3C3-BC8C0C5ED9E0}" name="Glucose con" dataDxfId="2"/>
    <tableColumn id="26" xr3:uid="{631DF6FA-05BA-4BE0-8B7A-E0F4B80BB0E3}" name="5-HMF yield" dataDxfId="1"/>
    <tableColumn id="27" xr3:uid="{EA7F89D1-AFDB-428F-A115-8E02016C35A5}" name="Select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tabSelected="1" zoomScaleNormal="100" workbookViewId="0">
      <selection activeCell="E4" sqref="E4"/>
    </sheetView>
  </sheetViews>
  <sheetFormatPr defaultColWidth="8.69921875" defaultRowHeight="24" x14ac:dyDescent="0.65"/>
  <cols>
    <col min="1" max="1" width="9.19921875" style="1" bestFit="1" customWidth="1"/>
    <col min="2" max="2" width="8.5" style="1" bestFit="1" customWidth="1"/>
    <col min="3" max="3" width="6.19921875" style="1" bestFit="1" customWidth="1"/>
    <col min="4" max="4" width="11.69921875" style="1" bestFit="1" customWidth="1"/>
    <col min="5" max="5" width="12" style="1" customWidth="1"/>
    <col min="6" max="6" width="13.09765625" style="1" customWidth="1"/>
    <col min="7" max="7" width="14" style="1" bestFit="1" customWidth="1"/>
    <col min="8" max="8" width="13" style="1" bestFit="1" customWidth="1"/>
    <col min="9" max="9" width="10.296875" style="1" customWidth="1"/>
    <col min="10" max="10" width="14" style="1" customWidth="1"/>
    <col min="11" max="12" width="16.19921875" style="1" customWidth="1"/>
    <col min="13" max="13" width="20.5" style="1" bestFit="1" customWidth="1"/>
    <col min="14" max="14" width="21.69921875" style="1" bestFit="1" customWidth="1"/>
    <col min="15" max="16" width="10.296875" style="1" customWidth="1"/>
    <col min="17" max="17" width="8.8984375" style="1" customWidth="1"/>
    <col min="18" max="18" width="22" style="1" customWidth="1"/>
    <col min="19" max="20" width="22.69921875" style="1" customWidth="1"/>
    <col min="21" max="21" width="14.69921875" style="1" customWidth="1"/>
    <col min="22" max="22" width="8.69921875" style="1"/>
    <col min="23" max="24" width="11.59765625" style="1" customWidth="1"/>
    <col min="25" max="25" width="11.296875" style="1" customWidth="1"/>
    <col min="26" max="16384" width="8.69921875" style="1"/>
  </cols>
  <sheetData>
    <row r="1" spans="1:26" x14ac:dyDescent="0.65">
      <c r="A1" s="2" t="s">
        <v>25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3</v>
      </c>
      <c r="J1" s="2" t="s">
        <v>4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65">
      <c r="A2" s="2" t="s">
        <v>26</v>
      </c>
      <c r="B2" s="2">
        <v>0</v>
      </c>
      <c r="C2" s="2">
        <v>100</v>
      </c>
      <c r="D2" s="2">
        <v>0</v>
      </c>
      <c r="E2" s="2">
        <v>203</v>
      </c>
      <c r="F2" s="2">
        <v>0.24</v>
      </c>
      <c r="G2" s="2">
        <v>4.6500000000000004</v>
      </c>
      <c r="H2" s="3">
        <f>K2*100/$N$2</f>
        <v>28.383705650459923</v>
      </c>
      <c r="I2" s="3">
        <f t="shared" ref="I2:J2" si="0">L2*100/$N$2</f>
        <v>27.989487516425758</v>
      </c>
      <c r="J2" s="3">
        <f t="shared" si="0"/>
        <v>43.62680683311433</v>
      </c>
      <c r="K2" s="2">
        <v>0.216</v>
      </c>
      <c r="L2" s="2">
        <v>0.21299999999999999</v>
      </c>
      <c r="M2" s="2">
        <v>0.33200000000000002</v>
      </c>
      <c r="N2" s="2">
        <v>0.76100000000000001</v>
      </c>
      <c r="O2" s="2">
        <f>K2*1000/$E$2</f>
        <v>1.0640394088669951</v>
      </c>
      <c r="P2" s="2">
        <f t="shared" ref="P2:R2" si="1">L2*1000/$E$2</f>
        <v>1.0492610837438423</v>
      </c>
      <c r="Q2" s="2">
        <f t="shared" si="1"/>
        <v>1.6354679802955665</v>
      </c>
      <c r="R2" s="2">
        <f t="shared" si="1"/>
        <v>3.7487684729064039</v>
      </c>
      <c r="S2" s="2">
        <v>0.249</v>
      </c>
      <c r="T2" s="2">
        <v>0.19900000000000001</v>
      </c>
      <c r="U2" s="2">
        <f>S2*1000/E2</f>
        <v>1.2266009852216748</v>
      </c>
      <c r="V2" s="2">
        <f>T2*1000/E2</f>
        <v>0.98029556650246308</v>
      </c>
      <c r="W2" s="2">
        <f t="shared" ref="W2:W14" si="2">S2/N2</f>
        <v>0.32720105124835741</v>
      </c>
      <c r="X2" s="2">
        <v>59.11</v>
      </c>
      <c r="Y2" s="2">
        <v>36.92</v>
      </c>
      <c r="Z2" s="2">
        <v>62.46</v>
      </c>
    </row>
    <row r="3" spans="1:26" x14ac:dyDescent="0.65">
      <c r="A3" s="2" t="s">
        <v>27</v>
      </c>
      <c r="B3" s="2">
        <v>1</v>
      </c>
      <c r="C3" s="2">
        <v>99</v>
      </c>
      <c r="D3" s="2">
        <v>0</v>
      </c>
      <c r="E3" s="2">
        <v>286</v>
      </c>
      <c r="F3" s="2">
        <v>0.28999999999999998</v>
      </c>
      <c r="G3" s="2">
        <v>4.0599999999999996</v>
      </c>
      <c r="H3" s="3">
        <f>K3*100/$N$3</f>
        <v>20.229405630865489</v>
      </c>
      <c r="I3" s="3">
        <f t="shared" ref="I3:J3" si="3">L3*100/$N$3</f>
        <v>17.726798748696559</v>
      </c>
      <c r="J3" s="3">
        <f t="shared" si="3"/>
        <v>62.043795620437962</v>
      </c>
      <c r="K3" s="2">
        <v>0.19400000000000001</v>
      </c>
      <c r="L3" s="2">
        <v>0.17</v>
      </c>
      <c r="M3" s="2">
        <v>0.59499999999999997</v>
      </c>
      <c r="N3" s="2">
        <v>0.95899999999999996</v>
      </c>
      <c r="O3" s="2">
        <f>K3*1000/$E$3</f>
        <v>0.67832167832167833</v>
      </c>
      <c r="P3" s="2">
        <f t="shared" ref="P3:R3" si="4">L3*1000/$E$3</f>
        <v>0.59440559440559437</v>
      </c>
      <c r="Q3" s="2">
        <f t="shared" si="4"/>
        <v>2.0804195804195804</v>
      </c>
      <c r="R3" s="2">
        <f t="shared" si="4"/>
        <v>3.3531468531468533</v>
      </c>
      <c r="S3" s="2">
        <v>0.38200000000000001</v>
      </c>
      <c r="T3" s="2">
        <v>0.53700000000000003</v>
      </c>
      <c r="U3" s="2">
        <f t="shared" ref="U3:U14" si="5">S3*1000/E3</f>
        <v>1.3356643356643356</v>
      </c>
      <c r="V3" s="2">
        <f t="shared" ref="V3:V14" si="6">T3*1000/E3</f>
        <v>1.8776223776223777</v>
      </c>
      <c r="W3" s="2">
        <f t="shared" si="2"/>
        <v>0.3983315954118874</v>
      </c>
      <c r="X3" s="2">
        <v>82.42</v>
      </c>
      <c r="Y3" s="2">
        <v>20.68</v>
      </c>
      <c r="Z3" s="2">
        <v>25.09</v>
      </c>
    </row>
    <row r="4" spans="1:26" x14ac:dyDescent="0.65">
      <c r="A4" s="2" t="s">
        <v>28</v>
      </c>
      <c r="B4" s="2">
        <v>3</v>
      </c>
      <c r="C4" s="2">
        <v>97</v>
      </c>
      <c r="D4" s="2">
        <v>0</v>
      </c>
      <c r="E4" s="2">
        <v>281</v>
      </c>
      <c r="F4" s="2">
        <v>0.28000000000000003</v>
      </c>
      <c r="G4" s="2">
        <v>4.04</v>
      </c>
      <c r="H4" s="3">
        <f>K4*100/$N$4</f>
        <v>17.292490118577074</v>
      </c>
      <c r="I4" s="3">
        <f t="shared" ref="I4:J4" si="7">L4*100/$N$4</f>
        <v>31.81818181818182</v>
      </c>
      <c r="J4" s="3">
        <f t="shared" si="7"/>
        <v>50.889328063241109</v>
      </c>
      <c r="K4" s="2">
        <v>0.17499999999999999</v>
      </c>
      <c r="L4" s="2">
        <v>0.32200000000000001</v>
      </c>
      <c r="M4" s="2">
        <v>0.51500000000000001</v>
      </c>
      <c r="N4" s="2">
        <v>1.012</v>
      </c>
      <c r="O4" s="2">
        <f>K4*1000/$E$4</f>
        <v>0.62277580071174377</v>
      </c>
      <c r="P4" s="2">
        <f t="shared" ref="P4:R4" si="8">L4*1000/$E$4</f>
        <v>1.1459074733096086</v>
      </c>
      <c r="Q4" s="2">
        <f t="shared" si="8"/>
        <v>1.8327402135231317</v>
      </c>
      <c r="R4" s="2">
        <f t="shared" si="8"/>
        <v>3.6014234875444839</v>
      </c>
      <c r="S4" s="2">
        <v>0.54300000000000004</v>
      </c>
      <c r="T4" s="2">
        <v>0.55200000000000005</v>
      </c>
      <c r="U4" s="2">
        <f t="shared" si="5"/>
        <v>1.9323843416370108</v>
      </c>
      <c r="V4" s="2">
        <f t="shared" si="6"/>
        <v>1.9644128113879002</v>
      </c>
      <c r="W4" s="2">
        <f t="shared" si="2"/>
        <v>0.5365612648221344</v>
      </c>
      <c r="X4" s="2">
        <v>83.51</v>
      </c>
      <c r="Y4" s="2">
        <v>25.92</v>
      </c>
      <c r="Z4" s="2">
        <v>31.04</v>
      </c>
    </row>
    <row r="5" spans="1:26" x14ac:dyDescent="0.65">
      <c r="A5" s="2" t="s">
        <v>29</v>
      </c>
      <c r="B5" s="2">
        <v>5</v>
      </c>
      <c r="C5" s="2">
        <v>95</v>
      </c>
      <c r="D5" s="2">
        <v>0</v>
      </c>
      <c r="E5" s="2">
        <v>287</v>
      </c>
      <c r="F5" s="2">
        <v>0.28000000000000003</v>
      </c>
      <c r="G5" s="2">
        <v>3.98</v>
      </c>
      <c r="H5" s="3">
        <f>K5*100/$N$5</f>
        <v>21.656050955414013</v>
      </c>
      <c r="I5" s="3">
        <f t="shared" ref="I5:J5" si="9">L5*100/$N$5</f>
        <v>30.828025477707005</v>
      </c>
      <c r="J5" s="3">
        <f t="shared" si="9"/>
        <v>47.515923566878975</v>
      </c>
      <c r="K5" s="2">
        <v>0.17</v>
      </c>
      <c r="L5" s="2">
        <v>0.24199999999999999</v>
      </c>
      <c r="M5" s="2">
        <v>0.373</v>
      </c>
      <c r="N5" s="2">
        <v>0.78500000000000003</v>
      </c>
      <c r="O5" s="2">
        <f>K5*1000/$E$5</f>
        <v>0.59233449477351918</v>
      </c>
      <c r="P5" s="2">
        <f t="shared" ref="P5:R5" si="10">L5*1000/$E$5</f>
        <v>0.84320557491289194</v>
      </c>
      <c r="Q5" s="2">
        <f t="shared" si="10"/>
        <v>1.2996515679442509</v>
      </c>
      <c r="R5" s="2">
        <f t="shared" si="10"/>
        <v>2.735191637630662</v>
      </c>
      <c r="S5" s="2">
        <v>0.41099999999999998</v>
      </c>
      <c r="T5" s="2">
        <v>0.55800000000000005</v>
      </c>
      <c r="U5" s="2">
        <f t="shared" si="5"/>
        <v>1.4320557491289199</v>
      </c>
      <c r="V5" s="2">
        <f t="shared" si="6"/>
        <v>1.9442508710801394</v>
      </c>
      <c r="W5" s="2">
        <f t="shared" si="2"/>
        <v>0.52356687898089171</v>
      </c>
      <c r="X5" s="2">
        <v>86.26</v>
      </c>
      <c r="Y5" s="2">
        <v>21</v>
      </c>
      <c r="Z5" s="2">
        <v>24.35</v>
      </c>
    </row>
    <row r="6" spans="1:26" x14ac:dyDescent="0.65">
      <c r="A6" s="2" t="s">
        <v>30</v>
      </c>
      <c r="B6" s="2">
        <v>10</v>
      </c>
      <c r="C6" s="2">
        <v>90</v>
      </c>
      <c r="D6" s="2">
        <v>0</v>
      </c>
      <c r="E6" s="2">
        <v>266</v>
      </c>
      <c r="F6" s="2">
        <v>0.27</v>
      </c>
      <c r="G6" s="2">
        <v>4.0599999999999996</v>
      </c>
      <c r="H6" s="3">
        <f>K6*100/$N$6</f>
        <v>28.854314002828854</v>
      </c>
      <c r="I6" s="3">
        <f t="shared" ref="I6:J6" si="11">L6*100/$N$6</f>
        <v>22.34794908062235</v>
      </c>
      <c r="J6" s="3">
        <f t="shared" si="11"/>
        <v>48.939179632248937</v>
      </c>
      <c r="K6" s="2">
        <v>0.20399999999999999</v>
      </c>
      <c r="L6" s="2">
        <v>0.158</v>
      </c>
      <c r="M6" s="2">
        <v>0.34599999999999997</v>
      </c>
      <c r="N6" s="2">
        <v>0.70699999999999996</v>
      </c>
      <c r="O6" s="2">
        <f>K6*1000/$E$6</f>
        <v>0.76691729323308266</v>
      </c>
      <c r="P6" s="2">
        <f t="shared" ref="P6:R6" si="12">L6*1000/$E$6</f>
        <v>0.59398496240601506</v>
      </c>
      <c r="Q6" s="2">
        <f t="shared" si="12"/>
        <v>1.3007518796992481</v>
      </c>
      <c r="R6" s="2">
        <f t="shared" si="12"/>
        <v>2.6578947368421053</v>
      </c>
      <c r="S6" s="2">
        <v>0.376</v>
      </c>
      <c r="T6" s="2">
        <v>0.51600000000000001</v>
      </c>
      <c r="U6" s="2">
        <f t="shared" si="5"/>
        <v>1.4135338345864661</v>
      </c>
      <c r="V6" s="2">
        <f t="shared" si="6"/>
        <v>1.9398496240601504</v>
      </c>
      <c r="W6" s="2">
        <f t="shared" si="2"/>
        <v>0.53182461103253187</v>
      </c>
      <c r="X6" s="2">
        <v>87.6</v>
      </c>
      <c r="Y6" s="2">
        <v>20.91</v>
      </c>
      <c r="Z6" s="2">
        <v>23.87</v>
      </c>
    </row>
    <row r="7" spans="1:26" x14ac:dyDescent="0.65">
      <c r="A7" s="2" t="s">
        <v>31</v>
      </c>
      <c r="B7" s="2">
        <v>1</v>
      </c>
      <c r="C7" s="2">
        <v>99</v>
      </c>
      <c r="D7" s="2">
        <v>5</v>
      </c>
      <c r="E7" s="2">
        <v>300</v>
      </c>
      <c r="F7" s="2">
        <v>0.34</v>
      </c>
      <c r="G7" s="2">
        <v>4.53</v>
      </c>
      <c r="H7" s="3">
        <f>K7*100/$N$7</f>
        <v>31.025299600532623</v>
      </c>
      <c r="I7" s="3">
        <f t="shared" ref="I7:J7" si="13">L7*100/$N$7</f>
        <v>14.913448735019974</v>
      </c>
      <c r="J7" s="3">
        <f t="shared" si="13"/>
        <v>54.061251664447404</v>
      </c>
      <c r="K7" s="2">
        <v>0.23300000000000001</v>
      </c>
      <c r="L7" s="2">
        <v>0.112</v>
      </c>
      <c r="M7" s="2">
        <v>0.40600000000000003</v>
      </c>
      <c r="N7" s="2">
        <v>0.751</v>
      </c>
      <c r="O7" s="2">
        <f>K7*1000/$E$7</f>
        <v>0.77666666666666662</v>
      </c>
      <c r="P7" s="2">
        <f t="shared" ref="P7:R7" si="14">L7*1000/$E$7</f>
        <v>0.37333333333333335</v>
      </c>
      <c r="Q7" s="2">
        <f t="shared" si="14"/>
        <v>1.3533333333333333</v>
      </c>
      <c r="R7" s="2">
        <f t="shared" si="14"/>
        <v>2.5033333333333334</v>
      </c>
      <c r="S7" s="2">
        <v>0.32300000000000001</v>
      </c>
      <c r="T7" s="2">
        <v>0.52300000000000002</v>
      </c>
      <c r="U7" s="2">
        <f t="shared" si="5"/>
        <v>1.0766666666666667</v>
      </c>
      <c r="V7" s="2">
        <f t="shared" si="6"/>
        <v>1.7433333333333334</v>
      </c>
      <c r="W7" s="2">
        <f t="shared" si="2"/>
        <v>0.43009320905459386</v>
      </c>
      <c r="X7" s="2">
        <v>88.42</v>
      </c>
      <c r="Y7" s="2">
        <v>35.659999999999997</v>
      </c>
      <c r="Z7" s="2">
        <v>40.33</v>
      </c>
    </row>
    <row r="8" spans="1:26" x14ac:dyDescent="0.65">
      <c r="A8" s="2" t="s">
        <v>32</v>
      </c>
      <c r="B8" s="2">
        <v>3</v>
      </c>
      <c r="C8" s="2">
        <v>97</v>
      </c>
      <c r="D8" s="2">
        <v>5</v>
      </c>
      <c r="E8" s="2">
        <v>298</v>
      </c>
      <c r="F8" s="2">
        <v>0.27</v>
      </c>
      <c r="G8" s="2">
        <v>3.6</v>
      </c>
      <c r="H8" s="3">
        <f>K8*100/$N$8</f>
        <v>33.16412859560068</v>
      </c>
      <c r="I8" s="3">
        <f t="shared" ref="I8:J8" si="15">L8*100/$N$8</f>
        <v>24.196277495769881</v>
      </c>
      <c r="J8" s="3">
        <f t="shared" si="15"/>
        <v>42.639593908629443</v>
      </c>
      <c r="K8" s="2">
        <v>0.19600000000000001</v>
      </c>
      <c r="L8" s="2">
        <v>0.14299999999999999</v>
      </c>
      <c r="M8" s="2">
        <v>0.252</v>
      </c>
      <c r="N8" s="2">
        <v>0.59099999999999997</v>
      </c>
      <c r="O8" s="2">
        <f>K8*1000/$E$8</f>
        <v>0.65771812080536918</v>
      </c>
      <c r="P8" s="2">
        <f t="shared" ref="P8:R8" si="16">L8*1000/$E$8</f>
        <v>0.47986577181208051</v>
      </c>
      <c r="Q8" s="2">
        <f t="shared" si="16"/>
        <v>0.84563758389261745</v>
      </c>
      <c r="R8" s="2">
        <f t="shared" si="16"/>
        <v>1.9832214765100671</v>
      </c>
      <c r="S8" s="2">
        <v>0.33500000000000002</v>
      </c>
      <c r="T8" s="2">
        <v>0.52</v>
      </c>
      <c r="U8" s="2">
        <f t="shared" si="5"/>
        <v>1.1241610738255035</v>
      </c>
      <c r="V8" s="2">
        <f t="shared" si="6"/>
        <v>1.7449664429530201</v>
      </c>
      <c r="W8" s="2">
        <f t="shared" si="2"/>
        <v>0.56683587140439939</v>
      </c>
      <c r="X8" s="2">
        <v>93.37</v>
      </c>
      <c r="Y8" s="2">
        <v>37.909999999999997</v>
      </c>
      <c r="Z8" s="2">
        <v>40.6</v>
      </c>
    </row>
    <row r="9" spans="1:26" x14ac:dyDescent="0.65">
      <c r="A9" s="2" t="s">
        <v>33</v>
      </c>
      <c r="B9" s="2">
        <v>5</v>
      </c>
      <c r="C9" s="2">
        <v>95</v>
      </c>
      <c r="D9" s="2">
        <v>5</v>
      </c>
      <c r="E9" s="2">
        <v>299</v>
      </c>
      <c r="F9" s="2">
        <v>0.27</v>
      </c>
      <c r="G9" s="2">
        <v>3.61</v>
      </c>
      <c r="H9" s="3">
        <f>K9*100/$N$9</f>
        <v>24.895688456189152</v>
      </c>
      <c r="I9" s="3">
        <f t="shared" ref="I9:J9" si="17">L9*100/$N$9</f>
        <v>26.286509040333797</v>
      </c>
      <c r="J9" s="3">
        <f t="shared" si="17"/>
        <v>48.817802503477047</v>
      </c>
      <c r="K9" s="2">
        <v>0.17899999999999999</v>
      </c>
      <c r="L9" s="2">
        <v>0.189</v>
      </c>
      <c r="M9" s="2">
        <v>0.35099999999999998</v>
      </c>
      <c r="N9" s="2">
        <v>0.71899999999999997</v>
      </c>
      <c r="O9" s="2">
        <f>K9*1000/$E$9</f>
        <v>0.59866220735785958</v>
      </c>
      <c r="P9" s="2">
        <f t="shared" ref="P9:R9" si="18">L9*1000/$E$9</f>
        <v>0.63210702341137126</v>
      </c>
      <c r="Q9" s="2">
        <f t="shared" si="18"/>
        <v>1.173913043478261</v>
      </c>
      <c r="R9" s="2">
        <f t="shared" si="18"/>
        <v>2.4046822742474916</v>
      </c>
      <c r="S9" s="2">
        <v>0.39700000000000002</v>
      </c>
      <c r="T9" s="2">
        <v>0.56499999999999995</v>
      </c>
      <c r="U9" s="2">
        <f t="shared" si="5"/>
        <v>1.3277591973244147</v>
      </c>
      <c r="V9" s="2">
        <f t="shared" si="6"/>
        <v>1.8896321070234114</v>
      </c>
      <c r="W9" s="2">
        <f t="shared" si="2"/>
        <v>0.5521557719054242</v>
      </c>
      <c r="X9" s="2">
        <v>90.33</v>
      </c>
      <c r="Y9" s="2">
        <v>37.840000000000003</v>
      </c>
      <c r="Z9" s="2">
        <v>41.89</v>
      </c>
    </row>
    <row r="10" spans="1:26" x14ac:dyDescent="0.65">
      <c r="A10" s="2" t="s">
        <v>34</v>
      </c>
      <c r="B10" s="2">
        <v>10</v>
      </c>
      <c r="C10" s="2">
        <v>90</v>
      </c>
      <c r="D10" s="2">
        <v>5</v>
      </c>
      <c r="E10" s="2">
        <v>298</v>
      </c>
      <c r="F10" s="2">
        <v>0.26</v>
      </c>
      <c r="G10" s="2">
        <v>3.51</v>
      </c>
      <c r="H10" s="3">
        <f>K10*100/$N$10</f>
        <v>18.619791666666664</v>
      </c>
      <c r="I10" s="3">
        <f t="shared" ref="I10:J10" si="19">L10*100/$N$10</f>
        <v>32.161458333333329</v>
      </c>
      <c r="J10" s="3">
        <f t="shared" si="19"/>
        <v>49.088541666666671</v>
      </c>
      <c r="K10" s="2">
        <v>0.14299999999999999</v>
      </c>
      <c r="L10" s="2">
        <v>0.247</v>
      </c>
      <c r="M10" s="2">
        <v>0.377</v>
      </c>
      <c r="N10" s="2">
        <v>0.76800000000000002</v>
      </c>
      <c r="O10" s="2">
        <f>K10*1000/$E$10</f>
        <v>0.47986577181208051</v>
      </c>
      <c r="P10" s="2">
        <f t="shared" ref="P10:R10" si="20">L10*1000/$E$10</f>
        <v>0.82885906040268453</v>
      </c>
      <c r="Q10" s="2">
        <f t="shared" si="20"/>
        <v>1.2651006711409396</v>
      </c>
      <c r="R10" s="2">
        <f t="shared" si="20"/>
        <v>2.5771812080536911</v>
      </c>
      <c r="S10" s="2">
        <v>0.33100000000000002</v>
      </c>
      <c r="T10" s="2">
        <v>0.48299999999999998</v>
      </c>
      <c r="U10" s="2">
        <f t="shared" si="5"/>
        <v>1.1107382550335569</v>
      </c>
      <c r="V10" s="2">
        <f t="shared" si="6"/>
        <v>1.6208053691275168</v>
      </c>
      <c r="W10" s="2">
        <f t="shared" si="2"/>
        <v>0.43098958333333337</v>
      </c>
      <c r="X10" s="2">
        <v>92.73</v>
      </c>
      <c r="Y10" s="2">
        <v>31.12</v>
      </c>
      <c r="Z10" s="2">
        <v>33.56</v>
      </c>
    </row>
    <row r="11" spans="1:26" x14ac:dyDescent="0.65">
      <c r="A11" s="2" t="s">
        <v>35</v>
      </c>
      <c r="B11" s="2">
        <v>1</v>
      </c>
      <c r="C11" s="2">
        <v>99</v>
      </c>
      <c r="D11" s="2">
        <v>10</v>
      </c>
      <c r="E11" s="2">
        <v>169</v>
      </c>
      <c r="F11" s="2">
        <v>0.16</v>
      </c>
      <c r="G11" s="2">
        <v>4.53</v>
      </c>
      <c r="H11" s="3">
        <f>K11*100/$N$11</f>
        <v>17.005813953488374</v>
      </c>
      <c r="I11" s="3">
        <f t="shared" ref="I11:J11" si="21">L11*100/$N$11</f>
        <v>17.296511627906977</v>
      </c>
      <c r="J11" s="3">
        <f t="shared" si="21"/>
        <v>65.697674418604663</v>
      </c>
      <c r="K11" s="2">
        <v>0.11700000000000001</v>
      </c>
      <c r="L11" s="2">
        <v>0.11899999999999999</v>
      </c>
      <c r="M11" s="2">
        <v>0.45200000000000001</v>
      </c>
      <c r="N11" s="2">
        <v>0.68799999999999994</v>
      </c>
      <c r="O11" s="2">
        <f>K11*1000/$E$11</f>
        <v>0.69230769230769229</v>
      </c>
      <c r="P11" s="2">
        <f t="shared" ref="P11:R11" si="22">L11*1000/$E$11</f>
        <v>0.70414201183431957</v>
      </c>
      <c r="Q11" s="2">
        <f t="shared" si="22"/>
        <v>2.6745562130177514</v>
      </c>
      <c r="R11" s="2">
        <f t="shared" si="22"/>
        <v>4.0710059171597637</v>
      </c>
      <c r="S11" s="2">
        <v>0.504</v>
      </c>
      <c r="T11" s="2">
        <v>0.42799999999999999</v>
      </c>
      <c r="U11" s="2">
        <f t="shared" si="5"/>
        <v>2.9822485207100593</v>
      </c>
      <c r="V11" s="2">
        <f t="shared" si="6"/>
        <v>2.5325443786982249</v>
      </c>
      <c r="W11" s="2">
        <f t="shared" si="2"/>
        <v>0.7325581395348838</v>
      </c>
      <c r="X11" s="2">
        <v>93.49</v>
      </c>
      <c r="Y11" s="2">
        <v>28.97</v>
      </c>
      <c r="Z11" s="2">
        <v>30.99</v>
      </c>
    </row>
    <row r="12" spans="1:26" x14ac:dyDescent="0.65">
      <c r="A12" s="2" t="s">
        <v>36</v>
      </c>
      <c r="B12" s="2">
        <v>3</v>
      </c>
      <c r="C12" s="2">
        <v>97</v>
      </c>
      <c r="D12" s="2">
        <v>10</v>
      </c>
      <c r="E12" s="2">
        <v>291</v>
      </c>
      <c r="F12" s="2">
        <v>0.27</v>
      </c>
      <c r="G12" s="2">
        <v>3.66</v>
      </c>
      <c r="H12" s="3">
        <f>K12*100/$N$12</f>
        <v>16.204986149584489</v>
      </c>
      <c r="I12" s="3">
        <f t="shared" ref="I12:J12" si="23">L12*100/$N$12</f>
        <v>40.304709141274238</v>
      </c>
      <c r="J12" s="3">
        <f t="shared" si="23"/>
        <v>43.628808864265928</v>
      </c>
      <c r="K12" s="2">
        <v>0.11700000000000001</v>
      </c>
      <c r="L12" s="2">
        <v>0.29099999999999998</v>
      </c>
      <c r="M12" s="2">
        <v>0.315</v>
      </c>
      <c r="N12" s="2">
        <v>0.72199999999999998</v>
      </c>
      <c r="O12" s="2">
        <f>K12*1000/$E$12</f>
        <v>0.40206185567010311</v>
      </c>
      <c r="P12" s="2">
        <f t="shared" ref="P12:R12" si="24">L12*1000/$E$12</f>
        <v>1</v>
      </c>
      <c r="Q12" s="2">
        <f t="shared" si="24"/>
        <v>1.0824742268041236</v>
      </c>
      <c r="R12" s="2">
        <f t="shared" si="24"/>
        <v>2.4810996563573884</v>
      </c>
      <c r="S12" s="2">
        <v>0.55300000000000005</v>
      </c>
      <c r="T12" s="2">
        <v>0.55200000000000005</v>
      </c>
      <c r="U12" s="2">
        <f t="shared" si="5"/>
        <v>1.9003436426116838</v>
      </c>
      <c r="V12" s="2">
        <f t="shared" si="6"/>
        <v>1.8969072164948453</v>
      </c>
      <c r="W12" s="2">
        <f t="shared" si="2"/>
        <v>0.76592797783933531</v>
      </c>
      <c r="X12" s="2">
        <v>90.37</v>
      </c>
      <c r="Y12" s="2">
        <v>34.159999999999997</v>
      </c>
      <c r="Z12" s="2">
        <v>37.799999999999997</v>
      </c>
    </row>
    <row r="13" spans="1:26" s="2" customFormat="1" ht="21" x14ac:dyDescent="0.6">
      <c r="A13" s="2" t="s">
        <v>37</v>
      </c>
      <c r="B13" s="2">
        <v>5</v>
      </c>
      <c r="C13" s="2">
        <v>95</v>
      </c>
      <c r="D13" s="2">
        <v>10</v>
      </c>
      <c r="E13" s="2">
        <v>246</v>
      </c>
      <c r="F13" s="2">
        <v>0.26</v>
      </c>
      <c r="G13" s="2">
        <v>4.2</v>
      </c>
      <c r="H13" s="3">
        <f>K13*100/$N$13</f>
        <v>20.695102685624015</v>
      </c>
      <c r="I13" s="3">
        <f t="shared" ref="I13:J13" si="25">L13*100/$N$13</f>
        <v>34.913112164296997</v>
      </c>
      <c r="J13" s="3">
        <f t="shared" si="25"/>
        <v>44.391785150078988</v>
      </c>
      <c r="K13" s="2">
        <v>0.13100000000000001</v>
      </c>
      <c r="L13" s="2">
        <v>0.221</v>
      </c>
      <c r="M13" s="2">
        <v>0.28100000000000003</v>
      </c>
      <c r="N13" s="2">
        <v>0.63300000000000001</v>
      </c>
      <c r="O13" s="2">
        <f>K13*1000/$E$13</f>
        <v>0.53252032520325199</v>
      </c>
      <c r="P13" s="2">
        <f t="shared" ref="P13:R13" si="26">L13*1000/$E$13</f>
        <v>0.89837398373983735</v>
      </c>
      <c r="Q13" s="2">
        <f t="shared" si="26"/>
        <v>1.1422764227642277</v>
      </c>
      <c r="R13" s="2">
        <f t="shared" si="26"/>
        <v>2.5731707317073171</v>
      </c>
      <c r="S13" s="2">
        <v>0.56399999999999995</v>
      </c>
      <c r="T13" s="2">
        <v>0.626</v>
      </c>
      <c r="U13" s="2">
        <f t="shared" si="5"/>
        <v>2.2926829268292681</v>
      </c>
      <c r="V13" s="2">
        <f t="shared" si="6"/>
        <v>2.5447154471544717</v>
      </c>
      <c r="W13" s="2">
        <f t="shared" si="2"/>
        <v>0.89099526066350698</v>
      </c>
      <c r="X13" s="2">
        <v>87.47</v>
      </c>
      <c r="Y13" s="2">
        <v>37.07</v>
      </c>
      <c r="Z13" s="2">
        <v>42.38</v>
      </c>
    </row>
    <row r="14" spans="1:26" s="2" customFormat="1" ht="21" x14ac:dyDescent="0.6">
      <c r="A14" s="2" t="s">
        <v>38</v>
      </c>
      <c r="B14" s="2">
        <v>10</v>
      </c>
      <c r="C14" s="2">
        <v>90</v>
      </c>
      <c r="D14" s="2">
        <v>10</v>
      </c>
      <c r="E14" s="2">
        <v>275</v>
      </c>
      <c r="F14" s="2">
        <v>0.26</v>
      </c>
      <c r="G14" s="2">
        <v>3.72</v>
      </c>
      <c r="H14" s="3">
        <f>K14*100/$N$14</f>
        <v>30.410447761194028</v>
      </c>
      <c r="I14" s="3">
        <f t="shared" ref="I14:J14" si="27">L14*100/$N$14</f>
        <v>37.5</v>
      </c>
      <c r="J14" s="3">
        <f t="shared" si="27"/>
        <v>32.089552238805965</v>
      </c>
      <c r="K14" s="2">
        <v>0.16300000000000001</v>
      </c>
      <c r="L14" s="2">
        <v>0.20100000000000001</v>
      </c>
      <c r="M14" s="2">
        <v>0.17199999999999999</v>
      </c>
      <c r="N14" s="2">
        <v>0.53600000000000003</v>
      </c>
      <c r="O14" s="2">
        <f>K14*1000/$E$14</f>
        <v>0.59272727272727277</v>
      </c>
      <c r="P14" s="2">
        <f t="shared" ref="P14:R14" si="28">L14*1000/$E$14</f>
        <v>0.73090909090909095</v>
      </c>
      <c r="Q14" s="2">
        <f t="shared" si="28"/>
        <v>0.62545454545454549</v>
      </c>
      <c r="R14" s="2">
        <f t="shared" si="28"/>
        <v>1.949090909090909</v>
      </c>
      <c r="S14" s="2">
        <v>0.42399999999999999</v>
      </c>
      <c r="T14" s="2">
        <v>0.45800000000000002</v>
      </c>
      <c r="U14" s="2">
        <f t="shared" si="5"/>
        <v>1.5418181818181818</v>
      </c>
      <c r="V14" s="2">
        <f t="shared" si="6"/>
        <v>1.6654545454545455</v>
      </c>
      <c r="W14" s="2">
        <f t="shared" si="2"/>
        <v>0.79104477611940294</v>
      </c>
      <c r="X14" s="2">
        <v>82.48</v>
      </c>
      <c r="Y14" s="2">
        <v>30.59</v>
      </c>
      <c r="Z14" s="2">
        <v>37.090000000000003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 Chotigkrai</dc:creator>
  <cp:lastModifiedBy>patcharapuek pattaramanon</cp:lastModifiedBy>
  <dcterms:created xsi:type="dcterms:W3CDTF">2022-03-25T14:34:27Z</dcterms:created>
  <dcterms:modified xsi:type="dcterms:W3CDTF">2024-02-03T08:29:49Z</dcterms:modified>
</cp:coreProperties>
</file>