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Users\kmchugh\Documents\"/>
    </mc:Choice>
  </mc:AlternateContent>
  <xr:revisionPtr revIDLastSave="0" documentId="13_ncr:1_{AB472A1D-B533-45FF-BF75-7429519EAC76}" xr6:coauthVersionLast="36" xr6:coauthVersionMax="36" xr10:uidLastSave="{00000000-0000-0000-0000-000000000000}"/>
  <bookViews>
    <workbookView xWindow="0" yWindow="0" windowWidth="21588" windowHeight="7326" xr2:uid="{00000000-000D-0000-FFFF-FFFF00000000}"/>
  </bookViews>
  <sheets>
    <sheet name="Bankhead_ILV_missing_age" sheetId="1" r:id="rId1"/>
  </sheets>
  <calcPr calcId="191029"/>
</workbook>
</file>

<file path=xl/calcChain.xml><?xml version="1.0" encoding="utf-8"?>
<calcChain xmlns="http://schemas.openxmlformats.org/spreadsheetml/2006/main">
  <c r="H17" i="1" l="1"/>
  <c r="H13" i="1"/>
  <c r="H6" i="1"/>
  <c r="H4" i="1"/>
  <c r="H3" i="1"/>
  <c r="H20" i="1"/>
  <c r="H16" i="1"/>
  <c r="H2" i="1"/>
  <c r="H23" i="1" l="1"/>
  <c r="H15" i="1"/>
  <c r="H11" i="1"/>
  <c r="H8" i="1"/>
  <c r="H9" i="1"/>
</calcChain>
</file>

<file path=xl/sharedStrings.xml><?xml version="1.0" encoding="utf-8"?>
<sst xmlns="http://schemas.openxmlformats.org/spreadsheetml/2006/main" count="100" uniqueCount="54">
  <si>
    <t>Code</t>
  </si>
  <si>
    <t>BirthYear</t>
  </si>
  <si>
    <t>BOOT</t>
  </si>
  <si>
    <t>NA</t>
  </si>
  <si>
    <t>BOXR</t>
  </si>
  <si>
    <t>DRSN</t>
  </si>
  <si>
    <t>HAIR</t>
  </si>
  <si>
    <t>HBMB</t>
  </si>
  <si>
    <t>HIQQ</t>
  </si>
  <si>
    <t>LDMA</t>
  </si>
  <si>
    <t>LIZD</t>
  </si>
  <si>
    <t>LNPF</t>
  </si>
  <si>
    <t>M145</t>
  </si>
  <si>
    <t>MPTB</t>
  </si>
  <si>
    <t>PNBT</t>
  </si>
  <si>
    <t>PSDQ</t>
  </si>
  <si>
    <t>RTMW</t>
  </si>
  <si>
    <t>RY34</t>
  </si>
  <si>
    <t>SOLB</t>
  </si>
  <si>
    <t>TCTV</t>
  </si>
  <si>
    <t>TDTL</t>
  </si>
  <si>
    <t>TSMV</t>
  </si>
  <si>
    <t>VSTH</t>
  </si>
  <si>
    <t>WHOO</t>
  </si>
  <si>
    <t>ZELD</t>
  </si>
  <si>
    <t>First Sighting</t>
  </si>
  <si>
    <t>First Known Calf</t>
  </si>
  <si>
    <t>Notes</t>
  </si>
  <si>
    <t>&lt;2005</t>
  </si>
  <si>
    <t>First seen as a calf (but not neonate), mom was SHTC, previous calf first seen 1990, next calf born 2000</t>
  </si>
  <si>
    <t>&lt;1997</t>
  </si>
  <si>
    <t>&lt;1989</t>
  </si>
  <si>
    <t>First Known Alliance</t>
  </si>
  <si>
    <t>Minimum Age First Sighting</t>
  </si>
  <si>
    <t>Estimated Birth Yr (minimum age)</t>
  </si>
  <si>
    <t>Adult</t>
  </si>
  <si>
    <t>No calves estimated in first sightings, at least independent.</t>
  </si>
  <si>
    <t>Alone in first sighting, at least independent.</t>
  </si>
  <si>
    <t>MMPL1201 - recovered 2012-01-23 - age est?; Minimum age of calf birth in Sarasota is 6, had first documented calf 2 yrs after first sight</t>
  </si>
  <si>
    <t>Minimum age at first calf birth in Sarasota is 6, had first documented calf 1 year after first sight.</t>
  </si>
  <si>
    <t>MML1710 - recovered 2017-08-15 - age est? Unsure if calf was neonate in 1989 or not, but minimum age at first calf birth in Sarasota is 6, calf first documented in 1989 yr after first sight.</t>
  </si>
  <si>
    <t>Minimum age at first calf birth in Sarasota is 6, had first documented calf 1 yr after first sight.</t>
  </si>
  <si>
    <t>Minimum age at first calf birth in Sarasota is 6, had first documented calf 1 year after first sight, but likely born earlier.</t>
  </si>
  <si>
    <t>First sight unclear, but 2 sights in 1998 have no calves</t>
  </si>
  <si>
    <t>Allied with MPTB by 1995; Minimum age at first sighting from RW; BB246 (no assigned paternities?); MML1403 - recovered 2014-08-10 - age est?</t>
  </si>
  <si>
    <t>Allied with F110 by 1994; BB231, JA097 (1 paternity in 2016); no calves estimated in first sighting, at least independent.</t>
  </si>
  <si>
    <t>Would need to review first sighting photos to confirm age class.</t>
  </si>
  <si>
    <t>Allied with F102 by 1992; BB223 (no assigned paternities?); would need to review first sighting photos to confirm age class</t>
  </si>
  <si>
    <t>Allied with RY34 by 1995; BB052, BB233, AB100 (1 paternity in 2012), First sight is unclear, but sights in 1994 have no calves.</t>
  </si>
  <si>
    <t>Would need to review first sighting photos to confirm age class. Unsure if calf was neonate in 1987 or not.</t>
  </si>
  <si>
    <t>Would need to review first sighting photos to confirm age class. Likely incomplete calving history, poss calf in 2002 only seen once</t>
  </si>
  <si>
    <t>First sight unclear, but sightings in 1997 have no calves</t>
  </si>
  <si>
    <t>Likely older, but would need to review first sighting photos to confirm age class.</t>
  </si>
  <si>
    <t>Code is now F261 - age estimated at 50 in 2019 from pec radiographs, recently updated in our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</si>
</sst>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 fontId="0" fillId="0" borderId="0" xfId="0" applyNumberFormat="1"/>
    <xf numFmtId="0" fontId="0" fillId="33" borderId="0" xfId="0" applyFill="1"/>
    <xf numFmtId="1" fontId="0" fillId="0" borderId="0" xfId="0" applyNumberFormat="1" applyAlignment="1">
      <alignment horizontal="left"/>
    </xf>
    <xf numFmtId="1" fontId="0" fillId="0" borderId="0" xfId="0" applyNumberFormat="1" applyAlignment="1">
      <alignment horizontal="center"/>
    </xf>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workbookViewId="0">
      <selection activeCell="H5" sqref="H5"/>
    </sheetView>
  </sheetViews>
  <sheetFormatPr defaultRowHeight="14.4" x14ac:dyDescent="0.55000000000000004"/>
  <cols>
    <col min="4" max="4" width="11.3671875" bestFit="1" customWidth="1"/>
    <col min="5" max="5" width="11.3671875" style="5" customWidth="1"/>
    <col min="6" max="7" width="11.3671875" style="2" customWidth="1"/>
    <col min="8" max="8" width="11.5234375" style="5" customWidth="1"/>
    <col min="9" max="9" width="47.41796875" bestFit="1" customWidth="1"/>
  </cols>
  <sheetData>
    <row r="1" spans="1:9" x14ac:dyDescent="0.55000000000000004">
      <c r="B1" t="s">
        <v>0</v>
      </c>
      <c r="C1" t="s">
        <v>1</v>
      </c>
      <c r="D1" t="s">
        <v>25</v>
      </c>
      <c r="E1" s="4" t="s">
        <v>33</v>
      </c>
      <c r="F1" s="2" t="s">
        <v>26</v>
      </c>
      <c r="G1" s="2" t="s">
        <v>32</v>
      </c>
      <c r="H1" s="5" t="s">
        <v>34</v>
      </c>
      <c r="I1" t="s">
        <v>27</v>
      </c>
    </row>
    <row r="2" spans="1:9" x14ac:dyDescent="0.55000000000000004">
      <c r="A2">
        <v>137</v>
      </c>
      <c r="B2" t="s">
        <v>2</v>
      </c>
      <c r="C2" s="3">
        <v>1969</v>
      </c>
      <c r="D2" s="1">
        <v>34236</v>
      </c>
      <c r="E2" s="5" t="s">
        <v>35</v>
      </c>
      <c r="F2" s="2" t="s">
        <v>28</v>
      </c>
      <c r="G2" s="2" t="s">
        <v>3</v>
      </c>
      <c r="H2" s="5">
        <f>2019-50</f>
        <v>1969</v>
      </c>
      <c r="I2" s="3" t="s">
        <v>53</v>
      </c>
    </row>
    <row r="3" spans="1:9" x14ac:dyDescent="0.55000000000000004">
      <c r="A3">
        <v>139</v>
      </c>
      <c r="B3" t="s">
        <v>4</v>
      </c>
      <c r="C3" t="s">
        <v>3</v>
      </c>
      <c r="D3" s="1">
        <v>34921</v>
      </c>
      <c r="E3" s="5">
        <v>3</v>
      </c>
      <c r="F3" s="2">
        <v>2006</v>
      </c>
      <c r="G3" s="2" t="s">
        <v>3</v>
      </c>
      <c r="H3" s="5">
        <f>1995-E3</f>
        <v>1992</v>
      </c>
      <c r="I3" t="s">
        <v>36</v>
      </c>
    </row>
    <row r="4" spans="1:9" x14ac:dyDescent="0.55000000000000004">
      <c r="A4">
        <v>307</v>
      </c>
      <c r="B4" t="s">
        <v>5</v>
      </c>
      <c r="C4" t="s">
        <v>3</v>
      </c>
      <c r="D4" s="1">
        <v>27546</v>
      </c>
      <c r="E4" s="5">
        <v>3</v>
      </c>
      <c r="F4" s="2">
        <v>1980</v>
      </c>
      <c r="G4" s="2" t="s">
        <v>3</v>
      </c>
      <c r="H4" s="5">
        <f>1975-E4</f>
        <v>1972</v>
      </c>
      <c r="I4" t="s">
        <v>36</v>
      </c>
    </row>
    <row r="5" spans="1:9" x14ac:dyDescent="0.55000000000000004">
      <c r="A5">
        <v>585</v>
      </c>
      <c r="B5" t="s">
        <v>6</v>
      </c>
      <c r="C5" t="s">
        <v>3</v>
      </c>
      <c r="D5" s="1">
        <v>32413</v>
      </c>
      <c r="F5" s="2">
        <v>2000</v>
      </c>
      <c r="G5" s="2" t="s">
        <v>3</v>
      </c>
      <c r="H5" s="5">
        <v>1988</v>
      </c>
      <c r="I5" t="s">
        <v>46</v>
      </c>
    </row>
    <row r="6" spans="1:9" x14ac:dyDescent="0.55000000000000004">
      <c r="A6">
        <v>595</v>
      </c>
      <c r="B6" t="s">
        <v>7</v>
      </c>
      <c r="C6" t="s">
        <v>3</v>
      </c>
      <c r="D6" s="1">
        <v>32793</v>
      </c>
      <c r="E6" s="5">
        <v>3</v>
      </c>
      <c r="F6" s="2">
        <v>2001</v>
      </c>
      <c r="G6" s="2" t="s">
        <v>3</v>
      </c>
      <c r="H6" s="5">
        <f>1989-E6</f>
        <v>1986</v>
      </c>
      <c r="I6" t="s">
        <v>37</v>
      </c>
    </row>
    <row r="7" spans="1:9" x14ac:dyDescent="0.55000000000000004">
      <c r="A7">
        <v>604</v>
      </c>
      <c r="B7" t="s">
        <v>8</v>
      </c>
      <c r="C7" t="s">
        <v>3</v>
      </c>
      <c r="D7" s="1">
        <v>29496</v>
      </c>
      <c r="F7" s="2" t="s">
        <v>3</v>
      </c>
      <c r="G7" s="2">
        <v>1992</v>
      </c>
      <c r="H7" s="5">
        <v>1980</v>
      </c>
      <c r="I7" s="3" t="s">
        <v>47</v>
      </c>
    </row>
    <row r="8" spans="1:9" x14ac:dyDescent="0.55000000000000004">
      <c r="A8">
        <v>695</v>
      </c>
      <c r="B8" t="s">
        <v>9</v>
      </c>
      <c r="C8" t="s">
        <v>3</v>
      </c>
      <c r="D8" s="1">
        <v>32426</v>
      </c>
      <c r="E8" s="5">
        <v>4</v>
      </c>
      <c r="F8" s="2">
        <v>1990</v>
      </c>
      <c r="G8" s="2" t="s">
        <v>3</v>
      </c>
      <c r="H8" s="5">
        <f>1988-E8</f>
        <v>1984</v>
      </c>
      <c r="I8" s="3" t="s">
        <v>38</v>
      </c>
    </row>
    <row r="9" spans="1:9" x14ac:dyDescent="0.55000000000000004">
      <c r="A9">
        <v>706</v>
      </c>
      <c r="B9" t="s">
        <v>10</v>
      </c>
      <c r="C9" t="s">
        <v>3</v>
      </c>
      <c r="D9" s="1">
        <v>35724</v>
      </c>
      <c r="E9" s="5">
        <v>1</v>
      </c>
      <c r="F9" s="2">
        <v>2008</v>
      </c>
      <c r="G9" s="2" t="s">
        <v>3</v>
      </c>
      <c r="H9" s="5">
        <f>1997-E9</f>
        <v>1996</v>
      </c>
      <c r="I9" t="s">
        <v>29</v>
      </c>
    </row>
    <row r="10" spans="1:9" x14ac:dyDescent="0.55000000000000004">
      <c r="A10">
        <v>715</v>
      </c>
      <c r="B10" t="s">
        <v>11</v>
      </c>
      <c r="C10" t="s">
        <v>3</v>
      </c>
      <c r="D10" s="1">
        <v>32395</v>
      </c>
      <c r="F10" s="2" t="s">
        <v>30</v>
      </c>
      <c r="G10" s="2" t="s">
        <v>3</v>
      </c>
      <c r="H10" s="5">
        <v>1988</v>
      </c>
      <c r="I10" t="s">
        <v>46</v>
      </c>
    </row>
    <row r="11" spans="1:9" x14ac:dyDescent="0.55000000000000004">
      <c r="A11">
        <v>739</v>
      </c>
      <c r="B11" t="s">
        <v>12</v>
      </c>
      <c r="C11" t="s">
        <v>3</v>
      </c>
      <c r="D11" s="1">
        <v>32409</v>
      </c>
      <c r="E11" s="5">
        <v>5</v>
      </c>
      <c r="F11" s="2">
        <v>1989</v>
      </c>
      <c r="G11" s="2" t="s">
        <v>3</v>
      </c>
      <c r="H11" s="5">
        <f>1988-E11</f>
        <v>1983</v>
      </c>
      <c r="I11" t="s">
        <v>39</v>
      </c>
    </row>
    <row r="12" spans="1:9" x14ac:dyDescent="0.55000000000000004">
      <c r="A12">
        <v>779</v>
      </c>
      <c r="B12" t="s">
        <v>13</v>
      </c>
      <c r="C12" t="s">
        <v>3</v>
      </c>
      <c r="D12" s="1">
        <v>34198</v>
      </c>
      <c r="E12" s="5">
        <v>2</v>
      </c>
      <c r="F12" s="2" t="s">
        <v>3</v>
      </c>
      <c r="G12" s="2">
        <v>1995</v>
      </c>
      <c r="H12" s="5">
        <v>1991</v>
      </c>
      <c r="I12" s="3" t="s">
        <v>48</v>
      </c>
    </row>
    <row r="13" spans="1:9" x14ac:dyDescent="0.55000000000000004">
      <c r="A13">
        <v>884</v>
      </c>
      <c r="B13" t="s">
        <v>14</v>
      </c>
      <c r="C13" t="s">
        <v>3</v>
      </c>
      <c r="D13" s="1">
        <v>32405</v>
      </c>
      <c r="E13" s="5">
        <v>3</v>
      </c>
      <c r="F13" s="2">
        <v>2006</v>
      </c>
      <c r="G13" s="2" t="s">
        <v>3</v>
      </c>
      <c r="H13" s="5">
        <f>1988-E13</f>
        <v>1985</v>
      </c>
      <c r="I13" t="s">
        <v>36</v>
      </c>
    </row>
    <row r="14" spans="1:9" x14ac:dyDescent="0.55000000000000004">
      <c r="A14">
        <v>913</v>
      </c>
      <c r="B14" t="s">
        <v>15</v>
      </c>
      <c r="C14" t="s">
        <v>3</v>
      </c>
      <c r="D14" s="1">
        <v>29490</v>
      </c>
      <c r="F14" s="2">
        <v>1987</v>
      </c>
      <c r="G14" s="2" t="s">
        <v>3</v>
      </c>
      <c r="H14" s="5">
        <v>1980</v>
      </c>
      <c r="I14" t="s">
        <v>49</v>
      </c>
    </row>
    <row r="15" spans="1:9" x14ac:dyDescent="0.55000000000000004">
      <c r="A15">
        <v>941</v>
      </c>
      <c r="B15" t="s">
        <v>16</v>
      </c>
      <c r="C15" t="s">
        <v>3</v>
      </c>
      <c r="D15" s="1">
        <v>32407</v>
      </c>
      <c r="E15" s="5">
        <v>5</v>
      </c>
      <c r="F15" s="2">
        <v>1989</v>
      </c>
      <c r="G15" s="2" t="s">
        <v>3</v>
      </c>
      <c r="H15" s="5">
        <f>1988-E15</f>
        <v>1983</v>
      </c>
      <c r="I15" s="3" t="s">
        <v>40</v>
      </c>
    </row>
    <row r="16" spans="1:9" x14ac:dyDescent="0.55000000000000004">
      <c r="A16">
        <v>945</v>
      </c>
      <c r="B16" t="s">
        <v>17</v>
      </c>
      <c r="C16" t="s">
        <v>3</v>
      </c>
      <c r="D16" s="1">
        <v>31030</v>
      </c>
      <c r="E16" s="5">
        <v>2</v>
      </c>
      <c r="F16" s="2" t="s">
        <v>3</v>
      </c>
      <c r="G16" s="2">
        <v>1995</v>
      </c>
      <c r="H16" s="5">
        <f>1984-E16</f>
        <v>1982</v>
      </c>
      <c r="I16" s="3" t="s">
        <v>44</v>
      </c>
    </row>
    <row r="17" spans="1:9" x14ac:dyDescent="0.55000000000000004">
      <c r="A17">
        <v>984</v>
      </c>
      <c r="B17" t="s">
        <v>18</v>
      </c>
      <c r="C17" t="s">
        <v>3</v>
      </c>
      <c r="D17" s="1">
        <v>33504</v>
      </c>
      <c r="E17" s="5">
        <v>3</v>
      </c>
      <c r="F17" s="2" t="s">
        <v>3</v>
      </c>
      <c r="G17" s="2">
        <v>1994</v>
      </c>
      <c r="H17" s="5">
        <f>1991-E17</f>
        <v>1988</v>
      </c>
      <c r="I17" s="3" t="s">
        <v>45</v>
      </c>
    </row>
    <row r="18" spans="1:9" x14ac:dyDescent="0.55000000000000004">
      <c r="A18">
        <v>1016</v>
      </c>
      <c r="B18" t="s">
        <v>19</v>
      </c>
      <c r="C18" t="s">
        <v>3</v>
      </c>
      <c r="D18" s="1">
        <v>29494</v>
      </c>
      <c r="F18" s="2">
        <v>2008</v>
      </c>
      <c r="G18" s="2" t="s">
        <v>3</v>
      </c>
      <c r="H18" s="5">
        <v>1980</v>
      </c>
      <c r="I18" t="s">
        <v>50</v>
      </c>
    </row>
    <row r="19" spans="1:9" x14ac:dyDescent="0.55000000000000004">
      <c r="A19">
        <v>1019</v>
      </c>
      <c r="B19" t="s">
        <v>20</v>
      </c>
      <c r="C19" t="s">
        <v>3</v>
      </c>
      <c r="D19" s="1">
        <v>35248</v>
      </c>
      <c r="E19" s="5">
        <v>2</v>
      </c>
      <c r="F19" s="2">
        <v>2006</v>
      </c>
      <c r="G19" s="2" t="s">
        <v>3</v>
      </c>
      <c r="H19" s="5">
        <v>1994</v>
      </c>
      <c r="I19" s="6" t="s">
        <v>51</v>
      </c>
    </row>
    <row r="20" spans="1:9" x14ac:dyDescent="0.55000000000000004">
      <c r="A20">
        <v>1056</v>
      </c>
      <c r="B20" t="s">
        <v>21</v>
      </c>
      <c r="C20" t="s">
        <v>3</v>
      </c>
      <c r="D20" s="1">
        <v>32409</v>
      </c>
      <c r="E20" s="5">
        <v>6</v>
      </c>
      <c r="F20" s="2" t="s">
        <v>31</v>
      </c>
      <c r="G20" s="2" t="s">
        <v>3</v>
      </c>
      <c r="H20" s="5">
        <f>1988-E20</f>
        <v>1982</v>
      </c>
      <c r="I20" s="3" t="s">
        <v>42</v>
      </c>
    </row>
    <row r="21" spans="1:9" x14ac:dyDescent="0.55000000000000004">
      <c r="A21">
        <v>1089</v>
      </c>
      <c r="B21" t="s">
        <v>22</v>
      </c>
      <c r="C21" t="s">
        <v>3</v>
      </c>
      <c r="D21" s="1">
        <v>36733</v>
      </c>
      <c r="F21" s="2">
        <v>2006</v>
      </c>
      <c r="G21" s="2" t="s">
        <v>3</v>
      </c>
      <c r="H21" s="5">
        <v>2000</v>
      </c>
      <c r="I21" s="6" t="s">
        <v>52</v>
      </c>
    </row>
    <row r="22" spans="1:9" x14ac:dyDescent="0.55000000000000004">
      <c r="A22">
        <v>1101</v>
      </c>
      <c r="B22" t="s">
        <v>23</v>
      </c>
      <c r="C22" t="s">
        <v>3</v>
      </c>
      <c r="D22" s="1">
        <v>35733</v>
      </c>
      <c r="E22" s="5">
        <v>2</v>
      </c>
      <c r="F22" s="2" t="s">
        <v>3</v>
      </c>
      <c r="G22" s="2" t="s">
        <v>3</v>
      </c>
      <c r="H22" s="5">
        <v>1995</v>
      </c>
      <c r="I22" t="s">
        <v>43</v>
      </c>
    </row>
    <row r="23" spans="1:9" x14ac:dyDescent="0.55000000000000004">
      <c r="A23">
        <v>1133</v>
      </c>
      <c r="B23" t="s">
        <v>24</v>
      </c>
      <c r="C23" t="s">
        <v>3</v>
      </c>
      <c r="D23" s="1">
        <v>36271</v>
      </c>
      <c r="E23" s="5">
        <v>5</v>
      </c>
      <c r="F23" s="2">
        <v>2000</v>
      </c>
      <c r="G23" s="2" t="s">
        <v>3</v>
      </c>
      <c r="H23" s="5">
        <f>1999-E23</f>
        <v>1994</v>
      </c>
      <c r="I23" t="s">
        <v>41</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Bankhead_ILV_missing_age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kmchugh</dc:creator>
  <cp:lastModifiedBy>kmchugh</cp:lastModifiedBy>
  <dcterms:created xsi:type="dcterms:W3CDTF">2024-07-05T14:44:33Z</dcterms:created>
  <dcterms:modified xsi:type="dcterms:W3CDTF">2024-07-19T20:50:01Z</dcterms:modified>
</cp:coreProperties>
</file>