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2B598023-8B4E-4C02-B11D-AA4BF64F426E}" xr6:coauthVersionLast="47" xr6:coauthVersionMax="47" xr10:uidLastSave="{00000000-0000-0000-0000-000000000000}"/>
  <bookViews>
    <workbookView xWindow="-110" yWindow="-110" windowWidth="19420" windowHeight="10300" firstSheet="2" activeTab="6" xr2:uid="{BB8052A0-DE4A-4C59-A60C-663DAFECCBF8}"/>
  </bookViews>
  <sheets>
    <sheet name="Waterfront 1" sheetId="1" r:id="rId1"/>
    <sheet name="Waterfront 2" sheetId="2" r:id="rId2"/>
    <sheet name="Marina" sheetId="3" r:id="rId3"/>
    <sheet name="Analyzing #1" sheetId="4" r:id="rId4"/>
    <sheet name="Analyzing #2" sheetId="6" r:id="rId5"/>
    <sheet name="WAnalysis" sheetId="7" r:id="rId6"/>
    <sheet name="MAnalysis" sheetId="8" r:id="rId7"/>
    <sheet name="wdata" sheetId="16" r:id="rId8"/>
    <sheet name="new_wdata" sheetId="23" r:id="rId9"/>
    <sheet name="mdata" sheetId="22" r:id="rId10"/>
    <sheet name="full_mdata" sheetId="17" r:id="rId11"/>
    <sheet name="KEY"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8" l="1"/>
  <c r="N3" i="8"/>
  <c r="Q3" i="7"/>
  <c r="P3" i="7"/>
  <c r="O3" i="7"/>
  <c r="N3" i="7"/>
  <c r="R3" i="8"/>
  <c r="S3" i="7"/>
  <c r="T2" i="7"/>
  <c r="A22" i="7"/>
  <c r="B22" i="7"/>
  <c r="C22" i="7"/>
  <c r="D22" i="7"/>
  <c r="E22" i="7"/>
  <c r="G22" i="7"/>
  <c r="H22" i="7"/>
  <c r="I22" i="7"/>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214" i="16"/>
  <c r="D253" i="16"/>
  <c r="D2" i="16"/>
  <c r="B176" i="7"/>
  <c r="B131" i="16" s="1"/>
  <c r="B177" i="7"/>
  <c r="B132" i="16" s="1"/>
  <c r="B178" i="7"/>
  <c r="B133" i="16" s="1"/>
  <c r="B179" i="7"/>
  <c r="B134" i="16" s="1"/>
  <c r="B180" i="7"/>
  <c r="B135" i="16" s="1"/>
  <c r="B181" i="7"/>
  <c r="B136" i="16" s="1"/>
  <c r="B182" i="7"/>
  <c r="B137" i="16" s="1"/>
  <c r="B183" i="7"/>
  <c r="B138" i="16" s="1"/>
  <c r="B184" i="7"/>
  <c r="B139" i="16" s="1"/>
  <c r="B185" i="7"/>
  <c r="B140" i="16" s="1"/>
  <c r="B186" i="7"/>
  <c r="B141" i="16" s="1"/>
  <c r="B187" i="7"/>
  <c r="B142" i="16" s="1"/>
  <c r="B188" i="7"/>
  <c r="B143" i="16" s="1"/>
  <c r="B189" i="7"/>
  <c r="B144" i="16" s="1"/>
  <c r="B190" i="7"/>
  <c r="B145" i="16" s="1"/>
  <c r="B191" i="7"/>
  <c r="B146" i="16" s="1"/>
  <c r="B192" i="7"/>
  <c r="B147" i="16" s="1"/>
  <c r="B193" i="7"/>
  <c r="B148" i="16" s="1"/>
  <c r="B194" i="7"/>
  <c r="B149" i="16" s="1"/>
  <c r="B195" i="7"/>
  <c r="B150" i="16" s="1"/>
  <c r="B196" i="7"/>
  <c r="B151" i="16" s="1"/>
  <c r="B197" i="7"/>
  <c r="B152" i="16" s="1"/>
  <c r="B198" i="7"/>
  <c r="B153" i="16" s="1"/>
  <c r="B199" i="7"/>
  <c r="B154" i="16" s="1"/>
  <c r="B200" i="7"/>
  <c r="B155" i="16" s="1"/>
  <c r="B201" i="7"/>
  <c r="B156" i="16" s="1"/>
  <c r="B202" i="7"/>
  <c r="B157" i="16" s="1"/>
  <c r="B203" i="7"/>
  <c r="B158" i="16" s="1"/>
  <c r="B204" i="7"/>
  <c r="B159" i="16" s="1"/>
  <c r="B205" i="7"/>
  <c r="B160" i="16" s="1"/>
  <c r="B206" i="7"/>
  <c r="B161" i="16" s="1"/>
  <c r="B207" i="7"/>
  <c r="B162" i="16" s="1"/>
  <c r="B208" i="7"/>
  <c r="B163" i="16" s="1"/>
  <c r="B209" i="7"/>
  <c r="B164" i="16" s="1"/>
  <c r="B210" i="7"/>
  <c r="B165" i="16" s="1"/>
  <c r="B211" i="7"/>
  <c r="B166" i="16" s="1"/>
  <c r="B212" i="7"/>
  <c r="B167" i="16" s="1"/>
  <c r="B213" i="7"/>
  <c r="B168" i="16" s="1"/>
  <c r="B214" i="7"/>
  <c r="B169" i="16" s="1"/>
  <c r="B215" i="7"/>
  <c r="B170" i="16" s="1"/>
  <c r="B216" i="7"/>
  <c r="B171" i="16" s="1"/>
  <c r="B217" i="7"/>
  <c r="B172" i="16" s="1"/>
  <c r="B218" i="7"/>
  <c r="B173" i="16" s="1"/>
  <c r="B219" i="7"/>
  <c r="B174" i="16" s="1"/>
  <c r="B220" i="7"/>
  <c r="B175" i="16" s="1"/>
  <c r="B221" i="7"/>
  <c r="B176" i="16" s="1"/>
  <c r="B222" i="7"/>
  <c r="B177" i="16" s="1"/>
  <c r="B223" i="7"/>
  <c r="B178" i="16" s="1"/>
  <c r="B224" i="7"/>
  <c r="B179" i="16" s="1"/>
  <c r="B225" i="7"/>
  <c r="B180" i="16" s="1"/>
  <c r="B226" i="7"/>
  <c r="B181" i="16" s="1"/>
  <c r="B227" i="7"/>
  <c r="B182" i="16" s="1"/>
  <c r="B228" i="7"/>
  <c r="B183" i="16" s="1"/>
  <c r="B229" i="7"/>
  <c r="B184" i="16" s="1"/>
  <c r="B230" i="7"/>
  <c r="B185" i="16" s="1"/>
  <c r="B231" i="7"/>
  <c r="B186" i="16" s="1"/>
  <c r="B232" i="7"/>
  <c r="B187" i="16" s="1"/>
  <c r="B233" i="7"/>
  <c r="B188" i="16" s="1"/>
  <c r="B234" i="7"/>
  <c r="B189" i="16" s="1"/>
  <c r="B235" i="7"/>
  <c r="B190" i="16" s="1"/>
  <c r="B236" i="7"/>
  <c r="B191" i="16" s="1"/>
  <c r="B237" i="7"/>
  <c r="B192" i="16" s="1"/>
  <c r="B238" i="7"/>
  <c r="B193" i="16" s="1"/>
  <c r="B239" i="7"/>
  <c r="B194" i="16" s="1"/>
  <c r="B240" i="7"/>
  <c r="B195" i="16" s="1"/>
  <c r="B241" i="7"/>
  <c r="B196" i="16" s="1"/>
  <c r="B242" i="7"/>
  <c r="B197" i="16" s="1"/>
  <c r="B243" i="7"/>
  <c r="B198" i="16" s="1"/>
  <c r="B244" i="7"/>
  <c r="B199" i="16" s="1"/>
  <c r="B245" i="7"/>
  <c r="B200" i="16" s="1"/>
  <c r="B246" i="7"/>
  <c r="B201" i="16" s="1"/>
  <c r="B247" i="7"/>
  <c r="B202" i="16" s="1"/>
  <c r="B248" i="7"/>
  <c r="B203" i="16" s="1"/>
  <c r="B249" i="7"/>
  <c r="B204" i="16" s="1"/>
  <c r="B250" i="7"/>
  <c r="B205" i="16" s="1"/>
  <c r="B251" i="7"/>
  <c r="B206" i="16" s="1"/>
  <c r="B252" i="7"/>
  <c r="B207" i="16" s="1"/>
  <c r="B253" i="7"/>
  <c r="B208" i="16" s="1"/>
  <c r="B254" i="7"/>
  <c r="B209" i="16" s="1"/>
  <c r="B255" i="7"/>
  <c r="B210" i="16" s="1"/>
  <c r="B256" i="7"/>
  <c r="B211" i="16" s="1"/>
  <c r="B257" i="7"/>
  <c r="B212" i="16" s="1"/>
  <c r="B258" i="7"/>
  <c r="B213" i="16" s="1"/>
  <c r="B259" i="7"/>
  <c r="B214" i="16" s="1"/>
  <c r="B260" i="7"/>
  <c r="B215" i="16" s="1"/>
  <c r="B261" i="7"/>
  <c r="B216" i="16" s="1"/>
  <c r="B262" i="7"/>
  <c r="B217" i="16" s="1"/>
  <c r="B263" i="7"/>
  <c r="B218" i="16" s="1"/>
  <c r="B264" i="7"/>
  <c r="B219" i="16" s="1"/>
  <c r="B265" i="7"/>
  <c r="B220" i="16" s="1"/>
  <c r="B266" i="7"/>
  <c r="B221" i="16" s="1"/>
  <c r="B267" i="7"/>
  <c r="B222" i="16" s="1"/>
  <c r="B268" i="7"/>
  <c r="B223" i="16" s="1"/>
  <c r="B269" i="7"/>
  <c r="B224" i="16" s="1"/>
  <c r="B270" i="7"/>
  <c r="B225" i="16" s="1"/>
  <c r="B271" i="7"/>
  <c r="B226" i="16" s="1"/>
  <c r="B272" i="7"/>
  <c r="B227" i="16" s="1"/>
  <c r="B273" i="7"/>
  <c r="B228" i="16" s="1"/>
  <c r="B274" i="7"/>
  <c r="B229" i="16" s="1"/>
  <c r="B275" i="7"/>
  <c r="B230" i="16" s="1"/>
  <c r="B276" i="7"/>
  <c r="B231" i="16" s="1"/>
  <c r="B277" i="7"/>
  <c r="B232" i="16" s="1"/>
  <c r="B278" i="7"/>
  <c r="B233" i="16" s="1"/>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234" i="16" s="1"/>
  <c r="B325" i="7"/>
  <c r="B235" i="16" s="1"/>
  <c r="B326" i="7"/>
  <c r="B236" i="16" s="1"/>
  <c r="B327" i="7"/>
  <c r="B237" i="16" s="1"/>
  <c r="B328" i="7"/>
  <c r="B238" i="16" s="1"/>
  <c r="B329" i="7"/>
  <c r="B239" i="16" s="1"/>
  <c r="B330" i="7"/>
  <c r="B240" i="16" s="1"/>
  <c r="B331" i="7"/>
  <c r="B241" i="16" s="1"/>
  <c r="B332" i="7"/>
  <c r="B242" i="16" s="1"/>
  <c r="B333" i="7"/>
  <c r="B243" i="16" s="1"/>
  <c r="B334" i="7"/>
  <c r="B244" i="16" s="1"/>
  <c r="B335" i="7"/>
  <c r="B245" i="16" s="1"/>
  <c r="B336" i="7"/>
  <c r="B246" i="16" s="1"/>
  <c r="B337" i="7"/>
  <c r="B247" i="16" s="1"/>
  <c r="B338" i="7"/>
  <c r="B248" i="16" s="1"/>
  <c r="B339" i="7"/>
  <c r="B249" i="16" s="1"/>
  <c r="B340" i="7"/>
  <c r="B250" i="16" s="1"/>
  <c r="B341" i="7"/>
  <c r="B251" i="16" s="1"/>
  <c r="B342" i="7"/>
  <c r="B252" i="16" s="1"/>
  <c r="B343" i="7"/>
  <c r="B253" i="16" s="1"/>
  <c r="B175" i="7"/>
  <c r="B130" i="16" s="1"/>
  <c r="B174" i="7"/>
  <c r="B129" i="16" s="1"/>
  <c r="B173" i="7"/>
  <c r="B128" i="16" s="1"/>
  <c r="B3" i="7"/>
  <c r="B3" i="16" s="1"/>
  <c r="B4" i="7"/>
  <c r="B4" i="16" s="1"/>
  <c r="B5" i="7"/>
  <c r="B5" i="16" s="1"/>
  <c r="B6" i="7"/>
  <c r="B6" i="16" s="1"/>
  <c r="B7" i="7"/>
  <c r="B7" i="16" s="1"/>
  <c r="B8" i="7"/>
  <c r="B8" i="16" s="1"/>
  <c r="B9" i="7"/>
  <c r="B9" i="16" s="1"/>
  <c r="B10" i="7"/>
  <c r="B10" i="16" s="1"/>
  <c r="B11" i="7"/>
  <c r="B11" i="16" s="1"/>
  <c r="B12" i="7"/>
  <c r="B12" i="16" s="1"/>
  <c r="B13" i="7"/>
  <c r="B13" i="16" s="1"/>
  <c r="B14" i="7"/>
  <c r="B14" i="16" s="1"/>
  <c r="B15" i="7"/>
  <c r="B15" i="16" s="1"/>
  <c r="B16" i="7"/>
  <c r="B16" i="16" s="1"/>
  <c r="B17" i="7"/>
  <c r="B17" i="16" s="1"/>
  <c r="B18" i="7"/>
  <c r="B18" i="16" s="1"/>
  <c r="B19" i="7"/>
  <c r="B19" i="16" s="1"/>
  <c r="B20" i="7"/>
  <c r="B20" i="16" s="1"/>
  <c r="B21" i="7"/>
  <c r="B21" i="16" s="1"/>
  <c r="B22" i="16"/>
  <c r="B23" i="7"/>
  <c r="B23" i="16" s="1"/>
  <c r="B24" i="7"/>
  <c r="B24" i="16" s="1"/>
  <c r="B25" i="7"/>
  <c r="B25" i="16" s="1"/>
  <c r="B26" i="7"/>
  <c r="B26" i="16" s="1"/>
  <c r="B27" i="7"/>
  <c r="B27" i="16" s="1"/>
  <c r="B28" i="7"/>
  <c r="B28" i="16" s="1"/>
  <c r="B29" i="7"/>
  <c r="B29" i="16" s="1"/>
  <c r="B30" i="7"/>
  <c r="B30" i="16" s="1"/>
  <c r="B31" i="7"/>
  <c r="B31" i="16" s="1"/>
  <c r="B32" i="7"/>
  <c r="B32" i="16" s="1"/>
  <c r="B33" i="7"/>
  <c r="B33" i="16" s="1"/>
  <c r="B34" i="7"/>
  <c r="B34" i="16" s="1"/>
  <c r="B35" i="7"/>
  <c r="B35" i="16" s="1"/>
  <c r="B36" i="7"/>
  <c r="B36" i="16" s="1"/>
  <c r="B37" i="7"/>
  <c r="B37" i="16" s="1"/>
  <c r="B38" i="7"/>
  <c r="B38" i="16" s="1"/>
  <c r="B39" i="7"/>
  <c r="B39" i="16" s="1"/>
  <c r="B40" i="7"/>
  <c r="B40" i="16" s="1"/>
  <c r="B41" i="7"/>
  <c r="B41" i="16" s="1"/>
  <c r="B42" i="7"/>
  <c r="B42" i="16" s="1"/>
  <c r="B43" i="7"/>
  <c r="B43" i="16" s="1"/>
  <c r="B44" i="7"/>
  <c r="B44" i="16" s="1"/>
  <c r="B45" i="7"/>
  <c r="B45" i="16" s="1"/>
  <c r="B46" i="7"/>
  <c r="B46" i="16" s="1"/>
  <c r="B47" i="7"/>
  <c r="B47" i="16" s="1"/>
  <c r="B48" i="7"/>
  <c r="B48" i="16" s="1"/>
  <c r="B49" i="7"/>
  <c r="B49" i="16" s="1"/>
  <c r="B50" i="7"/>
  <c r="B50" i="16" s="1"/>
  <c r="B51" i="7"/>
  <c r="B51" i="16" s="1"/>
  <c r="B52" i="7"/>
  <c r="B52" i="16" s="1"/>
  <c r="B53" i="7"/>
  <c r="B53" i="16" s="1"/>
  <c r="B54" i="7"/>
  <c r="B54" i="16" s="1"/>
  <c r="B55" i="7"/>
  <c r="B55" i="16" s="1"/>
  <c r="B56" i="7"/>
  <c r="B56" i="16" s="1"/>
  <c r="B57" i="7"/>
  <c r="B57" i="16" s="1"/>
  <c r="B58" i="7"/>
  <c r="B58" i="16" s="1"/>
  <c r="B59" i="7"/>
  <c r="B59" i="16" s="1"/>
  <c r="B60" i="7"/>
  <c r="B60" i="16" s="1"/>
  <c r="B61" i="7"/>
  <c r="B61" i="16" s="1"/>
  <c r="B62" i="7"/>
  <c r="B62" i="16" s="1"/>
  <c r="B63" i="7"/>
  <c r="B63" i="16" s="1"/>
  <c r="B64" i="7"/>
  <c r="B64" i="16" s="1"/>
  <c r="B65" i="7"/>
  <c r="B65" i="16" s="1"/>
  <c r="B66" i="7"/>
  <c r="B66" i="16" s="1"/>
  <c r="B67" i="7"/>
  <c r="B67" i="16" s="1"/>
  <c r="B68" i="7"/>
  <c r="B68" i="16" s="1"/>
  <c r="B69" i="7"/>
  <c r="B69" i="16" s="1"/>
  <c r="B70" i="7"/>
  <c r="B70" i="16" s="1"/>
  <c r="B71" i="7"/>
  <c r="B71" i="16" s="1"/>
  <c r="B72" i="7"/>
  <c r="B72" i="16" s="1"/>
  <c r="B73" i="7"/>
  <c r="B73" i="16" s="1"/>
  <c r="B74" i="7"/>
  <c r="B74" i="16" s="1"/>
  <c r="B75" i="7"/>
  <c r="B75" i="16" s="1"/>
  <c r="B76" i="7"/>
  <c r="B76" i="16" s="1"/>
  <c r="B77" i="7"/>
  <c r="B77" i="16" s="1"/>
  <c r="B78" i="7"/>
  <c r="B78" i="16" s="1"/>
  <c r="B79" i="7"/>
  <c r="B79" i="16" s="1"/>
  <c r="B80" i="7"/>
  <c r="B80" i="16" s="1"/>
  <c r="B81" i="7"/>
  <c r="B81" i="16" s="1"/>
  <c r="B82" i="7"/>
  <c r="B82" i="16" s="1"/>
  <c r="B83" i="7"/>
  <c r="B83" i="16" s="1"/>
  <c r="B84" i="7"/>
  <c r="B84" i="16" s="1"/>
  <c r="B85" i="7"/>
  <c r="B85" i="16" s="1"/>
  <c r="B86" i="7"/>
  <c r="B86" i="16" s="1"/>
  <c r="B87" i="7"/>
  <c r="B87" i="16" s="1"/>
  <c r="B88" i="7"/>
  <c r="B88" i="16" s="1"/>
  <c r="B89" i="7"/>
  <c r="B89" i="16" s="1"/>
  <c r="B90" i="7"/>
  <c r="B90" i="16" s="1"/>
  <c r="B91" i="7"/>
  <c r="B91" i="16" s="1"/>
  <c r="B92" i="7"/>
  <c r="B92" i="16" s="1"/>
  <c r="B93" i="7"/>
  <c r="B93" i="16" s="1"/>
  <c r="B94" i="7"/>
  <c r="B94" i="16" s="1"/>
  <c r="B95" i="7"/>
  <c r="B95" i="16" s="1"/>
  <c r="B96" i="7"/>
  <c r="B96" i="16" s="1"/>
  <c r="B97" i="7"/>
  <c r="B97" i="16" s="1"/>
  <c r="B98" i="7"/>
  <c r="B98" i="16" s="1"/>
  <c r="B99" i="7"/>
  <c r="B99" i="16" s="1"/>
  <c r="B100" i="7"/>
  <c r="B100" i="16" s="1"/>
  <c r="B101" i="7"/>
  <c r="B101" i="16" s="1"/>
  <c r="B102" i="7"/>
  <c r="B102" i="16" s="1"/>
  <c r="B103" i="7"/>
  <c r="B103" i="16" s="1"/>
  <c r="B104" i="7"/>
  <c r="B104" i="16" s="1"/>
  <c r="B105" i="7"/>
  <c r="B105" i="16" s="1"/>
  <c r="B106" i="7"/>
  <c r="B106" i="16" s="1"/>
  <c r="B107" i="7"/>
  <c r="B107" i="16" s="1"/>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08" i="16" s="1"/>
  <c r="B154" i="7"/>
  <c r="B109" i="16" s="1"/>
  <c r="B155" i="7"/>
  <c r="B110" i="16" s="1"/>
  <c r="B156" i="7"/>
  <c r="B111" i="16" s="1"/>
  <c r="B157" i="7"/>
  <c r="B112" i="16" s="1"/>
  <c r="B158" i="7"/>
  <c r="B113" i="16" s="1"/>
  <c r="B159" i="7"/>
  <c r="B114" i="16" s="1"/>
  <c r="B160" i="7"/>
  <c r="B115" i="16" s="1"/>
  <c r="B161" i="7"/>
  <c r="B116" i="16" s="1"/>
  <c r="B162" i="7"/>
  <c r="B117" i="16" s="1"/>
  <c r="B163" i="7"/>
  <c r="B118" i="16" s="1"/>
  <c r="B164" i="7"/>
  <c r="B119" i="16" s="1"/>
  <c r="B165" i="7"/>
  <c r="B120" i="16" s="1"/>
  <c r="B166" i="7"/>
  <c r="B121" i="16" s="1"/>
  <c r="B167" i="7"/>
  <c r="B122" i="16" s="1"/>
  <c r="B168" i="7"/>
  <c r="B123" i="16" s="1"/>
  <c r="B169" i="7"/>
  <c r="B124" i="16" s="1"/>
  <c r="B170" i="7"/>
  <c r="B125" i="16" s="1"/>
  <c r="B171" i="7"/>
  <c r="B126" i="16" s="1"/>
  <c r="B172" i="7"/>
  <c r="B127" i="16" s="1"/>
  <c r="B2" i="7"/>
  <c r="B2" i="16" s="1"/>
  <c r="A174" i="7"/>
  <c r="A175" i="7"/>
  <c r="A176" i="7"/>
  <c r="A177" i="7"/>
  <c r="A178" i="7"/>
  <c r="A179" i="7"/>
  <c r="A180" i="7"/>
  <c r="A181" i="7"/>
  <c r="A182" i="7"/>
  <c r="A183" i="7"/>
  <c r="A184" i="7"/>
  <c r="A185" i="7"/>
  <c r="A186" i="7"/>
  <c r="A141" i="16" s="1"/>
  <c r="A187" i="7"/>
  <c r="A142" i="16" s="1"/>
  <c r="A188" i="7"/>
  <c r="A189" i="7"/>
  <c r="A190" i="7"/>
  <c r="A191" i="7"/>
  <c r="A192" i="7"/>
  <c r="A193" i="7"/>
  <c r="A194" i="7"/>
  <c r="A195" i="7"/>
  <c r="A196" i="7"/>
  <c r="A197" i="7"/>
  <c r="A198" i="7"/>
  <c r="A199" i="7"/>
  <c r="A200" i="7"/>
  <c r="A201" i="7"/>
  <c r="A202" i="7"/>
  <c r="A157" i="16" s="1"/>
  <c r="A203" i="7"/>
  <c r="A158" i="16" s="1"/>
  <c r="A204" i="7"/>
  <c r="A205" i="7"/>
  <c r="A206" i="7"/>
  <c r="A207" i="7"/>
  <c r="A208" i="7"/>
  <c r="A209" i="7"/>
  <c r="A210" i="7"/>
  <c r="A211" i="7"/>
  <c r="A212" i="7"/>
  <c r="A213" i="7"/>
  <c r="A214" i="7"/>
  <c r="A215" i="7"/>
  <c r="A216" i="7"/>
  <c r="A217" i="7"/>
  <c r="A218" i="7"/>
  <c r="A173" i="16" s="1"/>
  <c r="A219" i="7"/>
  <c r="A174" i="16" s="1"/>
  <c r="A220" i="7"/>
  <c r="A221" i="7"/>
  <c r="A222" i="7"/>
  <c r="A223" i="7"/>
  <c r="A224" i="7"/>
  <c r="A225" i="7"/>
  <c r="A226" i="7"/>
  <c r="A181" i="16" s="1"/>
  <c r="A227" i="7"/>
  <c r="A182" i="16" s="1"/>
  <c r="A228" i="7"/>
  <c r="A229" i="7"/>
  <c r="A230" i="7"/>
  <c r="A231" i="7"/>
  <c r="A232" i="7"/>
  <c r="A233" i="7"/>
  <c r="A234" i="7"/>
  <c r="A189" i="16" s="1"/>
  <c r="A235" i="7"/>
  <c r="A190" i="16" s="1"/>
  <c r="A236" i="7"/>
  <c r="A237" i="7"/>
  <c r="A238" i="7"/>
  <c r="A239" i="7"/>
  <c r="A240" i="7"/>
  <c r="A241" i="7"/>
  <c r="A242" i="7"/>
  <c r="A197" i="16" s="1"/>
  <c r="A243" i="7"/>
  <c r="A198" i="16" s="1"/>
  <c r="A244" i="7"/>
  <c r="A245" i="7"/>
  <c r="A246" i="7"/>
  <c r="A247" i="7"/>
  <c r="A248" i="7"/>
  <c r="A249" i="7"/>
  <c r="A250" i="7"/>
  <c r="A205" i="16" s="1"/>
  <c r="A251" i="7"/>
  <c r="A206" i="16" s="1"/>
  <c r="A252" i="7"/>
  <c r="A253" i="7"/>
  <c r="A254" i="7"/>
  <c r="A255" i="7"/>
  <c r="A256" i="7"/>
  <c r="A257" i="7"/>
  <c r="A258" i="7"/>
  <c r="A213" i="16" s="1"/>
  <c r="A259" i="7"/>
  <c r="A214" i="16" s="1"/>
  <c r="A260" i="7"/>
  <c r="A261" i="7"/>
  <c r="A262" i="7"/>
  <c r="A263" i="7"/>
  <c r="A264" i="7"/>
  <c r="A265" i="7"/>
  <c r="A266" i="7"/>
  <c r="A221" i="16" s="1"/>
  <c r="A267" i="7"/>
  <c r="A222" i="16" s="1"/>
  <c r="A268" i="7"/>
  <c r="A269" i="7"/>
  <c r="A270" i="7"/>
  <c r="A271" i="7"/>
  <c r="A272" i="7"/>
  <c r="A273" i="7"/>
  <c r="A274" i="7"/>
  <c r="A229" i="16" s="1"/>
  <c r="A275" i="7"/>
  <c r="A230" i="16" s="1"/>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240" i="16" s="1"/>
  <c r="A331" i="7"/>
  <c r="A241" i="16" s="1"/>
  <c r="A332" i="7"/>
  <c r="A333" i="7"/>
  <c r="A334" i="7"/>
  <c r="A335" i="7"/>
  <c r="A336" i="7"/>
  <c r="A337" i="7"/>
  <c r="A338" i="7"/>
  <c r="A248" i="16" s="1"/>
  <c r="A339" i="7"/>
  <c r="A249" i="16" s="1"/>
  <c r="A340" i="7"/>
  <c r="A341" i="7"/>
  <c r="A342" i="7"/>
  <c r="A343" i="7"/>
  <c r="A173" i="7"/>
  <c r="A3" i="7"/>
  <c r="A4" i="7"/>
  <c r="A5" i="7"/>
  <c r="A6" i="7"/>
  <c r="A7" i="7"/>
  <c r="A7" i="16" s="1"/>
  <c r="A8" i="7"/>
  <c r="A9" i="7"/>
  <c r="A10" i="7"/>
  <c r="A10" i="16" s="1"/>
  <c r="A11" i="7"/>
  <c r="A12" i="7"/>
  <c r="A13" i="7"/>
  <c r="A14" i="7"/>
  <c r="A15" i="7"/>
  <c r="A15" i="16" s="1"/>
  <c r="A16" i="7"/>
  <c r="A17" i="7"/>
  <c r="A18" i="7"/>
  <c r="A18" i="16" s="1"/>
  <c r="A19" i="7"/>
  <c r="A20" i="7"/>
  <c r="A21" i="7"/>
  <c r="A23" i="7"/>
  <c r="A23" i="16" s="1"/>
  <c r="A24" i="7"/>
  <c r="A25" i="7"/>
  <c r="A26" i="7"/>
  <c r="A26" i="16" s="1"/>
  <c r="A27" i="7"/>
  <c r="A28" i="7"/>
  <c r="A29" i="7"/>
  <c r="A30" i="7"/>
  <c r="A31" i="7"/>
  <c r="A31" i="16" s="1"/>
  <c r="A32" i="7"/>
  <c r="A33" i="7"/>
  <c r="A34" i="7"/>
  <c r="A34" i="16" s="1"/>
  <c r="A35" i="7"/>
  <c r="A36" i="7"/>
  <c r="A37" i="7"/>
  <c r="A38" i="7"/>
  <c r="A39" i="7"/>
  <c r="A39" i="16" s="1"/>
  <c r="A40" i="7"/>
  <c r="A41" i="7"/>
  <c r="A42" i="7"/>
  <c r="A42" i="16" s="1"/>
  <c r="A43" i="7"/>
  <c r="A44" i="7"/>
  <c r="A45" i="7"/>
  <c r="A46" i="7"/>
  <c r="A47" i="7"/>
  <c r="A47" i="16" s="1"/>
  <c r="A48" i="7"/>
  <c r="A49" i="7"/>
  <c r="A50" i="7"/>
  <c r="A50" i="16" s="1"/>
  <c r="A51" i="7"/>
  <c r="A52" i="7"/>
  <c r="A53" i="7"/>
  <c r="A54" i="7"/>
  <c r="A55" i="7"/>
  <c r="A55" i="16" s="1"/>
  <c r="A56" i="7"/>
  <c r="A57" i="7"/>
  <c r="A58" i="7"/>
  <c r="A58" i="16" s="1"/>
  <c r="A59" i="7"/>
  <c r="A60" i="7"/>
  <c r="A61" i="7"/>
  <c r="A62" i="7"/>
  <c r="A63" i="7"/>
  <c r="A63" i="16" s="1"/>
  <c r="A64" i="7"/>
  <c r="A65" i="7"/>
  <c r="A66" i="7"/>
  <c r="A66" i="16" s="1"/>
  <c r="A67" i="7"/>
  <c r="A68" i="7"/>
  <c r="A69" i="7"/>
  <c r="A70" i="7"/>
  <c r="A71" i="7"/>
  <c r="A71" i="16" s="1"/>
  <c r="A72" i="7"/>
  <c r="A73" i="7"/>
  <c r="A74" i="7"/>
  <c r="A74" i="16" s="1"/>
  <c r="A75" i="7"/>
  <c r="A76" i="7"/>
  <c r="A77" i="7"/>
  <c r="A78" i="7"/>
  <c r="A79" i="7"/>
  <c r="A79" i="16" s="1"/>
  <c r="A80" i="7"/>
  <c r="A81" i="7"/>
  <c r="A82" i="7"/>
  <c r="A82" i="16" s="1"/>
  <c r="A83" i="7"/>
  <c r="A84" i="7"/>
  <c r="A85" i="7"/>
  <c r="A86" i="7"/>
  <c r="A87" i="7"/>
  <c r="A87" i="16" s="1"/>
  <c r="A88" i="7"/>
  <c r="A89" i="7"/>
  <c r="A90" i="7"/>
  <c r="A90" i="16" s="1"/>
  <c r="A91" i="7"/>
  <c r="A92" i="7"/>
  <c r="A93" i="7"/>
  <c r="A94" i="7"/>
  <c r="A95" i="7"/>
  <c r="A95" i="16" s="1"/>
  <c r="A96" i="7"/>
  <c r="A97" i="7"/>
  <c r="A98" i="7"/>
  <c r="A98" i="16" s="1"/>
  <c r="A99" i="7"/>
  <c r="A100" i="7"/>
  <c r="A101" i="7"/>
  <c r="A102" i="7"/>
  <c r="A103" i="7"/>
  <c r="A103" i="16" s="1"/>
  <c r="A104" i="7"/>
  <c r="A105" i="7"/>
  <c r="A106" i="7"/>
  <c r="A106" i="16" s="1"/>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09" i="16" s="1"/>
  <c r="A155" i="7"/>
  <c r="A156" i="7"/>
  <c r="A157" i="7"/>
  <c r="A158" i="7"/>
  <c r="A113" i="16" s="1"/>
  <c r="A159" i="7"/>
  <c r="A114" i="16" s="1"/>
  <c r="A160" i="7"/>
  <c r="A115" i="16" s="1"/>
  <c r="A161" i="7"/>
  <c r="A162" i="7"/>
  <c r="A117" i="16" s="1"/>
  <c r="A163" i="7"/>
  <c r="A164" i="7"/>
  <c r="A165" i="7"/>
  <c r="A166" i="7"/>
  <c r="A121" i="16" s="1"/>
  <c r="A167" i="7"/>
  <c r="A122" i="16" s="1"/>
  <c r="A168" i="7"/>
  <c r="A169" i="7"/>
  <c r="A170" i="7"/>
  <c r="A125" i="16" s="1"/>
  <c r="A171" i="7"/>
  <c r="A126" i="16" s="1"/>
  <c r="A172" i="7"/>
  <c r="A127" i="16" s="1"/>
  <c r="A2" i="7"/>
  <c r="F174" i="7"/>
  <c r="D129" i="16" s="1"/>
  <c r="F175" i="7"/>
  <c r="D130" i="16" s="1"/>
  <c r="F176" i="7"/>
  <c r="D131" i="16" s="1"/>
  <c r="F177" i="7"/>
  <c r="D132" i="16" s="1"/>
  <c r="F178" i="7"/>
  <c r="D133" i="16" s="1"/>
  <c r="F179" i="7"/>
  <c r="D134" i="16" s="1"/>
  <c r="F180" i="7"/>
  <c r="D135" i="16" s="1"/>
  <c r="F181" i="7"/>
  <c r="D136" i="16" s="1"/>
  <c r="F182" i="7"/>
  <c r="D137" i="16" s="1"/>
  <c r="F183" i="7"/>
  <c r="D138" i="16" s="1"/>
  <c r="F184" i="7"/>
  <c r="D139" i="16" s="1"/>
  <c r="F185" i="7"/>
  <c r="D140" i="16" s="1"/>
  <c r="F186" i="7"/>
  <c r="D141" i="16" s="1"/>
  <c r="F187" i="7"/>
  <c r="D142" i="16" s="1"/>
  <c r="F188" i="7"/>
  <c r="D143" i="16" s="1"/>
  <c r="F189" i="7"/>
  <c r="D144" i="16" s="1"/>
  <c r="F190" i="7"/>
  <c r="D145" i="16" s="1"/>
  <c r="F191" i="7"/>
  <c r="D146" i="16" s="1"/>
  <c r="F192" i="7"/>
  <c r="D147" i="16" s="1"/>
  <c r="F193" i="7"/>
  <c r="D148" i="16" s="1"/>
  <c r="F194" i="7"/>
  <c r="D149" i="16" s="1"/>
  <c r="F195" i="7"/>
  <c r="D150" i="16" s="1"/>
  <c r="F196" i="7"/>
  <c r="D151" i="16" s="1"/>
  <c r="F197" i="7"/>
  <c r="D152" i="16" s="1"/>
  <c r="F198" i="7"/>
  <c r="D153" i="16" s="1"/>
  <c r="F199" i="7"/>
  <c r="D154" i="16" s="1"/>
  <c r="F200" i="7"/>
  <c r="D155" i="16" s="1"/>
  <c r="F201" i="7"/>
  <c r="D156" i="16" s="1"/>
  <c r="F202" i="7"/>
  <c r="D157" i="16" s="1"/>
  <c r="F203" i="7"/>
  <c r="D158" i="16" s="1"/>
  <c r="F204" i="7"/>
  <c r="D159" i="16" s="1"/>
  <c r="F205" i="7"/>
  <c r="D160" i="16" s="1"/>
  <c r="F206" i="7"/>
  <c r="D161" i="16" s="1"/>
  <c r="F207" i="7"/>
  <c r="D162" i="16" s="1"/>
  <c r="F208" i="7"/>
  <c r="D163" i="16" s="1"/>
  <c r="F209" i="7"/>
  <c r="D164" i="16" s="1"/>
  <c r="F210" i="7"/>
  <c r="D165" i="16" s="1"/>
  <c r="F211" i="7"/>
  <c r="D166" i="16" s="1"/>
  <c r="F212" i="7"/>
  <c r="D167" i="16" s="1"/>
  <c r="F213" i="7"/>
  <c r="D168" i="16" s="1"/>
  <c r="F214" i="7"/>
  <c r="D169" i="16" s="1"/>
  <c r="F215" i="7"/>
  <c r="D170" i="16" s="1"/>
  <c r="F216" i="7"/>
  <c r="D171" i="16" s="1"/>
  <c r="F217" i="7"/>
  <c r="D172" i="16" s="1"/>
  <c r="F218" i="7"/>
  <c r="D173" i="16" s="1"/>
  <c r="F219" i="7"/>
  <c r="D174" i="16" s="1"/>
  <c r="F220" i="7"/>
  <c r="D175" i="16" s="1"/>
  <c r="F221" i="7"/>
  <c r="D176" i="16" s="1"/>
  <c r="F222" i="7"/>
  <c r="D177" i="16" s="1"/>
  <c r="F223" i="7"/>
  <c r="D178" i="16" s="1"/>
  <c r="F224" i="7"/>
  <c r="D179" i="16" s="1"/>
  <c r="F225" i="7"/>
  <c r="D180" i="16" s="1"/>
  <c r="F226" i="7"/>
  <c r="D181" i="16" s="1"/>
  <c r="F227" i="7"/>
  <c r="D182" i="16" s="1"/>
  <c r="F228" i="7"/>
  <c r="D183" i="16" s="1"/>
  <c r="F229" i="7"/>
  <c r="D184" i="16" s="1"/>
  <c r="F230" i="7"/>
  <c r="D185" i="16" s="1"/>
  <c r="F231" i="7"/>
  <c r="D186" i="16" s="1"/>
  <c r="F232" i="7"/>
  <c r="D187" i="16" s="1"/>
  <c r="F233" i="7"/>
  <c r="D188" i="16" s="1"/>
  <c r="F234" i="7"/>
  <c r="D189" i="16" s="1"/>
  <c r="F235" i="7"/>
  <c r="D190" i="16" s="1"/>
  <c r="F236" i="7"/>
  <c r="D191" i="16" s="1"/>
  <c r="F237" i="7"/>
  <c r="D192" i="16" s="1"/>
  <c r="F238" i="7"/>
  <c r="D193" i="16" s="1"/>
  <c r="F239" i="7"/>
  <c r="D194" i="16" s="1"/>
  <c r="F240" i="7"/>
  <c r="D195" i="16" s="1"/>
  <c r="F241" i="7"/>
  <c r="D196" i="16" s="1"/>
  <c r="F242" i="7"/>
  <c r="D197" i="16" s="1"/>
  <c r="F243" i="7"/>
  <c r="D198" i="16" s="1"/>
  <c r="F244" i="7"/>
  <c r="D199" i="16" s="1"/>
  <c r="F245" i="7"/>
  <c r="D200" i="16" s="1"/>
  <c r="F246" i="7"/>
  <c r="D201" i="16" s="1"/>
  <c r="F247" i="7"/>
  <c r="D202" i="16" s="1"/>
  <c r="F248" i="7"/>
  <c r="D203" i="16" s="1"/>
  <c r="F249" i="7"/>
  <c r="D204" i="16" s="1"/>
  <c r="F250" i="7"/>
  <c r="D205" i="16" s="1"/>
  <c r="F251" i="7"/>
  <c r="D206" i="16" s="1"/>
  <c r="F252" i="7"/>
  <c r="D207" i="16" s="1"/>
  <c r="F253" i="7"/>
  <c r="D208" i="16" s="1"/>
  <c r="F254" i="7"/>
  <c r="D209" i="16" s="1"/>
  <c r="F255" i="7"/>
  <c r="D210" i="16" s="1"/>
  <c r="F256" i="7"/>
  <c r="D211" i="16" s="1"/>
  <c r="F257" i="7"/>
  <c r="D212" i="16" s="1"/>
  <c r="F258" i="7"/>
  <c r="D213" i="16" s="1"/>
  <c r="F259" i="7"/>
  <c r="F260" i="7"/>
  <c r="D215" i="16" s="1"/>
  <c r="F261" i="7"/>
  <c r="D216" i="16" s="1"/>
  <c r="F262" i="7"/>
  <c r="D217" i="16" s="1"/>
  <c r="F263" i="7"/>
  <c r="D218" i="16" s="1"/>
  <c r="F264" i="7"/>
  <c r="D219" i="16" s="1"/>
  <c r="F265" i="7"/>
  <c r="D220" i="16" s="1"/>
  <c r="F266" i="7"/>
  <c r="D221" i="16" s="1"/>
  <c r="F267" i="7"/>
  <c r="D222" i="16" s="1"/>
  <c r="F268" i="7"/>
  <c r="D223" i="16" s="1"/>
  <c r="F269" i="7"/>
  <c r="D224" i="16" s="1"/>
  <c r="F270" i="7"/>
  <c r="D225" i="16" s="1"/>
  <c r="F271" i="7"/>
  <c r="D226" i="16" s="1"/>
  <c r="F272" i="7"/>
  <c r="D227" i="16" s="1"/>
  <c r="F273" i="7"/>
  <c r="D228" i="16" s="1"/>
  <c r="F274" i="7"/>
  <c r="D229" i="16" s="1"/>
  <c r="F275" i="7"/>
  <c r="D230" i="16" s="1"/>
  <c r="F276" i="7"/>
  <c r="D231" i="16" s="1"/>
  <c r="F277" i="7"/>
  <c r="D232" i="16" s="1"/>
  <c r="F278" i="7"/>
  <c r="D233" i="16" s="1"/>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D234" i="16" s="1"/>
  <c r="F325" i="7"/>
  <c r="D235" i="16" s="1"/>
  <c r="F326" i="7"/>
  <c r="D236" i="16" s="1"/>
  <c r="F327" i="7"/>
  <c r="D237" i="16" s="1"/>
  <c r="F328" i="7"/>
  <c r="D238" i="16" s="1"/>
  <c r="F329" i="7"/>
  <c r="D239" i="16" s="1"/>
  <c r="F330" i="7"/>
  <c r="D240" i="16" s="1"/>
  <c r="F331" i="7"/>
  <c r="D241" i="16" s="1"/>
  <c r="F332" i="7"/>
  <c r="D242" i="16" s="1"/>
  <c r="F333" i="7"/>
  <c r="D243" i="16" s="1"/>
  <c r="F334" i="7"/>
  <c r="D244" i="16" s="1"/>
  <c r="F335" i="7"/>
  <c r="D245" i="16" s="1"/>
  <c r="F336" i="7"/>
  <c r="D246" i="16" s="1"/>
  <c r="F337" i="7"/>
  <c r="D247" i="16" s="1"/>
  <c r="F338" i="7"/>
  <c r="D248" i="16" s="1"/>
  <c r="F339" i="7"/>
  <c r="D249" i="16" s="1"/>
  <c r="F340" i="7"/>
  <c r="D250" i="16" s="1"/>
  <c r="F341" i="7"/>
  <c r="D251" i="16" s="1"/>
  <c r="F342" i="7"/>
  <c r="D252" i="16" s="1"/>
  <c r="F343" i="7"/>
  <c r="F173" i="7"/>
  <c r="D128" i="16"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B26" i="17" s="1"/>
  <c r="K37" i="4"/>
  <c r="K38" i="4"/>
  <c r="K39" i="4"/>
  <c r="K40" i="4"/>
  <c r="K41" i="4"/>
  <c r="K42" i="4"/>
  <c r="B40" i="8" s="1"/>
  <c r="B32" i="17" s="1"/>
  <c r="K43" i="4"/>
  <c r="B41" i="8" s="1"/>
  <c r="B33" i="17" s="1"/>
  <c r="K44" i="4"/>
  <c r="B42" i="8" s="1"/>
  <c r="B34" i="17" s="1"/>
  <c r="K45" i="4"/>
  <c r="B43" i="8" s="1"/>
  <c r="K46" i="4"/>
  <c r="K47" i="4"/>
  <c r="B45" i="8" s="1"/>
  <c r="K48" i="4"/>
  <c r="K49" i="4"/>
  <c r="K50" i="4"/>
  <c r="B47" i="8" s="1"/>
  <c r="K51" i="4"/>
  <c r="B48" i="8" s="1"/>
  <c r="K52" i="4"/>
  <c r="B49" i="8" s="1"/>
  <c r="K53" i="4"/>
  <c r="B50" i="8" s="1"/>
  <c r="K54" i="4"/>
  <c r="K55" i="4"/>
  <c r="B52" i="8" s="1"/>
  <c r="B30" i="22" s="1"/>
  <c r="K3" i="4"/>
  <c r="K4"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2" i="17"/>
  <c r="H171" i="7"/>
  <c r="H172" i="7"/>
  <c r="H169" i="7"/>
  <c r="H340" i="7" s="1"/>
  <c r="H170" i="7"/>
  <c r="H3" i="7"/>
  <c r="H4" i="7"/>
  <c r="H5" i="7"/>
  <c r="I5" i="7" s="1"/>
  <c r="I176" i="7" s="1"/>
  <c r="F131" i="16" s="1"/>
  <c r="H6" i="7"/>
  <c r="H177" i="7" s="1"/>
  <c r="H7" i="7"/>
  <c r="H178" i="7" s="1"/>
  <c r="H8" i="7"/>
  <c r="I8" i="7" s="1"/>
  <c r="F8" i="16" s="1"/>
  <c r="H9" i="7"/>
  <c r="H180" i="7" s="1"/>
  <c r="H10" i="7"/>
  <c r="H11" i="7"/>
  <c r="H12" i="7"/>
  <c r="H13" i="7"/>
  <c r="I13" i="7" s="1"/>
  <c r="I184" i="7" s="1"/>
  <c r="F139" i="16" s="1"/>
  <c r="H14" i="7"/>
  <c r="H185" i="7" s="1"/>
  <c r="H15" i="7"/>
  <c r="H186" i="7" s="1"/>
  <c r="H16" i="7"/>
  <c r="I16" i="7" s="1"/>
  <c r="F16" i="16" s="1"/>
  <c r="H17" i="7"/>
  <c r="H188" i="7" s="1"/>
  <c r="H18" i="7"/>
  <c r="H19" i="7"/>
  <c r="H20" i="7"/>
  <c r="H21" i="7"/>
  <c r="I21" i="7" s="1"/>
  <c r="I192" i="7" s="1"/>
  <c r="F147" i="16" s="1"/>
  <c r="H193" i="7"/>
  <c r="H23" i="7"/>
  <c r="H194" i="7" s="1"/>
  <c r="H24" i="7"/>
  <c r="I24" i="7" s="1"/>
  <c r="F24" i="16" s="1"/>
  <c r="H25" i="7"/>
  <c r="H196" i="7" s="1"/>
  <c r="H26" i="7"/>
  <c r="H27" i="7"/>
  <c r="H28" i="7"/>
  <c r="H29" i="7"/>
  <c r="I29" i="7" s="1"/>
  <c r="I200" i="7" s="1"/>
  <c r="F155" i="16" s="1"/>
  <c r="H30" i="7"/>
  <c r="H201" i="7" s="1"/>
  <c r="H31" i="7"/>
  <c r="H202" i="7" s="1"/>
  <c r="H32" i="7"/>
  <c r="I32" i="7" s="1"/>
  <c r="F32" i="16" s="1"/>
  <c r="H33" i="7"/>
  <c r="H204" i="7" s="1"/>
  <c r="H34" i="7"/>
  <c r="H35" i="7"/>
  <c r="H36" i="7"/>
  <c r="H37" i="7"/>
  <c r="I37" i="7" s="1"/>
  <c r="I208" i="7" s="1"/>
  <c r="F163" i="16" s="1"/>
  <c r="H38" i="7"/>
  <c r="H209" i="7" s="1"/>
  <c r="H39" i="7"/>
  <c r="H210" i="7" s="1"/>
  <c r="H40" i="7"/>
  <c r="I40" i="7" s="1"/>
  <c r="F40" i="16" s="1"/>
  <c r="H41" i="7"/>
  <c r="H212" i="7" s="1"/>
  <c r="H42" i="7"/>
  <c r="H43" i="7"/>
  <c r="H44" i="7"/>
  <c r="H45" i="7"/>
  <c r="I45" i="7" s="1"/>
  <c r="I216" i="7" s="1"/>
  <c r="F171" i="16" s="1"/>
  <c r="H46" i="7"/>
  <c r="H217" i="7" s="1"/>
  <c r="H47" i="7"/>
  <c r="H218" i="7" s="1"/>
  <c r="H48" i="7"/>
  <c r="I48" i="7" s="1"/>
  <c r="F48" i="16" s="1"/>
  <c r="H49" i="7"/>
  <c r="H220" i="7" s="1"/>
  <c r="H50" i="7"/>
  <c r="H51" i="7"/>
  <c r="H52" i="7"/>
  <c r="H53" i="7"/>
  <c r="I53" i="7" s="1"/>
  <c r="I224" i="7" s="1"/>
  <c r="F179" i="16" s="1"/>
  <c r="H54" i="7"/>
  <c r="H225" i="7" s="1"/>
  <c r="H55" i="7"/>
  <c r="I55" i="7" s="1"/>
  <c r="F55" i="16" s="1"/>
  <c r="H56" i="7"/>
  <c r="I56" i="7" s="1"/>
  <c r="F56" i="16" s="1"/>
  <c r="H57" i="7"/>
  <c r="H228" i="7" s="1"/>
  <c r="H58" i="7"/>
  <c r="H59" i="7"/>
  <c r="H60" i="7"/>
  <c r="H61" i="7"/>
  <c r="I61" i="7" s="1"/>
  <c r="I232" i="7" s="1"/>
  <c r="F187" i="16" s="1"/>
  <c r="H62" i="7"/>
  <c r="H233" i="7" s="1"/>
  <c r="H63" i="7"/>
  <c r="H234" i="7" s="1"/>
  <c r="H64" i="7"/>
  <c r="I64" i="7" s="1"/>
  <c r="F64" i="16" s="1"/>
  <c r="H65" i="7"/>
  <c r="H236" i="7" s="1"/>
  <c r="H66" i="7"/>
  <c r="H67" i="7"/>
  <c r="H68" i="7"/>
  <c r="H69" i="7"/>
  <c r="I69" i="7" s="1"/>
  <c r="I240" i="7" s="1"/>
  <c r="F195" i="16" s="1"/>
  <c r="H70" i="7"/>
  <c r="H241" i="7" s="1"/>
  <c r="H71" i="7"/>
  <c r="H242" i="7" s="1"/>
  <c r="H72" i="7"/>
  <c r="I72" i="7" s="1"/>
  <c r="F72" i="16" s="1"/>
  <c r="H73" i="7"/>
  <c r="H244" i="7" s="1"/>
  <c r="H74" i="7"/>
  <c r="H75" i="7"/>
  <c r="H76" i="7"/>
  <c r="H77" i="7"/>
  <c r="I77" i="7" s="1"/>
  <c r="I248" i="7" s="1"/>
  <c r="F203" i="16" s="1"/>
  <c r="H78" i="7"/>
  <c r="H249" i="7" s="1"/>
  <c r="H79" i="7"/>
  <c r="H250" i="7" s="1"/>
  <c r="H80" i="7"/>
  <c r="I80" i="7" s="1"/>
  <c r="F80" i="16" s="1"/>
  <c r="H81" i="7"/>
  <c r="H252" i="7" s="1"/>
  <c r="H82" i="7"/>
  <c r="H83" i="7"/>
  <c r="H84" i="7"/>
  <c r="H85" i="7"/>
  <c r="I85" i="7" s="1"/>
  <c r="I256" i="7" s="1"/>
  <c r="F211" i="16" s="1"/>
  <c r="H86" i="7"/>
  <c r="H257" i="7" s="1"/>
  <c r="H87" i="7"/>
  <c r="H258" i="7" s="1"/>
  <c r="H88" i="7"/>
  <c r="I88" i="7" s="1"/>
  <c r="F88" i="16" s="1"/>
  <c r="H89" i="7"/>
  <c r="H260" i="7" s="1"/>
  <c r="H90" i="7"/>
  <c r="H91" i="7"/>
  <c r="H92" i="7"/>
  <c r="H93" i="7"/>
  <c r="I93" i="7" s="1"/>
  <c r="I264" i="7" s="1"/>
  <c r="F219" i="16" s="1"/>
  <c r="H94" i="7"/>
  <c r="H265" i="7" s="1"/>
  <c r="H95" i="7"/>
  <c r="H266" i="7" s="1"/>
  <c r="H96" i="7"/>
  <c r="I96" i="7" s="1"/>
  <c r="F96" i="16" s="1"/>
  <c r="H97" i="7"/>
  <c r="H268" i="7" s="1"/>
  <c r="H98" i="7"/>
  <c r="H99" i="7"/>
  <c r="H100" i="7"/>
  <c r="H101" i="7"/>
  <c r="I101" i="7" s="1"/>
  <c r="I272" i="7" s="1"/>
  <c r="F227" i="16" s="1"/>
  <c r="H102" i="7"/>
  <c r="H273" i="7" s="1"/>
  <c r="H103" i="7"/>
  <c r="H274" i="7" s="1"/>
  <c r="H104" i="7"/>
  <c r="I104" i="7" s="1"/>
  <c r="F104" i="16"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H158" i="7"/>
  <c r="H329" i="7" s="1"/>
  <c r="H159" i="7"/>
  <c r="H330" i="7" s="1"/>
  <c r="H160" i="7"/>
  <c r="I160" i="7" s="1"/>
  <c r="H161" i="7"/>
  <c r="H332" i="7" s="1"/>
  <c r="H162" i="7"/>
  <c r="H163" i="7"/>
  <c r="H164" i="7"/>
  <c r="H165" i="7"/>
  <c r="I165" i="7" s="1"/>
  <c r="H166" i="7"/>
  <c r="H337" i="7" s="1"/>
  <c r="H167" i="7"/>
  <c r="H338" i="7" s="1"/>
  <c r="H168" i="7"/>
  <c r="I168" i="7" s="1"/>
  <c r="H2" i="7"/>
  <c r="I2" i="7" s="1"/>
  <c r="F2" i="16" s="1"/>
  <c r="G30" i="7"/>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B35" i="8"/>
  <c r="B27" i="17" s="1"/>
  <c r="B36" i="8"/>
  <c r="B28" i="17" s="1"/>
  <c r="B37" i="8"/>
  <c r="B29" i="17" s="1"/>
  <c r="B38" i="8"/>
  <c r="B30" i="17" s="1"/>
  <c r="B39" i="8"/>
  <c r="B31" i="17" s="1"/>
  <c r="B44" i="8"/>
  <c r="B22" i="22" s="1"/>
  <c r="B46" i="8"/>
  <c r="B38" i="17" s="1"/>
  <c r="B51"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B168" i="6"/>
  <c r="H168" i="6" s="1"/>
  <c r="C168" i="6"/>
  <c r="D168" i="6" s="1"/>
  <c r="F168" i="6"/>
  <c r="G168" i="6"/>
  <c r="B169" i="6"/>
  <c r="H169" i="6" s="1"/>
  <c r="C169" i="6"/>
  <c r="E169" i="6" s="1"/>
  <c r="F169" i="6"/>
  <c r="G169" i="6"/>
  <c r="B170" i="6"/>
  <c r="H170" i="6" s="1"/>
  <c r="C170" i="6"/>
  <c r="E170" i="6" s="1"/>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B176" i="6"/>
  <c r="H176" i="6" s="1"/>
  <c r="C176" i="6"/>
  <c r="D176" i="6" s="1"/>
  <c r="F176" i="6"/>
  <c r="G176" i="6"/>
  <c r="B177" i="6"/>
  <c r="H177" i="6" s="1"/>
  <c r="C177" i="6"/>
  <c r="E177" i="6" s="1"/>
  <c r="F177" i="6"/>
  <c r="G177" i="6"/>
  <c r="L36" i="6"/>
  <c r="R36" i="6" s="1"/>
  <c r="M36" i="6"/>
  <c r="N36" i="6" s="1"/>
  <c r="P36" i="6"/>
  <c r="Q36" i="6"/>
  <c r="L37" i="6"/>
  <c r="T37" i="6" s="1"/>
  <c r="M37" i="6"/>
  <c r="N37" i="6" s="1"/>
  <c r="P37" i="6"/>
  <c r="Q37" i="6"/>
  <c r="L38" i="6"/>
  <c r="R38" i="6" s="1"/>
  <c r="M38" i="6"/>
  <c r="N38" i="6" s="1"/>
  <c r="P38" i="6"/>
  <c r="Q38" i="6"/>
  <c r="L39" i="6"/>
  <c r="R39" i="6" s="1"/>
  <c r="M39" i="6"/>
  <c r="N39" i="6" s="1"/>
  <c r="P39" i="6"/>
  <c r="Q39" i="6"/>
  <c r="L40" i="6"/>
  <c r="S40" i="6" s="1"/>
  <c r="M40" i="6"/>
  <c r="N40" i="6" s="1"/>
  <c r="P40" i="6"/>
  <c r="Q40" i="6"/>
  <c r="L41" i="6"/>
  <c r="T41" i="6" s="1"/>
  <c r="M41" i="6"/>
  <c r="N41" i="6" s="1"/>
  <c r="P41" i="6"/>
  <c r="Q41" i="6"/>
  <c r="L42" i="6"/>
  <c r="R42" i="6" s="1"/>
  <c r="M42" i="6"/>
  <c r="O42" i="6" s="1"/>
  <c r="P42" i="6"/>
  <c r="Q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Q55" i="6"/>
  <c r="A32" i="4"/>
  <c r="D30" i="7" s="1"/>
  <c r="B32" i="4"/>
  <c r="C32" i="4"/>
  <c r="D32" i="4"/>
  <c r="E32" i="4"/>
  <c r="F32" i="4"/>
  <c r="G32" i="4"/>
  <c r="E30" i="7" s="1"/>
  <c r="E201" i="7" s="1"/>
  <c r="H32" i="4"/>
  <c r="A33" i="4"/>
  <c r="G31" i="7" s="1"/>
  <c r="B33" i="4"/>
  <c r="C33" i="4"/>
  <c r="D33" i="4"/>
  <c r="E33" i="4"/>
  <c r="F33" i="4"/>
  <c r="G33" i="4"/>
  <c r="E31" i="7" s="1"/>
  <c r="E202" i="7" s="1"/>
  <c r="H33" i="4"/>
  <c r="A34" i="4"/>
  <c r="G32" i="7" s="1"/>
  <c r="B34" i="4"/>
  <c r="C34" i="4"/>
  <c r="D34" i="4"/>
  <c r="E34" i="4"/>
  <c r="F34" i="4"/>
  <c r="G34" i="4"/>
  <c r="E32" i="7" s="1"/>
  <c r="E203" i="7" s="1"/>
  <c r="H34" i="4"/>
  <c r="A35" i="4"/>
  <c r="G33" i="7" s="1"/>
  <c r="B35" i="4"/>
  <c r="C35" i="4"/>
  <c r="D35" i="4"/>
  <c r="E35" i="4"/>
  <c r="F35" i="4"/>
  <c r="G35" i="4"/>
  <c r="E33" i="7" s="1"/>
  <c r="E204" i="7" s="1"/>
  <c r="H35" i="4"/>
  <c r="A36" i="4"/>
  <c r="D34" i="7" s="1"/>
  <c r="B36" i="4"/>
  <c r="C36" i="4"/>
  <c r="D36" i="4"/>
  <c r="E36" i="4"/>
  <c r="F36" i="4"/>
  <c r="G36" i="4"/>
  <c r="E34" i="7" s="1"/>
  <c r="E205" i="7" s="1"/>
  <c r="H36" i="4"/>
  <c r="A37" i="4"/>
  <c r="G35" i="7" s="1"/>
  <c r="B37" i="4"/>
  <c r="C37" i="4"/>
  <c r="D37" i="4"/>
  <c r="E37" i="4"/>
  <c r="F37" i="4"/>
  <c r="G37" i="4"/>
  <c r="E35" i="7" s="1"/>
  <c r="E206" i="7" s="1"/>
  <c r="H37" i="4"/>
  <c r="A38" i="4"/>
  <c r="G36" i="7" s="1"/>
  <c r="B38" i="4"/>
  <c r="C38" i="4"/>
  <c r="D38" i="4"/>
  <c r="E38" i="4"/>
  <c r="F38" i="4"/>
  <c r="G38" i="4"/>
  <c r="E36" i="7" s="1"/>
  <c r="E207" i="7" s="1"/>
  <c r="H38" i="4"/>
  <c r="A39" i="4"/>
  <c r="D37" i="7" s="1"/>
  <c r="B39" i="4"/>
  <c r="C39" i="4"/>
  <c r="D39" i="4"/>
  <c r="E39" i="4"/>
  <c r="F39" i="4"/>
  <c r="G39" i="4"/>
  <c r="E37" i="7" s="1"/>
  <c r="E208" i="7" s="1"/>
  <c r="H39" i="4"/>
  <c r="A40" i="4"/>
  <c r="D38" i="7" s="1"/>
  <c r="B40" i="4"/>
  <c r="C40" i="4"/>
  <c r="D40" i="4"/>
  <c r="E40" i="4"/>
  <c r="F40" i="4"/>
  <c r="G40" i="4"/>
  <c r="E38" i="7" s="1"/>
  <c r="E209" i="7" s="1"/>
  <c r="H40" i="4"/>
  <c r="A41" i="4"/>
  <c r="D39" i="7" s="1"/>
  <c r="B41" i="4"/>
  <c r="C41" i="4"/>
  <c r="D41" i="4"/>
  <c r="E41" i="4"/>
  <c r="F41" i="4"/>
  <c r="G41" i="4"/>
  <c r="E39" i="7" s="1"/>
  <c r="E210" i="7" s="1"/>
  <c r="H41" i="4"/>
  <c r="A42" i="4"/>
  <c r="G40" i="7" s="1"/>
  <c r="B42" i="4"/>
  <c r="C42" i="4"/>
  <c r="D42" i="4"/>
  <c r="E42" i="4"/>
  <c r="F42" i="4"/>
  <c r="G42" i="4"/>
  <c r="E40" i="7" s="1"/>
  <c r="E211" i="7" s="1"/>
  <c r="H42" i="4"/>
  <c r="A43" i="4"/>
  <c r="G41" i="7" s="1"/>
  <c r="B43" i="4"/>
  <c r="C43" i="4"/>
  <c r="D43" i="4"/>
  <c r="E43" i="4"/>
  <c r="F43" i="4"/>
  <c r="G43" i="4"/>
  <c r="E41" i="7" s="1"/>
  <c r="E212" i="7" s="1"/>
  <c r="H43" i="4"/>
  <c r="A44" i="4"/>
  <c r="D42" i="7" s="1"/>
  <c r="B44" i="4"/>
  <c r="C44" i="4"/>
  <c r="D44" i="4"/>
  <c r="E44" i="4"/>
  <c r="F44" i="4"/>
  <c r="G44" i="4"/>
  <c r="E42" i="7" s="1"/>
  <c r="E213" i="7" s="1"/>
  <c r="H44" i="4"/>
  <c r="A45" i="4"/>
  <c r="G43" i="7" s="1"/>
  <c r="B45" i="4"/>
  <c r="C45" i="4"/>
  <c r="D45" i="4"/>
  <c r="E45" i="4"/>
  <c r="F45" i="4"/>
  <c r="G45" i="4"/>
  <c r="E43" i="7" s="1"/>
  <c r="E214" i="7" s="1"/>
  <c r="H45" i="4"/>
  <c r="A46" i="4"/>
  <c r="G44" i="7" s="1"/>
  <c r="B46" i="4"/>
  <c r="C46" i="4"/>
  <c r="D46" i="4"/>
  <c r="E46" i="4"/>
  <c r="F46" i="4"/>
  <c r="G46" i="4"/>
  <c r="E44" i="7" s="1"/>
  <c r="E215" i="7" s="1"/>
  <c r="H46" i="4"/>
  <c r="A47" i="4"/>
  <c r="G45" i="7" s="1"/>
  <c r="B47" i="4"/>
  <c r="C47" i="4"/>
  <c r="D47" i="4"/>
  <c r="E47" i="4"/>
  <c r="F47" i="4"/>
  <c r="G47" i="4"/>
  <c r="E45" i="7" s="1"/>
  <c r="E216" i="7" s="1"/>
  <c r="H47" i="4"/>
  <c r="A48" i="4"/>
  <c r="D46" i="7" s="1"/>
  <c r="B48" i="4"/>
  <c r="C48" i="4"/>
  <c r="D48" i="4"/>
  <c r="E48" i="4"/>
  <c r="F48" i="4"/>
  <c r="G48" i="4"/>
  <c r="E46" i="7" s="1"/>
  <c r="E217" i="7" s="1"/>
  <c r="H48" i="4"/>
  <c r="A49" i="4"/>
  <c r="D47" i="7" s="1"/>
  <c r="B49" i="4"/>
  <c r="C49" i="4"/>
  <c r="D49" i="4"/>
  <c r="E49" i="4"/>
  <c r="F49" i="4"/>
  <c r="G49" i="4"/>
  <c r="E47" i="7" s="1"/>
  <c r="E218" i="7" s="1"/>
  <c r="H49" i="4"/>
  <c r="A50" i="4"/>
  <c r="B50" i="4"/>
  <c r="C50" i="4"/>
  <c r="D50" i="4"/>
  <c r="E50" i="4"/>
  <c r="F50" i="4"/>
  <c r="G50" i="4"/>
  <c r="H50" i="4"/>
  <c r="A51" i="4"/>
  <c r="G48" i="7" s="1"/>
  <c r="B51" i="4"/>
  <c r="C51" i="4"/>
  <c r="D51" i="4"/>
  <c r="E51" i="4"/>
  <c r="F51" i="4"/>
  <c r="G51" i="4"/>
  <c r="E48" i="7" s="1"/>
  <c r="E219" i="7" s="1"/>
  <c r="H51" i="4"/>
  <c r="A52" i="4"/>
  <c r="G49" i="7" s="1"/>
  <c r="B52" i="4"/>
  <c r="C52" i="4"/>
  <c r="D52" i="4"/>
  <c r="E52" i="4"/>
  <c r="F52" i="4"/>
  <c r="G52" i="4"/>
  <c r="E49" i="7" s="1"/>
  <c r="E220" i="7" s="1"/>
  <c r="H52" i="4"/>
  <c r="A53" i="4"/>
  <c r="D50" i="7" s="1"/>
  <c r="B53" i="4"/>
  <c r="C53" i="4"/>
  <c r="D53" i="4"/>
  <c r="E53" i="4"/>
  <c r="F53" i="4"/>
  <c r="G53" i="4"/>
  <c r="E50" i="7" s="1"/>
  <c r="E221" i="7" s="1"/>
  <c r="H53" i="4"/>
  <c r="A54" i="4"/>
  <c r="D51" i="7" s="1"/>
  <c r="B54" i="4"/>
  <c r="C54" i="4"/>
  <c r="D54" i="4"/>
  <c r="E54" i="4"/>
  <c r="F54" i="4"/>
  <c r="G54" i="4"/>
  <c r="E51" i="7" s="1"/>
  <c r="E222" i="7" s="1"/>
  <c r="H54" i="4"/>
  <c r="A55" i="4"/>
  <c r="D52" i="7" s="1"/>
  <c r="B55" i="4"/>
  <c r="C55" i="4"/>
  <c r="D55" i="4"/>
  <c r="E55" i="4"/>
  <c r="F55" i="4"/>
  <c r="G55" i="4"/>
  <c r="E52" i="7" s="1"/>
  <c r="E223" i="7" s="1"/>
  <c r="H55" i="4"/>
  <c r="A56" i="4"/>
  <c r="G53" i="7" s="1"/>
  <c r="B56" i="4"/>
  <c r="C56" i="4"/>
  <c r="D56" i="4"/>
  <c r="E56" i="4"/>
  <c r="F56" i="4"/>
  <c r="G56" i="4"/>
  <c r="E53" i="7" s="1"/>
  <c r="E224" i="7" s="1"/>
  <c r="H56" i="4"/>
  <c r="A57" i="4"/>
  <c r="G54" i="7" s="1"/>
  <c r="B57" i="4"/>
  <c r="C57" i="4"/>
  <c r="D57" i="4"/>
  <c r="E57" i="4"/>
  <c r="F57" i="4"/>
  <c r="G57" i="4"/>
  <c r="E54" i="7" s="1"/>
  <c r="E225" i="7" s="1"/>
  <c r="H57" i="4"/>
  <c r="A58" i="4"/>
  <c r="D55" i="7" s="1"/>
  <c r="B58" i="4"/>
  <c r="C58" i="4"/>
  <c r="D58" i="4"/>
  <c r="E58" i="4"/>
  <c r="F58" i="4"/>
  <c r="G58" i="4"/>
  <c r="E55" i="7" s="1"/>
  <c r="E226" i="7" s="1"/>
  <c r="H58" i="4"/>
  <c r="A59" i="4"/>
  <c r="G56" i="7" s="1"/>
  <c r="B59" i="4"/>
  <c r="C59" i="4"/>
  <c r="D59" i="4"/>
  <c r="E59" i="4"/>
  <c r="F59" i="4"/>
  <c r="G59" i="4"/>
  <c r="E56" i="7" s="1"/>
  <c r="E227" i="7" s="1"/>
  <c r="H59" i="4"/>
  <c r="A60" i="4"/>
  <c r="G57" i="7" s="1"/>
  <c r="B60" i="4"/>
  <c r="C60" i="4"/>
  <c r="D60" i="4"/>
  <c r="E60" i="4"/>
  <c r="F60" i="4"/>
  <c r="G60" i="4"/>
  <c r="E57" i="7" s="1"/>
  <c r="E228" i="7" s="1"/>
  <c r="H60" i="4"/>
  <c r="A61" i="4"/>
  <c r="D58" i="7" s="1"/>
  <c r="B61" i="4"/>
  <c r="C61" i="4"/>
  <c r="D61" i="4"/>
  <c r="E61" i="4"/>
  <c r="F61" i="4"/>
  <c r="G61" i="4"/>
  <c r="E58" i="7" s="1"/>
  <c r="E229" i="7" s="1"/>
  <c r="H61" i="4"/>
  <c r="A62" i="4"/>
  <c r="B62" i="4"/>
  <c r="C62" i="4"/>
  <c r="D62" i="4"/>
  <c r="E62" i="4"/>
  <c r="F62" i="4"/>
  <c r="G62" i="4"/>
  <c r="H62" i="4"/>
  <c r="A63" i="4"/>
  <c r="D59" i="7" s="1"/>
  <c r="B63" i="4"/>
  <c r="C63" i="4"/>
  <c r="D63" i="4"/>
  <c r="E63" i="4"/>
  <c r="F63" i="4"/>
  <c r="G63" i="4"/>
  <c r="E59" i="7" s="1"/>
  <c r="E230" i="7" s="1"/>
  <c r="H63" i="4"/>
  <c r="A64" i="4"/>
  <c r="D60" i="7" s="1"/>
  <c r="B64" i="4"/>
  <c r="C64" i="4"/>
  <c r="D64" i="4"/>
  <c r="E64" i="4"/>
  <c r="F64" i="4"/>
  <c r="G64" i="4"/>
  <c r="E60" i="7" s="1"/>
  <c r="E231" i="7" s="1"/>
  <c r="H64" i="4"/>
  <c r="A65" i="4"/>
  <c r="D61" i="7" s="1"/>
  <c r="B65" i="4"/>
  <c r="C65" i="4"/>
  <c r="D65" i="4"/>
  <c r="E65" i="4"/>
  <c r="F65" i="4"/>
  <c r="G65" i="4"/>
  <c r="E61" i="7" s="1"/>
  <c r="E232" i="7" s="1"/>
  <c r="H65" i="4"/>
  <c r="A66" i="4"/>
  <c r="D62" i="7" s="1"/>
  <c r="B66" i="4"/>
  <c r="C66" i="4"/>
  <c r="D66" i="4"/>
  <c r="E66" i="4"/>
  <c r="F66" i="4"/>
  <c r="G66" i="4"/>
  <c r="E62" i="7" s="1"/>
  <c r="E233" i="7" s="1"/>
  <c r="H66" i="4"/>
  <c r="A67" i="4"/>
  <c r="G63" i="7" s="1"/>
  <c r="B67" i="4"/>
  <c r="C67" i="4"/>
  <c r="D67" i="4"/>
  <c r="E67" i="4"/>
  <c r="F67" i="4"/>
  <c r="G67" i="4"/>
  <c r="E63" i="7" s="1"/>
  <c r="E234" i="7" s="1"/>
  <c r="H67" i="4"/>
  <c r="A68" i="4"/>
  <c r="G64" i="7" s="1"/>
  <c r="B68" i="4"/>
  <c r="C68" i="4"/>
  <c r="D68" i="4"/>
  <c r="E68" i="4"/>
  <c r="F68" i="4"/>
  <c r="G68" i="4"/>
  <c r="E64" i="7" s="1"/>
  <c r="E235" i="7" s="1"/>
  <c r="H68" i="4"/>
  <c r="A69" i="4"/>
  <c r="G65" i="7" s="1"/>
  <c r="B69" i="4"/>
  <c r="C69" i="4"/>
  <c r="D69" i="4"/>
  <c r="E69" i="4"/>
  <c r="F69" i="4"/>
  <c r="G69" i="4"/>
  <c r="E65" i="7" s="1"/>
  <c r="E236" i="7" s="1"/>
  <c r="H69" i="4"/>
  <c r="A70" i="4"/>
  <c r="D66" i="7" s="1"/>
  <c r="B70" i="4"/>
  <c r="C70" i="4"/>
  <c r="D70" i="4"/>
  <c r="E70" i="4"/>
  <c r="F70" i="4"/>
  <c r="G70" i="4"/>
  <c r="E66" i="7" s="1"/>
  <c r="E237" i="7" s="1"/>
  <c r="H70" i="4"/>
  <c r="A71" i="4"/>
  <c r="G67" i="7" s="1"/>
  <c r="B71" i="4"/>
  <c r="C71" i="4"/>
  <c r="D71" i="4"/>
  <c r="E71" i="4"/>
  <c r="F71" i="4"/>
  <c r="G71" i="4"/>
  <c r="E67" i="7" s="1"/>
  <c r="E238" i="7" s="1"/>
  <c r="H71" i="4"/>
  <c r="A72" i="4"/>
  <c r="G68" i="7" s="1"/>
  <c r="B72" i="4"/>
  <c r="C72" i="4"/>
  <c r="D72" i="4"/>
  <c r="E72" i="4"/>
  <c r="F72" i="4"/>
  <c r="G72" i="4"/>
  <c r="E68" i="7" s="1"/>
  <c r="E239" i="7" s="1"/>
  <c r="H72" i="4"/>
  <c r="A73" i="4"/>
  <c r="G69" i="7" s="1"/>
  <c r="B73" i="4"/>
  <c r="C73" i="4"/>
  <c r="D73" i="4"/>
  <c r="E73" i="4"/>
  <c r="F73" i="4"/>
  <c r="G73" i="4"/>
  <c r="E69" i="7" s="1"/>
  <c r="E240" i="7" s="1"/>
  <c r="H73" i="4"/>
  <c r="A74" i="4"/>
  <c r="G70" i="7" s="1"/>
  <c r="B74" i="4"/>
  <c r="C74" i="4"/>
  <c r="D74" i="4"/>
  <c r="E74" i="4"/>
  <c r="F74" i="4"/>
  <c r="G74" i="4"/>
  <c r="E70" i="7" s="1"/>
  <c r="E241" i="7" s="1"/>
  <c r="H74" i="4"/>
  <c r="A75" i="4"/>
  <c r="G71" i="7" s="1"/>
  <c r="B75" i="4"/>
  <c r="C75" i="4"/>
  <c r="D75" i="4"/>
  <c r="E75" i="4"/>
  <c r="F75" i="4"/>
  <c r="G75" i="4"/>
  <c r="E71" i="7" s="1"/>
  <c r="E242" i="7" s="1"/>
  <c r="H75" i="4"/>
  <c r="A76" i="4"/>
  <c r="G72" i="7" s="1"/>
  <c r="B76" i="4"/>
  <c r="C76" i="4"/>
  <c r="D76" i="4"/>
  <c r="E76" i="4"/>
  <c r="F76" i="4"/>
  <c r="G76" i="4"/>
  <c r="E72" i="7" s="1"/>
  <c r="E243" i="7" s="1"/>
  <c r="H76" i="4"/>
  <c r="A77" i="4"/>
  <c r="G73" i="7" s="1"/>
  <c r="B77" i="4"/>
  <c r="C77" i="4"/>
  <c r="D77" i="4"/>
  <c r="E77" i="4"/>
  <c r="F77" i="4"/>
  <c r="G77" i="4"/>
  <c r="E73" i="7" s="1"/>
  <c r="E244" i="7" s="1"/>
  <c r="H77" i="4"/>
  <c r="A78" i="4"/>
  <c r="B78" i="4"/>
  <c r="C78" i="4"/>
  <c r="D78" i="4"/>
  <c r="E78" i="4"/>
  <c r="F78" i="4"/>
  <c r="G78" i="4"/>
  <c r="E74" i="7" s="1"/>
  <c r="E245" i="7" s="1"/>
  <c r="H78" i="4"/>
  <c r="A79" i="4"/>
  <c r="G75" i="7" s="1"/>
  <c r="B79" i="4"/>
  <c r="C79" i="4"/>
  <c r="D79" i="4"/>
  <c r="E79" i="4"/>
  <c r="F79" i="4"/>
  <c r="G79" i="4"/>
  <c r="E75" i="7" s="1"/>
  <c r="E246" i="7" s="1"/>
  <c r="H79" i="4"/>
  <c r="A80" i="4"/>
  <c r="G76" i="7" s="1"/>
  <c r="B80" i="4"/>
  <c r="C80" i="4"/>
  <c r="D80" i="4"/>
  <c r="E80" i="4"/>
  <c r="F80" i="4"/>
  <c r="G80" i="4"/>
  <c r="E76" i="7" s="1"/>
  <c r="E247" i="7" s="1"/>
  <c r="H80" i="4"/>
  <c r="A81" i="4"/>
  <c r="G77" i="7" s="1"/>
  <c r="B81" i="4"/>
  <c r="C81" i="4"/>
  <c r="D81" i="4"/>
  <c r="E81" i="4"/>
  <c r="F81" i="4"/>
  <c r="G81" i="4"/>
  <c r="E77" i="7" s="1"/>
  <c r="E248" i="7" s="1"/>
  <c r="H81" i="4"/>
  <c r="A82" i="4"/>
  <c r="G78" i="7" s="1"/>
  <c r="B82" i="4"/>
  <c r="C82" i="4"/>
  <c r="D82" i="4"/>
  <c r="E82" i="4"/>
  <c r="F82" i="4"/>
  <c r="G82" i="4"/>
  <c r="E78" i="7" s="1"/>
  <c r="E249" i="7" s="1"/>
  <c r="H82" i="4"/>
  <c r="A83" i="4"/>
  <c r="G79" i="7" s="1"/>
  <c r="B83" i="4"/>
  <c r="C83" i="4"/>
  <c r="D83" i="4"/>
  <c r="E83" i="4"/>
  <c r="F83" i="4"/>
  <c r="G83" i="4"/>
  <c r="E79" i="7" s="1"/>
  <c r="E250" i="7" s="1"/>
  <c r="H83" i="4"/>
  <c r="A84" i="4"/>
  <c r="G80" i="7" s="1"/>
  <c r="B84" i="4"/>
  <c r="C84" i="4"/>
  <c r="D84" i="4"/>
  <c r="E84" i="4"/>
  <c r="F84" i="4"/>
  <c r="G84" i="4"/>
  <c r="E80" i="7" s="1"/>
  <c r="E251" i="7" s="1"/>
  <c r="H84" i="4"/>
  <c r="A85" i="4"/>
  <c r="D81" i="7" s="1"/>
  <c r="B85" i="4"/>
  <c r="C85" i="4"/>
  <c r="D85" i="4"/>
  <c r="E85" i="4"/>
  <c r="F85" i="4"/>
  <c r="G85" i="4"/>
  <c r="E81" i="7" s="1"/>
  <c r="E252" i="7" s="1"/>
  <c r="H85" i="4"/>
  <c r="A86" i="4"/>
  <c r="B86" i="4"/>
  <c r="C86" i="4"/>
  <c r="D86" i="4"/>
  <c r="E86" i="4"/>
  <c r="F86" i="4"/>
  <c r="G86" i="4"/>
  <c r="E82" i="7" s="1"/>
  <c r="E253" i="7" s="1"/>
  <c r="H86" i="4"/>
  <c r="A87" i="4"/>
  <c r="G83" i="7" s="1"/>
  <c r="B87" i="4"/>
  <c r="C87" i="4"/>
  <c r="D87" i="4"/>
  <c r="E87" i="4"/>
  <c r="F87" i="4"/>
  <c r="G87" i="4"/>
  <c r="E83" i="7" s="1"/>
  <c r="E254" i="7" s="1"/>
  <c r="H87" i="4"/>
  <c r="A88" i="4"/>
  <c r="D84" i="7" s="1"/>
  <c r="B88" i="4"/>
  <c r="C88" i="4"/>
  <c r="D88" i="4"/>
  <c r="E88" i="4"/>
  <c r="F88" i="4"/>
  <c r="G88" i="4"/>
  <c r="E84" i="7" s="1"/>
  <c r="E255" i="7" s="1"/>
  <c r="H88" i="4"/>
  <c r="A89" i="4"/>
  <c r="G85" i="7" s="1"/>
  <c r="B89" i="4"/>
  <c r="C89" i="4"/>
  <c r="D89" i="4"/>
  <c r="E89" i="4"/>
  <c r="F89" i="4"/>
  <c r="G89" i="4"/>
  <c r="E85" i="7" s="1"/>
  <c r="E256" i="7" s="1"/>
  <c r="H89" i="4"/>
  <c r="A90" i="4"/>
  <c r="G86" i="7" s="1"/>
  <c r="B90" i="4"/>
  <c r="C90" i="4"/>
  <c r="D90" i="4"/>
  <c r="E90" i="4"/>
  <c r="F90" i="4"/>
  <c r="G90" i="4"/>
  <c r="E86" i="7" s="1"/>
  <c r="E257" i="7" s="1"/>
  <c r="H90" i="4"/>
  <c r="A91" i="4"/>
  <c r="G87" i="7" s="1"/>
  <c r="B91" i="4"/>
  <c r="C91" i="4"/>
  <c r="D91" i="4"/>
  <c r="E91" i="4"/>
  <c r="F91" i="4"/>
  <c r="G91" i="4"/>
  <c r="E87" i="7" s="1"/>
  <c r="E258" i="7" s="1"/>
  <c r="H91" i="4"/>
  <c r="A92" i="4"/>
  <c r="G88" i="7" s="1"/>
  <c r="B92" i="4"/>
  <c r="C92" i="4"/>
  <c r="D92" i="4"/>
  <c r="E92" i="4"/>
  <c r="F92" i="4"/>
  <c r="G92" i="4"/>
  <c r="E88" i="7" s="1"/>
  <c r="E259" i="7" s="1"/>
  <c r="H92" i="4"/>
  <c r="A93" i="4"/>
  <c r="G89" i="7" s="1"/>
  <c r="B93" i="4"/>
  <c r="C93" i="4"/>
  <c r="D93" i="4"/>
  <c r="E93" i="4"/>
  <c r="F93" i="4"/>
  <c r="G93" i="4"/>
  <c r="E89" i="7" s="1"/>
  <c r="E260" i="7" s="1"/>
  <c r="H93" i="4"/>
  <c r="A94" i="4"/>
  <c r="B94" i="4"/>
  <c r="C94" i="4"/>
  <c r="D94" i="4"/>
  <c r="E94" i="4"/>
  <c r="F94" i="4"/>
  <c r="G94" i="4"/>
  <c r="E90" i="7" s="1"/>
  <c r="E261" i="7" s="1"/>
  <c r="H94" i="4"/>
  <c r="A95" i="4"/>
  <c r="G91" i="7" s="1"/>
  <c r="B95" i="4"/>
  <c r="C95" i="4"/>
  <c r="D95" i="4"/>
  <c r="E95" i="4"/>
  <c r="F95" i="4"/>
  <c r="G95" i="4"/>
  <c r="E91" i="7" s="1"/>
  <c r="E262" i="7" s="1"/>
  <c r="H95" i="4"/>
  <c r="A96" i="4"/>
  <c r="D92" i="7" s="1"/>
  <c r="B96" i="4"/>
  <c r="C96" i="4"/>
  <c r="D96" i="4"/>
  <c r="E96" i="4"/>
  <c r="F96" i="4"/>
  <c r="G96" i="4"/>
  <c r="E92" i="7" s="1"/>
  <c r="E263" i="7" s="1"/>
  <c r="H96" i="4"/>
  <c r="A97" i="4"/>
  <c r="D93" i="7" s="1"/>
  <c r="B97" i="4"/>
  <c r="C97" i="4"/>
  <c r="D97" i="4"/>
  <c r="E97" i="4"/>
  <c r="F97" i="4"/>
  <c r="G97" i="4"/>
  <c r="E93" i="7" s="1"/>
  <c r="E264" i="7" s="1"/>
  <c r="H97" i="4"/>
  <c r="A98" i="4"/>
  <c r="D94" i="7" s="1"/>
  <c r="B98" i="4"/>
  <c r="C98" i="4"/>
  <c r="D98" i="4"/>
  <c r="E98" i="4"/>
  <c r="F98" i="4"/>
  <c r="G98" i="4"/>
  <c r="E94" i="7" s="1"/>
  <c r="E265" i="7" s="1"/>
  <c r="H98" i="4"/>
  <c r="A99" i="4"/>
  <c r="G95" i="7" s="1"/>
  <c r="B99" i="4"/>
  <c r="C99" i="4"/>
  <c r="D99" i="4"/>
  <c r="E99" i="4"/>
  <c r="F99" i="4"/>
  <c r="G99" i="4"/>
  <c r="E95" i="7" s="1"/>
  <c r="E266" i="7" s="1"/>
  <c r="H99" i="4"/>
  <c r="A100" i="4"/>
  <c r="G96" i="7" s="1"/>
  <c r="B100" i="4"/>
  <c r="C100" i="4"/>
  <c r="D100" i="4"/>
  <c r="E100" i="4"/>
  <c r="F100" i="4"/>
  <c r="G100" i="4"/>
  <c r="E96" i="7" s="1"/>
  <c r="E267" i="7" s="1"/>
  <c r="H100" i="4"/>
  <c r="A101" i="4"/>
  <c r="G97" i="7" s="1"/>
  <c r="B101" i="4"/>
  <c r="C101" i="4"/>
  <c r="D101" i="4"/>
  <c r="E101" i="4"/>
  <c r="F101" i="4"/>
  <c r="G101" i="4"/>
  <c r="E97" i="7" s="1"/>
  <c r="E268" i="7" s="1"/>
  <c r="H101" i="4"/>
  <c r="A102" i="4"/>
  <c r="B102" i="4"/>
  <c r="C102" i="4"/>
  <c r="D102" i="4"/>
  <c r="E102" i="4"/>
  <c r="F102" i="4"/>
  <c r="G102" i="4"/>
  <c r="E98" i="7" s="1"/>
  <c r="E269" i="7" s="1"/>
  <c r="H102" i="4"/>
  <c r="A103" i="4"/>
  <c r="G99" i="7" s="1"/>
  <c r="B103" i="4"/>
  <c r="C103" i="4"/>
  <c r="D103" i="4"/>
  <c r="E103" i="4"/>
  <c r="F103" i="4"/>
  <c r="G103" i="4"/>
  <c r="E99" i="7" s="1"/>
  <c r="E270" i="7" s="1"/>
  <c r="H103" i="4"/>
  <c r="A104" i="4"/>
  <c r="G100" i="7" s="1"/>
  <c r="B104" i="4"/>
  <c r="C104" i="4"/>
  <c r="D104" i="4"/>
  <c r="E104" i="4"/>
  <c r="F104" i="4"/>
  <c r="G104" i="4"/>
  <c r="E100" i="7" s="1"/>
  <c r="E271" i="7" s="1"/>
  <c r="H104" i="4"/>
  <c r="A105" i="4"/>
  <c r="D101" i="7" s="1"/>
  <c r="B105" i="4"/>
  <c r="C105" i="4"/>
  <c r="D105" i="4"/>
  <c r="E105" i="4"/>
  <c r="F105" i="4"/>
  <c r="G105" i="4"/>
  <c r="E101" i="7" s="1"/>
  <c r="E272" i="7" s="1"/>
  <c r="H105" i="4"/>
  <c r="A106" i="4"/>
  <c r="D102" i="7" s="1"/>
  <c r="B106" i="4"/>
  <c r="C106" i="4"/>
  <c r="D106" i="4"/>
  <c r="E106" i="4"/>
  <c r="F106" i="4"/>
  <c r="G106" i="4"/>
  <c r="E102" i="7" s="1"/>
  <c r="E273" i="7" s="1"/>
  <c r="H106" i="4"/>
  <c r="A107" i="4"/>
  <c r="D103" i="7" s="1"/>
  <c r="B107" i="4"/>
  <c r="C107" i="4"/>
  <c r="D107" i="4"/>
  <c r="E107" i="4"/>
  <c r="F107" i="4"/>
  <c r="G107" i="4"/>
  <c r="E103" i="7" s="1"/>
  <c r="E274" i="7" s="1"/>
  <c r="H107" i="4"/>
  <c r="A108" i="4"/>
  <c r="D104" i="7" s="1"/>
  <c r="B108" i="4"/>
  <c r="C108" i="4"/>
  <c r="D108" i="4"/>
  <c r="E108" i="4"/>
  <c r="F108" i="4"/>
  <c r="G108" i="4"/>
  <c r="E104" i="7" s="1"/>
  <c r="E275" i="7" s="1"/>
  <c r="H108" i="4"/>
  <c r="A109" i="4"/>
  <c r="G105" i="7" s="1"/>
  <c r="B109" i="4"/>
  <c r="C109" i="4"/>
  <c r="D109" i="4"/>
  <c r="E109" i="4"/>
  <c r="F109" i="4"/>
  <c r="G109" i="4"/>
  <c r="E105" i="7" s="1"/>
  <c r="E276" i="7" s="1"/>
  <c r="H109" i="4"/>
  <c r="A110" i="4"/>
  <c r="B110" i="4"/>
  <c r="C110" i="4"/>
  <c r="D110" i="4"/>
  <c r="E110" i="4"/>
  <c r="F110" i="4"/>
  <c r="G110" i="4"/>
  <c r="E106" i="7" s="1"/>
  <c r="E277" i="7" s="1"/>
  <c r="H110" i="4"/>
  <c r="A111" i="4"/>
  <c r="G107" i="7" s="1"/>
  <c r="B111" i="4"/>
  <c r="C111" i="4"/>
  <c r="D111" i="4"/>
  <c r="E111" i="4"/>
  <c r="F111" i="4"/>
  <c r="G111" i="4"/>
  <c r="E107" i="7" s="1"/>
  <c r="E278" i="7" s="1"/>
  <c r="H111" i="4"/>
  <c r="A112" i="4"/>
  <c r="G108" i="7" s="1"/>
  <c r="G279" i="7" s="1"/>
  <c r="B112" i="4"/>
  <c r="C112" i="4"/>
  <c r="D112" i="4"/>
  <c r="E112" i="4"/>
  <c r="F112" i="4"/>
  <c r="G112" i="4"/>
  <c r="E108" i="7" s="1"/>
  <c r="E279" i="7" s="1"/>
  <c r="H112" i="4"/>
  <c r="A113" i="4"/>
  <c r="G109" i="7" s="1"/>
  <c r="G280" i="7" s="1"/>
  <c r="B113" i="4"/>
  <c r="C113" i="4"/>
  <c r="D113" i="4"/>
  <c r="E113" i="4"/>
  <c r="F113" i="4"/>
  <c r="G113" i="4"/>
  <c r="E109" i="7" s="1"/>
  <c r="E280" i="7" s="1"/>
  <c r="H113" i="4"/>
  <c r="A114" i="4"/>
  <c r="D110" i="7" s="1"/>
  <c r="D281" i="7" s="1"/>
  <c r="B114" i="4"/>
  <c r="C114" i="4"/>
  <c r="D114" i="4"/>
  <c r="E114" i="4"/>
  <c r="F114" i="4"/>
  <c r="G114" i="4"/>
  <c r="E110" i="7" s="1"/>
  <c r="E281" i="7" s="1"/>
  <c r="H114" i="4"/>
  <c r="A115" i="4"/>
  <c r="D111" i="7" s="1"/>
  <c r="D282" i="7" s="1"/>
  <c r="B115" i="4"/>
  <c r="C115" i="4"/>
  <c r="D115" i="4"/>
  <c r="E115" i="4"/>
  <c r="F115" i="4"/>
  <c r="G115" i="4"/>
  <c r="E111" i="7" s="1"/>
  <c r="E282" i="7" s="1"/>
  <c r="H115" i="4"/>
  <c r="A116" i="4"/>
  <c r="D112" i="7" s="1"/>
  <c r="D283" i="7" s="1"/>
  <c r="B116" i="4"/>
  <c r="C116" i="4"/>
  <c r="D116" i="4"/>
  <c r="E116" i="4"/>
  <c r="F116" i="4"/>
  <c r="G116" i="4"/>
  <c r="E112" i="7" s="1"/>
  <c r="E283" i="7" s="1"/>
  <c r="H116" i="4"/>
  <c r="A117" i="4"/>
  <c r="D113" i="7" s="1"/>
  <c r="D284" i="7" s="1"/>
  <c r="B117" i="4"/>
  <c r="C117" i="4"/>
  <c r="D117" i="4"/>
  <c r="E117" i="4"/>
  <c r="F117" i="4"/>
  <c r="G117" i="4"/>
  <c r="E113" i="7" s="1"/>
  <c r="E284" i="7" s="1"/>
  <c r="H117" i="4"/>
  <c r="A118" i="4"/>
  <c r="B118" i="4"/>
  <c r="C118" i="4"/>
  <c r="D118" i="4"/>
  <c r="E118" i="4"/>
  <c r="F118" i="4"/>
  <c r="G118" i="4"/>
  <c r="E114" i="7" s="1"/>
  <c r="E285" i="7" s="1"/>
  <c r="H118" i="4"/>
  <c r="A119" i="4"/>
  <c r="G115" i="7" s="1"/>
  <c r="G286" i="7" s="1"/>
  <c r="B119" i="4"/>
  <c r="C119" i="4"/>
  <c r="D119" i="4"/>
  <c r="E119" i="4"/>
  <c r="F119" i="4"/>
  <c r="G119" i="4"/>
  <c r="E115" i="7" s="1"/>
  <c r="E286" i="7" s="1"/>
  <c r="H119" i="4"/>
  <c r="A120" i="4"/>
  <c r="G116" i="7" s="1"/>
  <c r="G287" i="7" s="1"/>
  <c r="B120" i="4"/>
  <c r="C120" i="4"/>
  <c r="D120" i="4"/>
  <c r="E120" i="4"/>
  <c r="F120" i="4"/>
  <c r="G120" i="4"/>
  <c r="E116" i="7" s="1"/>
  <c r="E287" i="7" s="1"/>
  <c r="H120" i="4"/>
  <c r="A121" i="4"/>
  <c r="G117" i="7" s="1"/>
  <c r="G288" i="7" s="1"/>
  <c r="B121" i="4"/>
  <c r="C121" i="4"/>
  <c r="D121" i="4"/>
  <c r="E121" i="4"/>
  <c r="F121" i="4"/>
  <c r="G121" i="4"/>
  <c r="E117" i="7" s="1"/>
  <c r="E288" i="7" s="1"/>
  <c r="H121" i="4"/>
  <c r="A122" i="4"/>
  <c r="G118" i="7" s="1"/>
  <c r="G289" i="7" s="1"/>
  <c r="B122" i="4"/>
  <c r="C122" i="4"/>
  <c r="D122" i="4"/>
  <c r="E122" i="4"/>
  <c r="F122" i="4"/>
  <c r="G122" i="4"/>
  <c r="E118" i="7" s="1"/>
  <c r="E289" i="7" s="1"/>
  <c r="H122" i="4"/>
  <c r="A123" i="4"/>
  <c r="D119" i="7" s="1"/>
  <c r="D290" i="7" s="1"/>
  <c r="B123" i="4"/>
  <c r="C123" i="4"/>
  <c r="D123" i="4"/>
  <c r="E123" i="4"/>
  <c r="F123" i="4"/>
  <c r="G123" i="4"/>
  <c r="E119" i="7" s="1"/>
  <c r="E290" i="7" s="1"/>
  <c r="H123" i="4"/>
  <c r="A124" i="4"/>
  <c r="D120" i="7" s="1"/>
  <c r="D291" i="7" s="1"/>
  <c r="B124" i="4"/>
  <c r="C124" i="4"/>
  <c r="D124" i="4"/>
  <c r="E124" i="4"/>
  <c r="F124" i="4"/>
  <c r="G124" i="4"/>
  <c r="E120" i="7" s="1"/>
  <c r="E291" i="7" s="1"/>
  <c r="H124" i="4"/>
  <c r="A125" i="4"/>
  <c r="D121" i="7" s="1"/>
  <c r="D292" i="7" s="1"/>
  <c r="B125" i="4"/>
  <c r="C125" i="4"/>
  <c r="D125" i="4"/>
  <c r="E125" i="4"/>
  <c r="F125" i="4"/>
  <c r="G125" i="4"/>
  <c r="E121" i="7" s="1"/>
  <c r="E292" i="7" s="1"/>
  <c r="H125" i="4"/>
  <c r="A126" i="4"/>
  <c r="B126" i="4"/>
  <c r="C126" i="4"/>
  <c r="D126" i="4"/>
  <c r="E126" i="4"/>
  <c r="F126" i="4"/>
  <c r="G126" i="4"/>
  <c r="E122" i="7" s="1"/>
  <c r="E293" i="7" s="1"/>
  <c r="H126" i="4"/>
  <c r="A127" i="4"/>
  <c r="D123" i="7" s="1"/>
  <c r="D294" i="7" s="1"/>
  <c r="B127" i="4"/>
  <c r="C127" i="4"/>
  <c r="D127" i="4"/>
  <c r="E127" i="4"/>
  <c r="F127" i="4"/>
  <c r="G127" i="4"/>
  <c r="E123" i="7" s="1"/>
  <c r="E294" i="7" s="1"/>
  <c r="H127" i="4"/>
  <c r="A128" i="4"/>
  <c r="G124" i="7" s="1"/>
  <c r="G295" i="7" s="1"/>
  <c r="B128" i="4"/>
  <c r="C128" i="4"/>
  <c r="D128" i="4"/>
  <c r="E128" i="4"/>
  <c r="F128" i="4"/>
  <c r="G128" i="4"/>
  <c r="E124" i="7" s="1"/>
  <c r="E295" i="7" s="1"/>
  <c r="H128" i="4"/>
  <c r="A129" i="4"/>
  <c r="G125" i="7" s="1"/>
  <c r="G296" i="7" s="1"/>
  <c r="B129" i="4"/>
  <c r="C129" i="4"/>
  <c r="D129" i="4"/>
  <c r="E129" i="4"/>
  <c r="F129" i="4"/>
  <c r="G129" i="4"/>
  <c r="E125" i="7" s="1"/>
  <c r="E296" i="7" s="1"/>
  <c r="H129" i="4"/>
  <c r="A130" i="4"/>
  <c r="G126" i="7" s="1"/>
  <c r="G297" i="7" s="1"/>
  <c r="B130" i="4"/>
  <c r="C130" i="4"/>
  <c r="D130" i="4"/>
  <c r="E130" i="4"/>
  <c r="F130" i="4"/>
  <c r="G130" i="4"/>
  <c r="E126" i="7" s="1"/>
  <c r="E297" i="7" s="1"/>
  <c r="H130" i="4"/>
  <c r="A131" i="4"/>
  <c r="G127" i="7" s="1"/>
  <c r="G298" i="7" s="1"/>
  <c r="B131" i="4"/>
  <c r="C131" i="4"/>
  <c r="D131" i="4"/>
  <c r="E131" i="4"/>
  <c r="F131" i="4"/>
  <c r="G131" i="4"/>
  <c r="E127" i="7" s="1"/>
  <c r="E298" i="7" s="1"/>
  <c r="H131" i="4"/>
  <c r="A132" i="4"/>
  <c r="D128" i="7" s="1"/>
  <c r="D299" i="7" s="1"/>
  <c r="B132" i="4"/>
  <c r="C132" i="4"/>
  <c r="D132" i="4"/>
  <c r="E132" i="4"/>
  <c r="F132" i="4"/>
  <c r="G132" i="4"/>
  <c r="E128" i="7" s="1"/>
  <c r="E299" i="7" s="1"/>
  <c r="H132" i="4"/>
  <c r="A133" i="4"/>
  <c r="D129" i="7" s="1"/>
  <c r="D300" i="7" s="1"/>
  <c r="B133" i="4"/>
  <c r="C133" i="4"/>
  <c r="D133" i="4"/>
  <c r="E133" i="4"/>
  <c r="F133" i="4"/>
  <c r="G133" i="4"/>
  <c r="E129" i="7" s="1"/>
  <c r="E300" i="7" s="1"/>
  <c r="H133" i="4"/>
  <c r="A134" i="4"/>
  <c r="B134" i="4"/>
  <c r="C134" i="4"/>
  <c r="D134" i="4"/>
  <c r="E134" i="4"/>
  <c r="F134" i="4"/>
  <c r="G134" i="4"/>
  <c r="E130" i="7" s="1"/>
  <c r="E301" i="7" s="1"/>
  <c r="H134" i="4"/>
  <c r="A135" i="4"/>
  <c r="D131" i="7" s="1"/>
  <c r="D302" i="7" s="1"/>
  <c r="B135" i="4"/>
  <c r="C135" i="4"/>
  <c r="D135" i="4"/>
  <c r="E135" i="4"/>
  <c r="F135" i="4"/>
  <c r="G135" i="4"/>
  <c r="E131" i="7" s="1"/>
  <c r="E302" i="7" s="1"/>
  <c r="H135" i="4"/>
  <c r="A136" i="4"/>
  <c r="D132" i="7" s="1"/>
  <c r="D303" i="7" s="1"/>
  <c r="B136" i="4"/>
  <c r="C136" i="4"/>
  <c r="D136" i="4"/>
  <c r="E136" i="4"/>
  <c r="F136" i="4"/>
  <c r="G136" i="4"/>
  <c r="E132" i="7" s="1"/>
  <c r="E303" i="7" s="1"/>
  <c r="H136" i="4"/>
  <c r="A137" i="4"/>
  <c r="G133" i="7" s="1"/>
  <c r="G304" i="7" s="1"/>
  <c r="B137" i="4"/>
  <c r="C137" i="4"/>
  <c r="D137" i="4"/>
  <c r="E137" i="4"/>
  <c r="F137" i="4"/>
  <c r="G137" i="4"/>
  <c r="E133" i="7" s="1"/>
  <c r="E304" i="7" s="1"/>
  <c r="H137" i="4"/>
  <c r="A138" i="4"/>
  <c r="G134" i="7" s="1"/>
  <c r="G305" i="7" s="1"/>
  <c r="B138" i="4"/>
  <c r="C138" i="4"/>
  <c r="D138" i="4"/>
  <c r="E138" i="4"/>
  <c r="F138" i="4"/>
  <c r="G138" i="4"/>
  <c r="E134" i="7" s="1"/>
  <c r="E305" i="7" s="1"/>
  <c r="H138" i="4"/>
  <c r="A139" i="4"/>
  <c r="G135" i="7" s="1"/>
  <c r="G306" i="7" s="1"/>
  <c r="B139" i="4"/>
  <c r="C139" i="4"/>
  <c r="D139" i="4"/>
  <c r="E139" i="4"/>
  <c r="F139" i="4"/>
  <c r="G139" i="4"/>
  <c r="E135" i="7" s="1"/>
  <c r="E306" i="7" s="1"/>
  <c r="H139" i="4"/>
  <c r="A140" i="4"/>
  <c r="G136" i="7" s="1"/>
  <c r="G307" i="7" s="1"/>
  <c r="B140" i="4"/>
  <c r="C140" i="4"/>
  <c r="D140" i="4"/>
  <c r="E140" i="4"/>
  <c r="F140" i="4"/>
  <c r="G140" i="4"/>
  <c r="E136" i="7" s="1"/>
  <c r="E307" i="7" s="1"/>
  <c r="H140" i="4"/>
  <c r="A141" i="4"/>
  <c r="D137" i="7" s="1"/>
  <c r="D308" i="7" s="1"/>
  <c r="B141" i="4"/>
  <c r="C141" i="4"/>
  <c r="D141" i="4"/>
  <c r="E141" i="4"/>
  <c r="F141" i="4"/>
  <c r="G141" i="4"/>
  <c r="E137" i="7" s="1"/>
  <c r="E308" i="7" s="1"/>
  <c r="H141" i="4"/>
  <c r="A142" i="4"/>
  <c r="B142" i="4"/>
  <c r="C142" i="4"/>
  <c r="D142" i="4"/>
  <c r="E142" i="4"/>
  <c r="F142" i="4"/>
  <c r="G142" i="4"/>
  <c r="E138" i="7" s="1"/>
  <c r="E309" i="7" s="1"/>
  <c r="H142" i="4"/>
  <c r="A143" i="4"/>
  <c r="D139" i="7" s="1"/>
  <c r="D310" i="7" s="1"/>
  <c r="B143" i="4"/>
  <c r="C143" i="4"/>
  <c r="D143" i="4"/>
  <c r="E143" i="4"/>
  <c r="F143" i="4"/>
  <c r="G143" i="4"/>
  <c r="E139" i="7" s="1"/>
  <c r="E310" i="7" s="1"/>
  <c r="H143" i="4"/>
  <c r="A144" i="4"/>
  <c r="D140" i="7" s="1"/>
  <c r="D311" i="7" s="1"/>
  <c r="B144" i="4"/>
  <c r="C144" i="4"/>
  <c r="D144" i="4"/>
  <c r="E144" i="4"/>
  <c r="F144" i="4"/>
  <c r="G144" i="4"/>
  <c r="E140" i="7" s="1"/>
  <c r="E311" i="7" s="1"/>
  <c r="H144" i="4"/>
  <c r="A145" i="4"/>
  <c r="D141" i="7" s="1"/>
  <c r="D312" i="7" s="1"/>
  <c r="B145" i="4"/>
  <c r="C145" i="4"/>
  <c r="D145" i="4"/>
  <c r="E145" i="4"/>
  <c r="F145" i="4"/>
  <c r="G145" i="4"/>
  <c r="E141" i="7" s="1"/>
  <c r="E312" i="7" s="1"/>
  <c r="H145" i="4"/>
  <c r="A146" i="4"/>
  <c r="D142" i="7" s="1"/>
  <c r="D313" i="7" s="1"/>
  <c r="B146" i="4"/>
  <c r="C146" i="4"/>
  <c r="D146" i="4"/>
  <c r="E146" i="4"/>
  <c r="F146" i="4"/>
  <c r="G146" i="4"/>
  <c r="E142" i="7" s="1"/>
  <c r="E313" i="7" s="1"/>
  <c r="H146" i="4"/>
  <c r="A147" i="4"/>
  <c r="G142" i="7" s="1"/>
  <c r="G313" i="7" s="1"/>
  <c r="B147" i="4"/>
  <c r="C147" i="4"/>
  <c r="D147" i="4"/>
  <c r="E147" i="4"/>
  <c r="F147" i="4"/>
  <c r="G147" i="4"/>
  <c r="E143" i="7" s="1"/>
  <c r="E314" i="7" s="1"/>
  <c r="H147" i="4"/>
  <c r="A148" i="4"/>
  <c r="G143" i="7" s="1"/>
  <c r="G314" i="7" s="1"/>
  <c r="B148" i="4"/>
  <c r="C148" i="4"/>
  <c r="D148" i="4"/>
  <c r="E148" i="4"/>
  <c r="F148" i="4"/>
  <c r="G148" i="4"/>
  <c r="E144" i="7" s="1"/>
  <c r="E315" i="7" s="1"/>
  <c r="H148" i="4"/>
  <c r="A149" i="4"/>
  <c r="G144" i="7" s="1"/>
  <c r="G315" i="7" s="1"/>
  <c r="B149" i="4"/>
  <c r="C149" i="4"/>
  <c r="D149" i="4"/>
  <c r="E149" i="4"/>
  <c r="F149" i="4"/>
  <c r="G149" i="4"/>
  <c r="E145" i="7" s="1"/>
  <c r="E316" i="7" s="1"/>
  <c r="H149" i="4"/>
  <c r="A150" i="4"/>
  <c r="D146" i="7" s="1"/>
  <c r="D317" i="7" s="1"/>
  <c r="B150" i="4"/>
  <c r="C150" i="4"/>
  <c r="D150" i="4"/>
  <c r="E150" i="4"/>
  <c r="F150" i="4"/>
  <c r="G150" i="4"/>
  <c r="E146" i="7" s="1"/>
  <c r="E317" i="7" s="1"/>
  <c r="H150" i="4"/>
  <c r="A151" i="4"/>
  <c r="G146" i="7" s="1"/>
  <c r="G317" i="7" s="1"/>
  <c r="B151" i="4"/>
  <c r="C151" i="4"/>
  <c r="D151" i="4"/>
  <c r="E151" i="4"/>
  <c r="F151" i="4"/>
  <c r="G151" i="4"/>
  <c r="E147" i="7" s="1"/>
  <c r="E318" i="7" s="1"/>
  <c r="H151" i="4"/>
  <c r="A152" i="4"/>
  <c r="D148" i="7" s="1"/>
  <c r="D319" i="7" s="1"/>
  <c r="B152" i="4"/>
  <c r="C152" i="4"/>
  <c r="D152" i="4"/>
  <c r="E152" i="4"/>
  <c r="F152" i="4"/>
  <c r="G152" i="4"/>
  <c r="E148" i="7" s="1"/>
  <c r="E319" i="7" s="1"/>
  <c r="H152" i="4"/>
  <c r="A153" i="4"/>
  <c r="D149" i="7" s="1"/>
  <c r="D320" i="7" s="1"/>
  <c r="B153" i="4"/>
  <c r="C153" i="4"/>
  <c r="D153" i="4"/>
  <c r="E153" i="4"/>
  <c r="F153" i="4"/>
  <c r="G153" i="4"/>
  <c r="E149" i="7" s="1"/>
  <c r="E320" i="7" s="1"/>
  <c r="H153" i="4"/>
  <c r="A154" i="4"/>
  <c r="D150" i="7" s="1"/>
  <c r="D321" i="7" s="1"/>
  <c r="B154" i="4"/>
  <c r="C154" i="4"/>
  <c r="D154" i="4"/>
  <c r="E154" i="4"/>
  <c r="F154" i="4"/>
  <c r="G154" i="4"/>
  <c r="E150" i="7" s="1"/>
  <c r="E321" i="7" s="1"/>
  <c r="H154" i="4"/>
  <c r="A155" i="4"/>
  <c r="D151" i="7" s="1"/>
  <c r="D322" i="7" s="1"/>
  <c r="B155" i="4"/>
  <c r="C155" i="4"/>
  <c r="D155" i="4"/>
  <c r="E155" i="4"/>
  <c r="F155" i="4"/>
  <c r="G155" i="4"/>
  <c r="E151" i="7" s="1"/>
  <c r="E322" i="7" s="1"/>
  <c r="H155" i="4"/>
  <c r="A156" i="4"/>
  <c r="G151" i="7" s="1"/>
  <c r="G322" i="7" s="1"/>
  <c r="B156" i="4"/>
  <c r="C156" i="4"/>
  <c r="D156" i="4"/>
  <c r="E156" i="4"/>
  <c r="F156" i="4"/>
  <c r="G156" i="4"/>
  <c r="E152" i="7" s="1"/>
  <c r="E323" i="7" s="1"/>
  <c r="H156" i="4"/>
  <c r="A157" i="4"/>
  <c r="G152" i="7" s="1"/>
  <c r="G323" i="7" s="1"/>
  <c r="B157" i="4"/>
  <c r="C157" i="4"/>
  <c r="D157" i="4"/>
  <c r="E157" i="4"/>
  <c r="F157" i="4"/>
  <c r="G157" i="4"/>
  <c r="E153" i="7" s="1"/>
  <c r="E324" i="7" s="1"/>
  <c r="H157" i="4"/>
  <c r="A158" i="4"/>
  <c r="D154" i="7" s="1"/>
  <c r="B158" i="4"/>
  <c r="C158" i="4"/>
  <c r="D158" i="4"/>
  <c r="E158" i="4"/>
  <c r="F158" i="4"/>
  <c r="G158" i="4"/>
  <c r="E154" i="7" s="1"/>
  <c r="E325" i="7" s="1"/>
  <c r="H158" i="4"/>
  <c r="A159" i="4"/>
  <c r="G154" i="7" s="1"/>
  <c r="B159" i="4"/>
  <c r="C159" i="4"/>
  <c r="D159" i="4"/>
  <c r="E159" i="4"/>
  <c r="F159" i="4"/>
  <c r="G159" i="4"/>
  <c r="E155" i="7" s="1"/>
  <c r="E326" i="7" s="1"/>
  <c r="H159" i="4"/>
  <c r="A160" i="4"/>
  <c r="D156" i="7" s="1"/>
  <c r="B160" i="4"/>
  <c r="C160" i="4"/>
  <c r="D160" i="4"/>
  <c r="E160" i="4"/>
  <c r="F160" i="4"/>
  <c r="G160" i="4"/>
  <c r="E156" i="7" s="1"/>
  <c r="E327" i="7" s="1"/>
  <c r="H160" i="4"/>
  <c r="A161" i="4"/>
  <c r="D157" i="7" s="1"/>
  <c r="B161" i="4"/>
  <c r="C161" i="4"/>
  <c r="D161" i="4"/>
  <c r="E161" i="4"/>
  <c r="F161" i="4"/>
  <c r="G161" i="4"/>
  <c r="E157" i="7" s="1"/>
  <c r="E328" i="7" s="1"/>
  <c r="H161" i="4"/>
  <c r="A162" i="4"/>
  <c r="D158" i="7" s="1"/>
  <c r="B162" i="4"/>
  <c r="C162" i="4"/>
  <c r="D162" i="4"/>
  <c r="E162" i="4"/>
  <c r="F162" i="4"/>
  <c r="G162" i="4"/>
  <c r="E158" i="7" s="1"/>
  <c r="E329" i="7" s="1"/>
  <c r="H162" i="4"/>
  <c r="A163" i="4"/>
  <c r="D159" i="7" s="1"/>
  <c r="B163" i="4"/>
  <c r="C163" i="4"/>
  <c r="D163" i="4"/>
  <c r="E163" i="4"/>
  <c r="F163" i="4"/>
  <c r="G163" i="4"/>
  <c r="E159" i="7" s="1"/>
  <c r="E330" i="7" s="1"/>
  <c r="H163" i="4"/>
  <c r="A164" i="4"/>
  <c r="D160" i="7" s="1"/>
  <c r="B164" i="4"/>
  <c r="C164" i="4"/>
  <c r="D164" i="4"/>
  <c r="E164" i="4"/>
  <c r="F164" i="4"/>
  <c r="G164" i="4"/>
  <c r="E160" i="7" s="1"/>
  <c r="E331" i="7" s="1"/>
  <c r="H164" i="4"/>
  <c r="A165" i="4"/>
  <c r="G160" i="7" s="1"/>
  <c r="B165" i="4"/>
  <c r="C165" i="4"/>
  <c r="D165" i="4"/>
  <c r="E165" i="4"/>
  <c r="F165" i="4"/>
  <c r="G165" i="4"/>
  <c r="E161" i="7" s="1"/>
  <c r="E332" i="7" s="1"/>
  <c r="H165" i="4"/>
  <c r="A166" i="4"/>
  <c r="D162" i="7" s="1"/>
  <c r="B166" i="4"/>
  <c r="C166" i="4"/>
  <c r="D166" i="4"/>
  <c r="E166" i="4"/>
  <c r="F166" i="4"/>
  <c r="G166" i="4"/>
  <c r="E162" i="7" s="1"/>
  <c r="E333" i="7" s="1"/>
  <c r="H166" i="4"/>
  <c r="A167" i="4"/>
  <c r="G162" i="7" s="1"/>
  <c r="B167" i="4"/>
  <c r="C167" i="4"/>
  <c r="D167" i="4"/>
  <c r="E167" i="4"/>
  <c r="F167" i="4"/>
  <c r="G167" i="4"/>
  <c r="E163" i="7" s="1"/>
  <c r="E334" i="7" s="1"/>
  <c r="H167" i="4"/>
  <c r="A168" i="4"/>
  <c r="G163" i="7" s="1"/>
  <c r="B168" i="4"/>
  <c r="C168" i="4"/>
  <c r="D168" i="4"/>
  <c r="E168" i="4"/>
  <c r="F168" i="4"/>
  <c r="G168" i="4"/>
  <c r="E164" i="7" s="1"/>
  <c r="E335" i="7" s="1"/>
  <c r="H168" i="4"/>
  <c r="A169" i="4"/>
  <c r="D165" i="7" s="1"/>
  <c r="B169" i="4"/>
  <c r="C169" i="4"/>
  <c r="D169" i="4"/>
  <c r="E169" i="4"/>
  <c r="F169" i="4"/>
  <c r="G169" i="4"/>
  <c r="E165" i="7" s="1"/>
  <c r="E336" i="7" s="1"/>
  <c r="H169" i="4"/>
  <c r="A170" i="4"/>
  <c r="D166" i="7" s="1"/>
  <c r="B170" i="4"/>
  <c r="C170" i="4"/>
  <c r="D170" i="4"/>
  <c r="E170" i="4"/>
  <c r="F170" i="4"/>
  <c r="G170" i="4"/>
  <c r="E166" i="7" s="1"/>
  <c r="E337" i="7" s="1"/>
  <c r="H170" i="4"/>
  <c r="A171" i="4"/>
  <c r="D167" i="7" s="1"/>
  <c r="B171" i="4"/>
  <c r="C171" i="4"/>
  <c r="D171" i="4"/>
  <c r="E171" i="4"/>
  <c r="F171" i="4"/>
  <c r="G171" i="4"/>
  <c r="E167" i="7" s="1"/>
  <c r="E338" i="7" s="1"/>
  <c r="H171" i="4"/>
  <c r="A172" i="4"/>
  <c r="D168" i="7" s="1"/>
  <c r="B172" i="4"/>
  <c r="C172" i="4"/>
  <c r="D172" i="4"/>
  <c r="E172" i="4"/>
  <c r="F172" i="4"/>
  <c r="G172" i="4"/>
  <c r="E168" i="7" s="1"/>
  <c r="E339" i="7" s="1"/>
  <c r="H172" i="4"/>
  <c r="A173" i="4"/>
  <c r="D169" i="7" s="1"/>
  <c r="B173" i="4"/>
  <c r="C173" i="4"/>
  <c r="D173" i="4"/>
  <c r="E173" i="4"/>
  <c r="F173" i="4"/>
  <c r="G173" i="4"/>
  <c r="E169" i="7" s="1"/>
  <c r="E340" i="7" s="1"/>
  <c r="H173" i="4"/>
  <c r="A174" i="4"/>
  <c r="D170" i="7" s="1"/>
  <c r="B174" i="4"/>
  <c r="C174" i="4"/>
  <c r="D174" i="4"/>
  <c r="E174" i="4"/>
  <c r="F174" i="4"/>
  <c r="G174" i="4"/>
  <c r="E170" i="7" s="1"/>
  <c r="E341" i="7" s="1"/>
  <c r="H174" i="4"/>
  <c r="A175" i="4"/>
  <c r="D171" i="7" s="1"/>
  <c r="B175" i="4"/>
  <c r="C175" i="4"/>
  <c r="D175" i="4"/>
  <c r="E175" i="4"/>
  <c r="F175" i="4"/>
  <c r="G175" i="4"/>
  <c r="E171" i="7" s="1"/>
  <c r="E342" i="7" s="1"/>
  <c r="H175" i="4"/>
  <c r="A176" i="4"/>
  <c r="G171" i="7" s="1"/>
  <c r="B176" i="4"/>
  <c r="C176" i="4"/>
  <c r="D176" i="4"/>
  <c r="E176" i="4"/>
  <c r="F176" i="4"/>
  <c r="G176" i="4"/>
  <c r="E172" i="7" s="1"/>
  <c r="E343" i="7" s="1"/>
  <c r="H176" i="4"/>
  <c r="A177" i="4"/>
  <c r="G172" i="7" s="1"/>
  <c r="B177" i="4"/>
  <c r="C177" i="4"/>
  <c r="D177" i="4"/>
  <c r="E177" i="4"/>
  <c r="F177" i="4"/>
  <c r="G177" i="4"/>
  <c r="H177" i="4"/>
  <c r="J40" i="4"/>
  <c r="D38" i="8" s="1"/>
  <c r="C30" i="17" s="1"/>
  <c r="L40" i="4"/>
  <c r="A38" i="8" s="1"/>
  <c r="M40" i="4"/>
  <c r="H38" i="8" s="1"/>
  <c r="I38" i="8" s="1"/>
  <c r="F30" i="17" s="1"/>
  <c r="N40" i="4"/>
  <c r="O40" i="4"/>
  <c r="P40" i="4"/>
  <c r="E38" i="8" s="1"/>
  <c r="Q40" i="4"/>
  <c r="J41" i="4"/>
  <c r="D39" i="8" s="1"/>
  <c r="C31" i="17" s="1"/>
  <c r="L41" i="4"/>
  <c r="A39" i="8" s="1"/>
  <c r="M41" i="4"/>
  <c r="H39" i="8" s="1"/>
  <c r="I39" i="8" s="1"/>
  <c r="F31" i="17" s="1"/>
  <c r="N41" i="4"/>
  <c r="O41" i="4"/>
  <c r="P41" i="4"/>
  <c r="E39" i="8" s="1"/>
  <c r="Q41" i="4"/>
  <c r="J42" i="4"/>
  <c r="G40" i="8" s="1"/>
  <c r="E32" i="17" s="1"/>
  <c r="L42" i="4"/>
  <c r="A40" i="8" s="1"/>
  <c r="M42" i="4"/>
  <c r="H40" i="8" s="1"/>
  <c r="I40" i="8" s="1"/>
  <c r="F32" i="17" s="1"/>
  <c r="N42" i="4"/>
  <c r="O42" i="4"/>
  <c r="P42" i="4"/>
  <c r="E40" i="8" s="1"/>
  <c r="Q42" i="4"/>
  <c r="J43" i="4"/>
  <c r="G41" i="8" s="1"/>
  <c r="E33" i="17" s="1"/>
  <c r="L43" i="4"/>
  <c r="A41" i="8" s="1"/>
  <c r="M43" i="4"/>
  <c r="H41" i="8" s="1"/>
  <c r="I41" i="8" s="1"/>
  <c r="F33" i="17" s="1"/>
  <c r="N43" i="4"/>
  <c r="O43" i="4"/>
  <c r="P43" i="4"/>
  <c r="E41" i="8" s="1"/>
  <c r="Q43" i="4"/>
  <c r="J44" i="4"/>
  <c r="G42" i="8" s="1"/>
  <c r="E34" i="17" s="1"/>
  <c r="L44" i="4"/>
  <c r="A42" i="8" s="1"/>
  <c r="M44" i="4"/>
  <c r="H42" i="8" s="1"/>
  <c r="I42" i="8" s="1"/>
  <c r="F34" i="17" s="1"/>
  <c r="N44" i="4"/>
  <c r="O44" i="4"/>
  <c r="P44" i="4"/>
  <c r="E42" i="8" s="1"/>
  <c r="Q44" i="4"/>
  <c r="J45" i="4"/>
  <c r="G43" i="8" s="1"/>
  <c r="E21" i="22" s="1"/>
  <c r="L45" i="4"/>
  <c r="A43" i="8" s="1"/>
  <c r="A35" i="17" s="1"/>
  <c r="M45" i="4"/>
  <c r="H43" i="8" s="1"/>
  <c r="I43" i="8" s="1"/>
  <c r="N45" i="4"/>
  <c r="O45" i="4"/>
  <c r="P45" i="4"/>
  <c r="E43" i="8" s="1"/>
  <c r="Q45" i="4"/>
  <c r="J46" i="4"/>
  <c r="L46" i="4"/>
  <c r="A44" i="8" s="1"/>
  <c r="M46" i="4"/>
  <c r="H44" i="8" s="1"/>
  <c r="I44" i="8" s="1"/>
  <c r="N46" i="4"/>
  <c r="O46" i="4"/>
  <c r="P46" i="4"/>
  <c r="E44" i="8" s="1"/>
  <c r="Q46" i="4"/>
  <c r="J47" i="4"/>
  <c r="D45" i="8" s="1"/>
  <c r="L47" i="4"/>
  <c r="A45" i="8" s="1"/>
  <c r="M47" i="4"/>
  <c r="H45" i="8" s="1"/>
  <c r="I45" i="8" s="1"/>
  <c r="N47" i="4"/>
  <c r="O47" i="4"/>
  <c r="P47" i="4"/>
  <c r="E45" i="8" s="1"/>
  <c r="Q47" i="4"/>
  <c r="J48" i="4"/>
  <c r="D46" i="8" s="1"/>
  <c r="C38" i="17" s="1"/>
  <c r="L48" i="4"/>
  <c r="A46" i="8" s="1"/>
  <c r="M48" i="4"/>
  <c r="H46" i="8" s="1"/>
  <c r="I46" i="8" s="1"/>
  <c r="N48" i="4"/>
  <c r="O48" i="4"/>
  <c r="P48" i="4"/>
  <c r="E46" i="8" s="1"/>
  <c r="Q48" i="4"/>
  <c r="J49" i="4"/>
  <c r="L49" i="4"/>
  <c r="M49" i="4"/>
  <c r="N49" i="4"/>
  <c r="O49" i="4"/>
  <c r="P49" i="4"/>
  <c r="Q49" i="4"/>
  <c r="J50" i="4"/>
  <c r="G47" i="8" s="1"/>
  <c r="L50" i="4"/>
  <c r="A47" i="8" s="1"/>
  <c r="M50" i="4"/>
  <c r="H47" i="8" s="1"/>
  <c r="I47" i="8" s="1"/>
  <c r="N50" i="4"/>
  <c r="O50" i="4"/>
  <c r="P50" i="4"/>
  <c r="E47" i="8" s="1"/>
  <c r="Q50" i="4"/>
  <c r="J51" i="4"/>
  <c r="G48" i="8" s="1"/>
  <c r="E40" i="17" s="1"/>
  <c r="L51" i="4"/>
  <c r="A48" i="8" s="1"/>
  <c r="M51" i="4"/>
  <c r="H48" i="8" s="1"/>
  <c r="I48" i="8" s="1"/>
  <c r="N51" i="4"/>
  <c r="O51" i="4"/>
  <c r="P51" i="4"/>
  <c r="E48" i="8" s="1"/>
  <c r="Q51" i="4"/>
  <c r="J52" i="4"/>
  <c r="G49" i="8" s="1"/>
  <c r="E27" i="22" s="1"/>
  <c r="L52" i="4"/>
  <c r="A49" i="8" s="1"/>
  <c r="M52" i="4"/>
  <c r="H49" i="8" s="1"/>
  <c r="I49" i="8" s="1"/>
  <c r="F41" i="17" s="1"/>
  <c r="N52" i="4"/>
  <c r="O52" i="4"/>
  <c r="P52" i="4"/>
  <c r="E49" i="8" s="1"/>
  <c r="Q52" i="4"/>
  <c r="J53" i="4"/>
  <c r="G50" i="8" s="1"/>
  <c r="E28" i="22" s="1"/>
  <c r="L53" i="4"/>
  <c r="A50" i="8" s="1"/>
  <c r="M53" i="4"/>
  <c r="H50" i="8" s="1"/>
  <c r="I50" i="8" s="1"/>
  <c r="N53" i="4"/>
  <c r="O53" i="4"/>
  <c r="P53" i="4"/>
  <c r="E50" i="8" s="1"/>
  <c r="Q53" i="4"/>
  <c r="J54" i="4"/>
  <c r="G51" i="8" s="1"/>
  <c r="E29" i="22" s="1"/>
  <c r="L54" i="4"/>
  <c r="A51" i="8" s="1"/>
  <c r="M54" i="4"/>
  <c r="H51" i="8" s="1"/>
  <c r="I51" i="8" s="1"/>
  <c r="N54" i="4"/>
  <c r="O54" i="4"/>
  <c r="P54" i="4"/>
  <c r="E51" i="8" s="1"/>
  <c r="Q54" i="4"/>
  <c r="J55" i="4"/>
  <c r="G52" i="8" s="1"/>
  <c r="M55" i="4"/>
  <c r="H52" i="8" s="1"/>
  <c r="I52" i="8" s="1"/>
  <c r="N55" i="4"/>
  <c r="O55" i="4"/>
  <c r="P55" i="4"/>
  <c r="Q55" i="4"/>
  <c r="F52" i="3"/>
  <c r="L55" i="4" s="1"/>
  <c r="A52" i="8" s="1"/>
  <c r="D47" i="8" l="1"/>
  <c r="C39" i="17" s="1"/>
  <c r="B23" i="22"/>
  <c r="B37" i="17"/>
  <c r="P55" i="6"/>
  <c r="G45" i="8"/>
  <c r="E23" i="22" s="1"/>
  <c r="S42" i="6"/>
  <c r="A31" i="17"/>
  <c r="A30" i="22"/>
  <c r="A44" i="17"/>
  <c r="F40" i="17"/>
  <c r="F26" i="22"/>
  <c r="A39" i="17"/>
  <c r="A25" i="22"/>
  <c r="A32" i="17"/>
  <c r="A30" i="17"/>
  <c r="C37" i="17"/>
  <c r="C23" i="22"/>
  <c r="F42" i="17"/>
  <c r="F28" i="22"/>
  <c r="A41" i="17"/>
  <c r="A27" i="22"/>
  <c r="A34" i="17"/>
  <c r="A42" i="17"/>
  <c r="A28" i="22"/>
  <c r="F22" i="22"/>
  <c r="F36" i="17"/>
  <c r="A40" i="17"/>
  <c r="A26" i="22"/>
  <c r="A33" i="17"/>
  <c r="A43" i="17"/>
  <c r="A29" i="22"/>
  <c r="F23" i="22"/>
  <c r="F37" i="17"/>
  <c r="A36" i="17"/>
  <c r="A22" i="22"/>
  <c r="A24" i="22"/>
  <c r="A38" i="17"/>
  <c r="E39" i="17"/>
  <c r="E25" i="22"/>
  <c r="F30" i="22"/>
  <c r="F44" i="17"/>
  <c r="F24" i="22"/>
  <c r="F38" i="17"/>
  <c r="A23" i="22"/>
  <c r="A37" i="17"/>
  <c r="D44" i="8"/>
  <c r="G44" i="8"/>
  <c r="G39" i="8"/>
  <c r="E31" i="17" s="1"/>
  <c r="E41" i="17"/>
  <c r="B36" i="17"/>
  <c r="E26" i="22"/>
  <c r="E44" i="17"/>
  <c r="E30" i="22"/>
  <c r="S38" i="6"/>
  <c r="D43" i="8"/>
  <c r="G38" i="8"/>
  <c r="E30" i="17" s="1"/>
  <c r="E35" i="17"/>
  <c r="B24" i="22"/>
  <c r="E37" i="17"/>
  <c r="F39" i="17"/>
  <c r="F25" i="22"/>
  <c r="N42" i="6"/>
  <c r="B28" i="22"/>
  <c r="B42" i="17"/>
  <c r="B25" i="22"/>
  <c r="B39" i="17"/>
  <c r="D52" i="8"/>
  <c r="D42" i="8"/>
  <c r="C34" i="17" s="1"/>
  <c r="C24" i="22"/>
  <c r="B29" i="22"/>
  <c r="B43" i="17"/>
  <c r="E42" i="17"/>
  <c r="A21" i="22"/>
  <c r="D51" i="8"/>
  <c r="D41" i="8"/>
  <c r="C33" i="17" s="1"/>
  <c r="D50" i="8"/>
  <c r="D40" i="8"/>
  <c r="C32" i="17" s="1"/>
  <c r="B27" i="22"/>
  <c r="B41" i="17"/>
  <c r="C25" i="22"/>
  <c r="F27" i="22"/>
  <c r="F21" i="22"/>
  <c r="F35" i="17"/>
  <c r="D49" i="8"/>
  <c r="B44" i="17"/>
  <c r="B26" i="22"/>
  <c r="B40" i="17"/>
  <c r="F29" i="22"/>
  <c r="F43" i="17"/>
  <c r="B21" i="22"/>
  <c r="B35" i="17"/>
  <c r="D48" i="8"/>
  <c r="G46" i="8"/>
  <c r="E43" i="17"/>
  <c r="D170" i="6"/>
  <c r="J167" i="6"/>
  <c r="A122" i="23"/>
  <c r="A114" i="23"/>
  <c r="A103" i="23"/>
  <c r="A95" i="23"/>
  <c r="A87" i="23"/>
  <c r="A79" i="23"/>
  <c r="A71" i="23"/>
  <c r="A63" i="23"/>
  <c r="A55" i="23"/>
  <c r="A47" i="23"/>
  <c r="A31" i="23"/>
  <c r="A15" i="23"/>
  <c r="I336" i="7"/>
  <c r="F246" i="16" s="1"/>
  <c r="F120" i="23"/>
  <c r="I328" i="7"/>
  <c r="F238" i="16" s="1"/>
  <c r="F112" i="23"/>
  <c r="A124" i="16"/>
  <c r="A116" i="16"/>
  <c r="A108" i="16"/>
  <c r="A105" i="16"/>
  <c r="A97" i="16"/>
  <c r="A89" i="16"/>
  <c r="A81" i="16"/>
  <c r="A73" i="16"/>
  <c r="A65" i="16"/>
  <c r="A57" i="16"/>
  <c r="A49" i="16"/>
  <c r="A41" i="16"/>
  <c r="A33" i="16"/>
  <c r="A25" i="16"/>
  <c r="A17" i="16"/>
  <c r="A9" i="16"/>
  <c r="F120" i="16"/>
  <c r="F112" i="16"/>
  <c r="A104" i="16"/>
  <c r="A104" i="23" s="1"/>
  <c r="A72" i="16"/>
  <c r="A72" i="23" s="1"/>
  <c r="A40" i="16"/>
  <c r="A8" i="16"/>
  <c r="A99" i="16"/>
  <c r="A67" i="16"/>
  <c r="A35" i="16"/>
  <c r="A3" i="16"/>
  <c r="F13" i="23"/>
  <c r="F45" i="23"/>
  <c r="F77" i="23"/>
  <c r="J175" i="6"/>
  <c r="A2" i="16"/>
  <c r="A96" i="16"/>
  <c r="A96" i="23" s="1"/>
  <c r="A64" i="16"/>
  <c r="A64" i="23" s="1"/>
  <c r="A32" i="16"/>
  <c r="A32" i="23" s="1"/>
  <c r="D177" i="6"/>
  <c r="A102" i="16"/>
  <c r="A94" i="16"/>
  <c r="A86" i="16"/>
  <c r="A78" i="16"/>
  <c r="A70" i="16"/>
  <c r="A62" i="16"/>
  <c r="A54" i="16"/>
  <c r="A46" i="16"/>
  <c r="A38" i="16"/>
  <c r="A30" i="16"/>
  <c r="A22" i="16"/>
  <c r="A14" i="16"/>
  <c r="A6" i="16"/>
  <c r="F101" i="16"/>
  <c r="F93" i="16"/>
  <c r="F85" i="16"/>
  <c r="F77" i="16"/>
  <c r="F69" i="16"/>
  <c r="F61" i="16"/>
  <c r="F53" i="16"/>
  <c r="F45" i="16"/>
  <c r="F37" i="16"/>
  <c r="F29" i="16"/>
  <c r="F21" i="16"/>
  <c r="F13" i="16"/>
  <c r="F5" i="16"/>
  <c r="A123" i="16"/>
  <c r="A123" i="23" s="1"/>
  <c r="A91" i="16"/>
  <c r="A59" i="16"/>
  <c r="A27" i="16"/>
  <c r="F21" i="23"/>
  <c r="F53" i="23"/>
  <c r="F85" i="23"/>
  <c r="I173" i="7"/>
  <c r="F128" i="16" s="1"/>
  <c r="F2" i="23"/>
  <c r="A101" i="16"/>
  <c r="A93" i="16"/>
  <c r="A85" i="16"/>
  <c r="A77" i="16"/>
  <c r="A69" i="16"/>
  <c r="A61" i="16"/>
  <c r="A53" i="16"/>
  <c r="A45" i="16"/>
  <c r="A37" i="16"/>
  <c r="A29" i="16"/>
  <c r="A21" i="16"/>
  <c r="A13" i="16"/>
  <c r="A5" i="16"/>
  <c r="A115" i="23"/>
  <c r="A120" i="16"/>
  <c r="A88" i="16"/>
  <c r="A88" i="23" s="1"/>
  <c r="A56" i="16"/>
  <c r="A56" i="23" s="1"/>
  <c r="A24" i="16"/>
  <c r="I339" i="7"/>
  <c r="F249" i="16" s="1"/>
  <c r="F123" i="23"/>
  <c r="I331" i="7"/>
  <c r="F241" i="16" s="1"/>
  <c r="F115" i="23"/>
  <c r="I275" i="7"/>
  <c r="F230" i="16" s="1"/>
  <c r="F104" i="23"/>
  <c r="I267" i="7"/>
  <c r="F222" i="16" s="1"/>
  <c r="F96" i="23"/>
  <c r="I259" i="7"/>
  <c r="F214" i="16" s="1"/>
  <c r="F88" i="23"/>
  <c r="I251" i="7"/>
  <c r="F206" i="16" s="1"/>
  <c r="F80" i="23"/>
  <c r="I243" i="7"/>
  <c r="F198" i="16" s="1"/>
  <c r="F72" i="23"/>
  <c r="I235" i="7"/>
  <c r="F190" i="16" s="1"/>
  <c r="F64" i="23"/>
  <c r="I227" i="7"/>
  <c r="F182" i="16" s="1"/>
  <c r="F56" i="23"/>
  <c r="I219" i="7"/>
  <c r="F174" i="16" s="1"/>
  <c r="F48" i="23"/>
  <c r="I211" i="7"/>
  <c r="F166" i="16" s="1"/>
  <c r="F40" i="23"/>
  <c r="I203" i="7"/>
  <c r="F158" i="16" s="1"/>
  <c r="F32" i="23"/>
  <c r="I195" i="7"/>
  <c r="F150" i="16" s="1"/>
  <c r="F24" i="23"/>
  <c r="I187" i="7"/>
  <c r="F142" i="16" s="1"/>
  <c r="F16" i="23"/>
  <c r="I179" i="7"/>
  <c r="F134" i="16" s="1"/>
  <c r="F8" i="23"/>
  <c r="A119" i="16"/>
  <c r="A111" i="16"/>
  <c r="A100" i="16"/>
  <c r="A92" i="16"/>
  <c r="A84" i="16"/>
  <c r="A76" i="16"/>
  <c r="A68" i="16"/>
  <c r="A60" i="16"/>
  <c r="A52" i="16"/>
  <c r="A44" i="16"/>
  <c r="A36" i="16"/>
  <c r="A28" i="16"/>
  <c r="A20" i="16"/>
  <c r="A12" i="16"/>
  <c r="A4" i="16"/>
  <c r="F123" i="16"/>
  <c r="F115" i="16"/>
  <c r="A83" i="16"/>
  <c r="A51" i="16"/>
  <c r="A19" i="16"/>
  <c r="F29" i="23"/>
  <c r="F61" i="23"/>
  <c r="F93" i="23"/>
  <c r="I226" i="7"/>
  <c r="F181" i="16" s="1"/>
  <c r="F55" i="23"/>
  <c r="A118" i="16"/>
  <c r="A110" i="16"/>
  <c r="A112" i="16"/>
  <c r="A80" i="16"/>
  <c r="A80" i="23" s="1"/>
  <c r="A48" i="16"/>
  <c r="A48" i="23" s="1"/>
  <c r="A16" i="16"/>
  <c r="A16" i="23" s="1"/>
  <c r="A107" i="16"/>
  <c r="A75" i="16"/>
  <c r="A43" i="16"/>
  <c r="A11" i="16"/>
  <c r="F5" i="23"/>
  <c r="F37" i="23"/>
  <c r="F69" i="23"/>
  <c r="F101" i="23"/>
  <c r="G343" i="7"/>
  <c r="E253" i="16" s="1"/>
  <c r="E127" i="23"/>
  <c r="E127" i="16"/>
  <c r="G342" i="7"/>
  <c r="E252" i="16" s="1"/>
  <c r="E126" i="23"/>
  <c r="E126" i="16"/>
  <c r="D342" i="7"/>
  <c r="C252" i="16" s="1"/>
  <c r="C126" i="23"/>
  <c r="C126" i="16"/>
  <c r="D340" i="7"/>
  <c r="C250" i="16" s="1"/>
  <c r="C124" i="23"/>
  <c r="C124" i="16"/>
  <c r="D339" i="7"/>
  <c r="C249" i="16" s="1"/>
  <c r="C123" i="23"/>
  <c r="C123" i="16"/>
  <c r="D338" i="7"/>
  <c r="C248" i="16" s="1"/>
  <c r="C122" i="23"/>
  <c r="C122" i="16"/>
  <c r="D337" i="7"/>
  <c r="C247" i="16" s="1"/>
  <c r="C121" i="23"/>
  <c r="C121" i="16"/>
  <c r="D336" i="7"/>
  <c r="C246" i="16" s="1"/>
  <c r="C120" i="23"/>
  <c r="C120" i="16"/>
  <c r="G334" i="7"/>
  <c r="E244" i="16" s="1"/>
  <c r="E118" i="23"/>
  <c r="E118" i="16"/>
  <c r="G331" i="7"/>
  <c r="E241" i="16" s="1"/>
  <c r="E115" i="23"/>
  <c r="E115" i="16"/>
  <c r="D331" i="7"/>
  <c r="C241" i="16" s="1"/>
  <c r="C115" i="23"/>
  <c r="C115" i="16"/>
  <c r="D330" i="7"/>
  <c r="C240" i="16" s="1"/>
  <c r="C114" i="23"/>
  <c r="C114" i="16"/>
  <c r="D329" i="7"/>
  <c r="C239" i="16" s="1"/>
  <c r="C113" i="23"/>
  <c r="C113" i="16"/>
  <c r="D328" i="7"/>
  <c r="C238" i="16" s="1"/>
  <c r="C112" i="23"/>
  <c r="C112" i="16"/>
  <c r="D327" i="7"/>
  <c r="C237" i="16" s="1"/>
  <c r="C111" i="23"/>
  <c r="C111" i="16"/>
  <c r="G276" i="7"/>
  <c r="E231" i="16" s="1"/>
  <c r="E105" i="23"/>
  <c r="E105" i="16"/>
  <c r="D275" i="7"/>
  <c r="C230" i="16" s="1"/>
  <c r="C104" i="23"/>
  <c r="C104" i="16"/>
  <c r="D274" i="7"/>
  <c r="C229" i="16" s="1"/>
  <c r="C103" i="23"/>
  <c r="C103" i="16"/>
  <c r="D273" i="7"/>
  <c r="C228" i="16" s="1"/>
  <c r="C102" i="23"/>
  <c r="C102" i="16"/>
  <c r="D272" i="7"/>
  <c r="C227" i="16" s="1"/>
  <c r="C101" i="23"/>
  <c r="C101" i="16"/>
  <c r="G271" i="7"/>
  <c r="E226" i="16" s="1"/>
  <c r="E100" i="23"/>
  <c r="E100" i="16"/>
  <c r="G268" i="7"/>
  <c r="E223" i="16" s="1"/>
  <c r="E97" i="23"/>
  <c r="E97" i="16"/>
  <c r="G267" i="7"/>
  <c r="E222" i="16" s="1"/>
  <c r="E96" i="23"/>
  <c r="E96" i="16"/>
  <c r="G266" i="7"/>
  <c r="E221" i="16" s="1"/>
  <c r="E95" i="23"/>
  <c r="E95" i="16"/>
  <c r="D265" i="7"/>
  <c r="C220" i="16" s="1"/>
  <c r="C94" i="23"/>
  <c r="C94" i="16"/>
  <c r="D264" i="7"/>
  <c r="C219" i="16" s="1"/>
  <c r="C93" i="23"/>
  <c r="C93" i="16"/>
  <c r="D263" i="7"/>
  <c r="C218" i="16" s="1"/>
  <c r="C92" i="23"/>
  <c r="C92" i="16"/>
  <c r="G260" i="7"/>
  <c r="E215" i="16" s="1"/>
  <c r="E89" i="23"/>
  <c r="E89" i="16"/>
  <c r="G259" i="7"/>
  <c r="E214" i="16" s="1"/>
  <c r="E88" i="23"/>
  <c r="E88" i="16"/>
  <c r="G258" i="7"/>
  <c r="E213" i="16" s="1"/>
  <c r="E87" i="23"/>
  <c r="E87" i="16"/>
  <c r="G257" i="7"/>
  <c r="E212" i="16" s="1"/>
  <c r="E86" i="23"/>
  <c r="E86" i="16"/>
  <c r="G256" i="7"/>
  <c r="E211" i="16" s="1"/>
  <c r="E85" i="23"/>
  <c r="E85" i="16"/>
  <c r="D255" i="7"/>
  <c r="C210" i="16" s="1"/>
  <c r="C84" i="23"/>
  <c r="C84" i="16"/>
  <c r="D252" i="7"/>
  <c r="C207" i="16" s="1"/>
  <c r="C81" i="23"/>
  <c r="C81" i="16"/>
  <c r="G251" i="7"/>
  <c r="E206" i="16" s="1"/>
  <c r="E80" i="23"/>
  <c r="E80" i="16"/>
  <c r="G250" i="7"/>
  <c r="E205" i="16" s="1"/>
  <c r="E79" i="23"/>
  <c r="E79" i="16"/>
  <c r="G249" i="7"/>
  <c r="E204" i="16" s="1"/>
  <c r="E78" i="23"/>
  <c r="E78" i="16"/>
  <c r="G248" i="7"/>
  <c r="E203" i="16" s="1"/>
  <c r="E77" i="23"/>
  <c r="E77" i="16"/>
  <c r="G247" i="7"/>
  <c r="E202" i="16" s="1"/>
  <c r="E76" i="23"/>
  <c r="E76" i="16"/>
  <c r="G244" i="7"/>
  <c r="E199" i="16" s="1"/>
  <c r="E73" i="23"/>
  <c r="E73" i="16"/>
  <c r="G243" i="7"/>
  <c r="E198" i="16" s="1"/>
  <c r="E72" i="23"/>
  <c r="E72" i="16"/>
  <c r="G242" i="7"/>
  <c r="E197" i="16" s="1"/>
  <c r="E71" i="23"/>
  <c r="E71" i="16"/>
  <c r="G241" i="7"/>
  <c r="E196" i="16" s="1"/>
  <c r="E70" i="23"/>
  <c r="E70" i="16"/>
  <c r="G240" i="7"/>
  <c r="E195" i="16" s="1"/>
  <c r="E69" i="23"/>
  <c r="E69" i="16"/>
  <c r="G239" i="7"/>
  <c r="E194" i="16" s="1"/>
  <c r="E68" i="23"/>
  <c r="E68" i="16"/>
  <c r="G236" i="7"/>
  <c r="E191" i="16" s="1"/>
  <c r="E65" i="23"/>
  <c r="E65" i="16"/>
  <c r="G234" i="7"/>
  <c r="E189" i="16" s="1"/>
  <c r="E63" i="23"/>
  <c r="E63" i="16"/>
  <c r="D233" i="7"/>
  <c r="C188" i="16" s="1"/>
  <c r="C62" i="23"/>
  <c r="C62" i="16"/>
  <c r="D232" i="7"/>
  <c r="C187" i="16" s="1"/>
  <c r="C61" i="23"/>
  <c r="C61" i="16"/>
  <c r="D231" i="7"/>
  <c r="C186" i="16" s="1"/>
  <c r="C60" i="23"/>
  <c r="C60" i="16"/>
  <c r="D230" i="7"/>
  <c r="C185" i="16" s="1"/>
  <c r="C59" i="23"/>
  <c r="C59" i="16"/>
  <c r="D226" i="7"/>
  <c r="C181" i="16" s="1"/>
  <c r="C55" i="23"/>
  <c r="C55" i="16"/>
  <c r="G225" i="7"/>
  <c r="E180" i="16" s="1"/>
  <c r="E54" i="23"/>
  <c r="E54" i="16"/>
  <c r="G224" i="7"/>
  <c r="E179" i="16" s="1"/>
  <c r="E53" i="23"/>
  <c r="E53" i="16"/>
  <c r="D223" i="7"/>
  <c r="C178" i="16" s="1"/>
  <c r="C52" i="23"/>
  <c r="C52" i="16"/>
  <c r="D222" i="7"/>
  <c r="C177" i="16" s="1"/>
  <c r="C51" i="23"/>
  <c r="C51" i="16"/>
  <c r="D218" i="7"/>
  <c r="C173" i="16" s="1"/>
  <c r="C47" i="23"/>
  <c r="C47" i="16"/>
  <c r="D217" i="7"/>
  <c r="C172" i="16" s="1"/>
  <c r="C46" i="23"/>
  <c r="C46" i="16"/>
  <c r="G216" i="7"/>
  <c r="E171" i="16" s="1"/>
  <c r="E45" i="23"/>
  <c r="E45" i="16"/>
  <c r="G215" i="7"/>
  <c r="E170" i="16" s="1"/>
  <c r="E44" i="23"/>
  <c r="E44" i="16"/>
  <c r="G214" i="7"/>
  <c r="E169" i="16" s="1"/>
  <c r="E43" i="23"/>
  <c r="E43" i="16"/>
  <c r="D210" i="7"/>
  <c r="C165" i="16" s="1"/>
  <c r="C39" i="23"/>
  <c r="C39" i="16"/>
  <c r="D209" i="7"/>
  <c r="C164" i="16" s="1"/>
  <c r="C38" i="23"/>
  <c r="C38" i="16"/>
  <c r="D208" i="7"/>
  <c r="C163" i="16" s="1"/>
  <c r="C37" i="23"/>
  <c r="C37" i="16"/>
  <c r="G207" i="7"/>
  <c r="E162" i="16" s="1"/>
  <c r="E36" i="23"/>
  <c r="E36" i="16"/>
  <c r="G206" i="7"/>
  <c r="E161" i="16" s="1"/>
  <c r="E35" i="23"/>
  <c r="E35" i="16"/>
  <c r="G202" i="7"/>
  <c r="E157" i="16" s="1"/>
  <c r="E31" i="23"/>
  <c r="E31" i="16"/>
  <c r="D201" i="7"/>
  <c r="C156" i="16" s="1"/>
  <c r="C30" i="23"/>
  <c r="C30" i="16"/>
  <c r="D221" i="7"/>
  <c r="C176" i="16" s="1"/>
  <c r="C50" i="23"/>
  <c r="C50" i="16"/>
  <c r="D145" i="7"/>
  <c r="D316" i="7" s="1"/>
  <c r="D109" i="7"/>
  <c r="D280" i="7" s="1"/>
  <c r="D63" i="7"/>
  <c r="G141" i="7"/>
  <c r="G312" i="7" s="1"/>
  <c r="G62" i="7"/>
  <c r="G84" i="7"/>
  <c r="G170" i="7"/>
  <c r="A253" i="16"/>
  <c r="A127" i="23" s="1"/>
  <c r="A245" i="16"/>
  <c r="A237" i="16"/>
  <c r="A226" i="16"/>
  <c r="A218" i="16"/>
  <c r="A210" i="16"/>
  <c r="A202" i="16"/>
  <c r="B127" i="23"/>
  <c r="B119" i="23"/>
  <c r="B111" i="23"/>
  <c r="B100" i="23"/>
  <c r="B92" i="23"/>
  <c r="B84" i="23"/>
  <c r="B76" i="23"/>
  <c r="B68" i="23"/>
  <c r="B60" i="23"/>
  <c r="B52" i="23"/>
  <c r="B44" i="23"/>
  <c r="B36" i="23"/>
  <c r="B20" i="23"/>
  <c r="B12" i="23"/>
  <c r="D341" i="7"/>
  <c r="C251" i="16" s="1"/>
  <c r="C125" i="23"/>
  <c r="C125" i="16"/>
  <c r="D325" i="7"/>
  <c r="C235" i="16" s="1"/>
  <c r="C109" i="23"/>
  <c r="C109" i="16"/>
  <c r="G138" i="7"/>
  <c r="G309" i="7" s="1"/>
  <c r="D138" i="7"/>
  <c r="D309" i="7" s="1"/>
  <c r="G278" i="7"/>
  <c r="E233" i="16" s="1"/>
  <c r="E107" i="23"/>
  <c r="E107" i="16"/>
  <c r="G106" i="7"/>
  <c r="D106" i="7"/>
  <c r="G98" i="7"/>
  <c r="D98" i="7"/>
  <c r="G90" i="7"/>
  <c r="D90" i="7"/>
  <c r="G254" i="7"/>
  <c r="E209" i="16" s="1"/>
  <c r="E83" i="23"/>
  <c r="E83" i="16"/>
  <c r="G74" i="7"/>
  <c r="D74" i="7"/>
  <c r="G212" i="7"/>
  <c r="E167" i="16" s="1"/>
  <c r="E41" i="23"/>
  <c r="E41" i="16"/>
  <c r="D155" i="7"/>
  <c r="D127" i="7"/>
  <c r="D298" i="7" s="1"/>
  <c r="D91" i="7"/>
  <c r="D45" i="7"/>
  <c r="G168" i="7"/>
  <c r="G42" i="7"/>
  <c r="D172" i="7"/>
  <c r="D163" i="7"/>
  <c r="D153" i="7"/>
  <c r="D144" i="7"/>
  <c r="D315" i="7" s="1"/>
  <c r="D135" i="7"/>
  <c r="D306" i="7" s="1"/>
  <c r="D126" i="7"/>
  <c r="D297" i="7" s="1"/>
  <c r="D117" i="7"/>
  <c r="D288" i="7" s="1"/>
  <c r="D108" i="7"/>
  <c r="D279" i="7" s="1"/>
  <c r="D99" i="7"/>
  <c r="D89" i="7"/>
  <c r="D80" i="7"/>
  <c r="D71" i="7"/>
  <c r="D53" i="7"/>
  <c r="D44" i="7"/>
  <c r="D35" i="7"/>
  <c r="G167" i="7"/>
  <c r="G158" i="7"/>
  <c r="G149" i="7"/>
  <c r="G320" i="7" s="1"/>
  <c r="G140" i="7"/>
  <c r="G311" i="7" s="1"/>
  <c r="G131" i="7"/>
  <c r="G302" i="7" s="1"/>
  <c r="G121" i="7"/>
  <c r="G292" i="7" s="1"/>
  <c r="G112" i="7"/>
  <c r="G283" i="7" s="1"/>
  <c r="G61" i="7"/>
  <c r="G51" i="7"/>
  <c r="G39" i="7"/>
  <c r="G103" i="7"/>
  <c r="G93" i="7"/>
  <c r="G81" i="7"/>
  <c r="G169" i="7"/>
  <c r="A252" i="16"/>
  <c r="A126" i="23" s="1"/>
  <c r="A244" i="16"/>
  <c r="A118" i="23" s="1"/>
  <c r="A236" i="16"/>
  <c r="A110" i="23" s="1"/>
  <c r="A233" i="16"/>
  <c r="A225" i="16"/>
  <c r="A99" i="23" s="1"/>
  <c r="A217" i="16"/>
  <c r="A209" i="16"/>
  <c r="B126" i="23"/>
  <c r="B118" i="23"/>
  <c r="B110" i="23"/>
  <c r="B107" i="23"/>
  <c r="B99" i="23"/>
  <c r="B91" i="23"/>
  <c r="B83" i="23"/>
  <c r="B75" i="23"/>
  <c r="B67" i="23"/>
  <c r="B59" i="23"/>
  <c r="B51" i="23"/>
  <c r="B43" i="23"/>
  <c r="B35" i="23"/>
  <c r="B27" i="23"/>
  <c r="B19" i="23"/>
  <c r="B11" i="23"/>
  <c r="G333" i="7"/>
  <c r="E243" i="16" s="1"/>
  <c r="E117" i="23"/>
  <c r="E117" i="16"/>
  <c r="D237" i="7"/>
  <c r="C192" i="16" s="1"/>
  <c r="C66" i="23"/>
  <c r="C66" i="16"/>
  <c r="G228" i="7"/>
  <c r="E183" i="16" s="1"/>
  <c r="E57" i="23"/>
  <c r="E57" i="16"/>
  <c r="D164" i="7"/>
  <c r="D136" i="7"/>
  <c r="D307" i="7" s="1"/>
  <c r="D118" i="7"/>
  <c r="D289" i="7" s="1"/>
  <c r="D100" i="7"/>
  <c r="D72" i="7"/>
  <c r="D54" i="7"/>
  <c r="D36" i="7"/>
  <c r="G159" i="7"/>
  <c r="G150" i="7"/>
  <c r="G321" i="7" s="1"/>
  <c r="G132" i="7"/>
  <c r="G303" i="7" s="1"/>
  <c r="G123" i="7"/>
  <c r="G294" i="7" s="1"/>
  <c r="G113" i="7"/>
  <c r="G284" i="7" s="1"/>
  <c r="G52" i="7"/>
  <c r="G201" i="7"/>
  <c r="E156" i="16" s="1"/>
  <c r="E30" i="23"/>
  <c r="E30" i="16"/>
  <c r="G104" i="7"/>
  <c r="G94" i="7"/>
  <c r="B28" i="23"/>
  <c r="D161" i="7"/>
  <c r="D152" i="7"/>
  <c r="D323" i="7" s="1"/>
  <c r="D143" i="7"/>
  <c r="D314" i="7" s="1"/>
  <c r="D134" i="7"/>
  <c r="D305" i="7" s="1"/>
  <c r="D125" i="7"/>
  <c r="D296" i="7" s="1"/>
  <c r="D116" i="7"/>
  <c r="D287" i="7" s="1"/>
  <c r="D107" i="7"/>
  <c r="D97" i="7"/>
  <c r="D88" i="7"/>
  <c r="D79" i="7"/>
  <c r="D70" i="7"/>
  <c r="D43" i="7"/>
  <c r="D33" i="7"/>
  <c r="G166" i="7"/>
  <c r="G157" i="7"/>
  <c r="G148" i="7"/>
  <c r="G319" i="7" s="1"/>
  <c r="G139" i="7"/>
  <c r="G310" i="7" s="1"/>
  <c r="G129" i="7"/>
  <c r="G300" i="7" s="1"/>
  <c r="G120" i="7"/>
  <c r="G291" i="7" s="1"/>
  <c r="G111" i="7"/>
  <c r="G282" i="7" s="1"/>
  <c r="G60" i="7"/>
  <c r="G50" i="7"/>
  <c r="G38" i="7"/>
  <c r="G102" i="7"/>
  <c r="G92" i="7"/>
  <c r="A251" i="16"/>
  <c r="A125" i="23" s="1"/>
  <c r="A243" i="16"/>
  <c r="A117" i="23" s="1"/>
  <c r="A235" i="16"/>
  <c r="A109" i="23" s="1"/>
  <c r="B125" i="23"/>
  <c r="B117" i="23"/>
  <c r="B109" i="23"/>
  <c r="B106" i="23"/>
  <c r="B98" i="23"/>
  <c r="B90" i="23"/>
  <c r="B82" i="23"/>
  <c r="B74" i="23"/>
  <c r="B66" i="23"/>
  <c r="B58" i="23"/>
  <c r="B50" i="23"/>
  <c r="B42" i="23"/>
  <c r="B34" i="23"/>
  <c r="B26" i="23"/>
  <c r="B18" i="23"/>
  <c r="B10" i="23"/>
  <c r="D333" i="7"/>
  <c r="C243" i="16" s="1"/>
  <c r="C117" i="23"/>
  <c r="C117" i="16"/>
  <c r="G325" i="7"/>
  <c r="E235" i="16" s="1"/>
  <c r="E109" i="23"/>
  <c r="E109" i="16"/>
  <c r="G122" i="7"/>
  <c r="G293" i="7" s="1"/>
  <c r="D122" i="7"/>
  <c r="D293" i="7" s="1"/>
  <c r="G270" i="7"/>
  <c r="E225" i="16" s="1"/>
  <c r="E99" i="23"/>
  <c r="E99" i="16"/>
  <c r="G82" i="7"/>
  <c r="D82" i="7"/>
  <c r="G246" i="7"/>
  <c r="E201" i="16" s="1"/>
  <c r="E75" i="23"/>
  <c r="E75" i="16"/>
  <c r="G235" i="7"/>
  <c r="E190" i="16" s="1"/>
  <c r="E64" i="23"/>
  <c r="E64" i="16"/>
  <c r="G219" i="7"/>
  <c r="E174" i="16" s="1"/>
  <c r="E48" i="23"/>
  <c r="E48" i="16"/>
  <c r="D133" i="7"/>
  <c r="D304" i="7" s="1"/>
  <c r="D124" i="7"/>
  <c r="D295" i="7" s="1"/>
  <c r="D115" i="7"/>
  <c r="D286" i="7" s="1"/>
  <c r="D105" i="7"/>
  <c r="D96" i="7"/>
  <c r="D87" i="7"/>
  <c r="D78" i="7"/>
  <c r="D69" i="7"/>
  <c r="D41" i="7"/>
  <c r="D32" i="7"/>
  <c r="G165" i="7"/>
  <c r="G156" i="7"/>
  <c r="G147" i="7"/>
  <c r="G318" i="7" s="1"/>
  <c r="G137" i="7"/>
  <c r="G308" i="7" s="1"/>
  <c r="G128" i="7"/>
  <c r="G299" i="7" s="1"/>
  <c r="G119" i="7"/>
  <c r="G290" i="7" s="1"/>
  <c r="G110" i="7"/>
  <c r="G281" i="7" s="1"/>
  <c r="G59" i="7"/>
  <c r="G47" i="7"/>
  <c r="G37" i="7"/>
  <c r="G101" i="7"/>
  <c r="A250" i="16"/>
  <c r="A124" i="23" s="1"/>
  <c r="A242" i="16"/>
  <c r="A116" i="23" s="1"/>
  <c r="A234" i="16"/>
  <c r="B124" i="23"/>
  <c r="B116" i="23"/>
  <c r="B108" i="23"/>
  <c r="B105" i="23"/>
  <c r="B97" i="23"/>
  <c r="B89" i="23"/>
  <c r="B81" i="23"/>
  <c r="B73" i="23"/>
  <c r="B65" i="23"/>
  <c r="B57" i="23"/>
  <c r="B49" i="23"/>
  <c r="B41" i="23"/>
  <c r="B33" i="23"/>
  <c r="B25" i="23"/>
  <c r="B17" i="23"/>
  <c r="B9" i="23"/>
  <c r="D205" i="7"/>
  <c r="C160" i="16" s="1"/>
  <c r="C34" i="23"/>
  <c r="C34" i="16"/>
  <c r="G204" i="7"/>
  <c r="E159" i="16" s="1"/>
  <c r="E33" i="23"/>
  <c r="E33" i="16"/>
  <c r="G203" i="7"/>
  <c r="E158" i="16" s="1"/>
  <c r="E32" i="23"/>
  <c r="E32" i="16"/>
  <c r="D95" i="7"/>
  <c r="D86" i="7"/>
  <c r="D77" i="7"/>
  <c r="D68" i="7"/>
  <c r="D49" i="7"/>
  <c r="D40" i="7"/>
  <c r="D31" i="7"/>
  <c r="G164" i="7"/>
  <c r="G155" i="7"/>
  <c r="G145" i="7"/>
  <c r="G316" i="7" s="1"/>
  <c r="G58" i="7"/>
  <c r="G46" i="7"/>
  <c r="B123" i="23"/>
  <c r="B115" i="23"/>
  <c r="B104" i="23"/>
  <c r="B96" i="23"/>
  <c r="B88" i="23"/>
  <c r="B80" i="23"/>
  <c r="B72" i="23"/>
  <c r="B64" i="23"/>
  <c r="B56" i="23"/>
  <c r="B48" i="23"/>
  <c r="B40" i="23"/>
  <c r="B32" i="23"/>
  <c r="B24" i="23"/>
  <c r="B16" i="23"/>
  <c r="B8" i="23"/>
  <c r="D213" i="7"/>
  <c r="C168" i="16" s="1"/>
  <c r="C42" i="23"/>
  <c r="C42" i="16"/>
  <c r="D85" i="7"/>
  <c r="D76" i="7"/>
  <c r="D67" i="7"/>
  <c r="D57" i="7"/>
  <c r="D48" i="7"/>
  <c r="G153" i="7"/>
  <c r="G66" i="7"/>
  <c r="G55" i="7"/>
  <c r="B2" i="23"/>
  <c r="B122" i="23"/>
  <c r="B114" i="23"/>
  <c r="B103" i="23"/>
  <c r="B95" i="23"/>
  <c r="B87" i="23"/>
  <c r="B79" i="23"/>
  <c r="B71" i="23"/>
  <c r="B63" i="23"/>
  <c r="B55" i="23"/>
  <c r="B47" i="23"/>
  <c r="B39" i="23"/>
  <c r="B31" i="23"/>
  <c r="B23" i="23"/>
  <c r="B15" i="23"/>
  <c r="B7" i="23"/>
  <c r="D229" i="7"/>
  <c r="C184" i="16" s="1"/>
  <c r="C58" i="23"/>
  <c r="C58" i="16"/>
  <c r="G211" i="7"/>
  <c r="E166" i="16" s="1"/>
  <c r="E40" i="23"/>
  <c r="E40" i="16"/>
  <c r="D75" i="7"/>
  <c r="D65" i="7"/>
  <c r="D56" i="7"/>
  <c r="G161" i="7"/>
  <c r="G34" i="7"/>
  <c r="A247" i="16"/>
  <c r="A121" i="23" s="1"/>
  <c r="A239" i="16"/>
  <c r="A113" i="23" s="1"/>
  <c r="B3" i="23"/>
  <c r="B121" i="23"/>
  <c r="B113" i="23"/>
  <c r="B102" i="23"/>
  <c r="B94" i="23"/>
  <c r="B86" i="23"/>
  <c r="B78" i="23"/>
  <c r="B70" i="23"/>
  <c r="B62" i="23"/>
  <c r="B54" i="23"/>
  <c r="B46" i="23"/>
  <c r="B38" i="23"/>
  <c r="B30" i="23"/>
  <c r="B22" i="23"/>
  <c r="B14" i="23"/>
  <c r="B6" i="23"/>
  <c r="G130" i="7"/>
  <c r="G301" i="7" s="1"/>
  <c r="D130" i="7"/>
  <c r="D301" i="7" s="1"/>
  <c r="G114" i="7"/>
  <c r="G285" i="7" s="1"/>
  <c r="D114" i="7"/>
  <c r="D285" i="7" s="1"/>
  <c r="G262" i="7"/>
  <c r="E217" i="16" s="1"/>
  <c r="E91" i="23"/>
  <c r="E91" i="16"/>
  <c r="G238" i="7"/>
  <c r="E193" i="16" s="1"/>
  <c r="E67" i="23"/>
  <c r="E67" i="16"/>
  <c r="G227" i="7"/>
  <c r="E182" i="16" s="1"/>
  <c r="E56" i="23"/>
  <c r="E56" i="16"/>
  <c r="G220" i="7"/>
  <c r="E175" i="16" s="1"/>
  <c r="E49" i="23"/>
  <c r="E49" i="16"/>
  <c r="D147" i="7"/>
  <c r="D318" i="7" s="1"/>
  <c r="D83" i="7"/>
  <c r="D73" i="7"/>
  <c r="D64" i="7"/>
  <c r="A128" i="16"/>
  <c r="A2" i="23" s="1"/>
  <c r="A246" i="16"/>
  <c r="A238" i="16"/>
  <c r="B4" i="23"/>
  <c r="B120" i="23"/>
  <c r="B112" i="23"/>
  <c r="B101" i="23"/>
  <c r="B93" i="23"/>
  <c r="B85" i="23"/>
  <c r="B77" i="23"/>
  <c r="B69" i="23"/>
  <c r="B61" i="23"/>
  <c r="B53" i="23"/>
  <c r="B45" i="23"/>
  <c r="B37" i="23"/>
  <c r="B29" i="23"/>
  <c r="B21" i="23"/>
  <c r="B13" i="23"/>
  <c r="B5" i="23"/>
  <c r="A166" i="16"/>
  <c r="A40" i="23" s="1"/>
  <c r="A150" i="16"/>
  <c r="A134" i="16"/>
  <c r="A165" i="16"/>
  <c r="A39" i="23" s="1"/>
  <c r="A149" i="16"/>
  <c r="A23" i="23" s="1"/>
  <c r="A133" i="16"/>
  <c r="A7" i="23" s="1"/>
  <c r="A201" i="16"/>
  <c r="A228" i="16"/>
  <c r="A102" i="23" s="1"/>
  <c r="A220" i="16"/>
  <c r="A94" i="23" s="1"/>
  <c r="A212" i="16"/>
  <c r="A204" i="16"/>
  <c r="A78" i="23" s="1"/>
  <c r="A196" i="16"/>
  <c r="A70" i="23" s="1"/>
  <c r="A188" i="16"/>
  <c r="A62" i="23" s="1"/>
  <c r="A180" i="16"/>
  <c r="A172" i="16"/>
  <c r="A46" i="23" s="1"/>
  <c r="A164" i="16"/>
  <c r="A38" i="23" s="1"/>
  <c r="A156" i="16"/>
  <c r="A30" i="23" s="1"/>
  <c r="A148" i="16"/>
  <c r="A140" i="16"/>
  <c r="A14" i="23" s="1"/>
  <c r="A132" i="16"/>
  <c r="A6" i="23" s="1"/>
  <c r="A194" i="16"/>
  <c r="A227" i="16"/>
  <c r="A219" i="16"/>
  <c r="A211" i="16"/>
  <c r="A85" i="23" s="1"/>
  <c r="A203" i="16"/>
  <c r="A77" i="23" s="1"/>
  <c r="A195" i="16"/>
  <c r="A187" i="16"/>
  <c r="A179" i="16"/>
  <c r="A171" i="16"/>
  <c r="A163" i="16"/>
  <c r="A155" i="16"/>
  <c r="A147" i="16"/>
  <c r="A21" i="23" s="1"/>
  <c r="A139" i="16"/>
  <c r="A13" i="23" s="1"/>
  <c r="A131" i="16"/>
  <c r="A186" i="16"/>
  <c r="A178" i="16"/>
  <c r="A170" i="16"/>
  <c r="A44" i="23" s="1"/>
  <c r="A162" i="16"/>
  <c r="A154" i="16"/>
  <c r="A146" i="16"/>
  <c r="A138" i="16"/>
  <c r="A12" i="23" s="1"/>
  <c r="A130" i="16"/>
  <c r="A193" i="16"/>
  <c r="A67" i="23" s="1"/>
  <c r="A185" i="16"/>
  <c r="A59" i="23" s="1"/>
  <c r="A177" i="16"/>
  <c r="A169" i="16"/>
  <c r="A43" i="23" s="1"/>
  <c r="A161" i="16"/>
  <c r="A35" i="23" s="1"/>
  <c r="A153" i="16"/>
  <c r="A145" i="16"/>
  <c r="A137" i="16"/>
  <c r="A129" i="16"/>
  <c r="A3" i="23" s="1"/>
  <c r="A232" i="16"/>
  <c r="A106" i="23" s="1"/>
  <c r="A224" i="16"/>
  <c r="A98" i="23" s="1"/>
  <c r="A216" i="16"/>
  <c r="A90" i="23" s="1"/>
  <c r="A208" i="16"/>
  <c r="A82" i="23" s="1"/>
  <c r="A200" i="16"/>
  <c r="A74" i="23" s="1"/>
  <c r="A192" i="16"/>
  <c r="A66" i="23" s="1"/>
  <c r="A184" i="16"/>
  <c r="A58" i="23" s="1"/>
  <c r="A176" i="16"/>
  <c r="A50" i="23" s="1"/>
  <c r="A168" i="16"/>
  <c r="A42" i="23" s="1"/>
  <c r="A160" i="16"/>
  <c r="A34" i="23" s="1"/>
  <c r="A152" i="16"/>
  <c r="A26" i="23" s="1"/>
  <c r="A144" i="16"/>
  <c r="A18" i="23" s="1"/>
  <c r="A136" i="16"/>
  <c r="A10" i="23" s="1"/>
  <c r="A231" i="16"/>
  <c r="A105" i="23" s="1"/>
  <c r="A223" i="16"/>
  <c r="A97" i="23" s="1"/>
  <c r="A215" i="16"/>
  <c r="A207" i="16"/>
  <c r="A199" i="16"/>
  <c r="A73" i="23" s="1"/>
  <c r="A191" i="16"/>
  <c r="A65" i="23" s="1"/>
  <c r="A183" i="16"/>
  <c r="A57" i="23" s="1"/>
  <c r="A175" i="16"/>
  <c r="A167" i="16"/>
  <c r="A41" i="23" s="1"/>
  <c r="A159" i="16"/>
  <c r="A33" i="23" s="1"/>
  <c r="A151" i="16"/>
  <c r="A143" i="16"/>
  <c r="A135" i="16"/>
  <c r="A9" i="23" s="1"/>
  <c r="I33" i="7"/>
  <c r="I161" i="7"/>
  <c r="I145" i="7"/>
  <c r="I316" i="7" s="1"/>
  <c r="I97" i="7"/>
  <c r="I81" i="7"/>
  <c r="I17" i="7"/>
  <c r="H243" i="7"/>
  <c r="I159" i="7"/>
  <c r="I95" i="7"/>
  <c r="I31" i="7"/>
  <c r="H226" i="7"/>
  <c r="I142" i="7"/>
  <c r="I313" i="7" s="1"/>
  <c r="I78" i="7"/>
  <c r="I14" i="7"/>
  <c r="I137" i="7"/>
  <c r="I308" i="7" s="1"/>
  <c r="I73" i="7"/>
  <c r="I9" i="7"/>
  <c r="H307" i="7"/>
  <c r="H179" i="7"/>
  <c r="I126" i="7"/>
  <c r="I297" i="7" s="1"/>
  <c r="I62" i="7"/>
  <c r="H290" i="7"/>
  <c r="H203" i="7"/>
  <c r="H267" i="7"/>
  <c r="H331" i="7"/>
  <c r="I118" i="7"/>
  <c r="I289" i="7" s="1"/>
  <c r="I54" i="7"/>
  <c r="I167" i="7"/>
  <c r="I103" i="7"/>
  <c r="I39" i="7"/>
  <c r="H315" i="7"/>
  <c r="H296" i="7"/>
  <c r="H251" i="7"/>
  <c r="H232" i="7"/>
  <c r="H187" i="7"/>
  <c r="H312" i="7"/>
  <c r="H248" i="7"/>
  <c r="I166" i="7"/>
  <c r="I143" i="7"/>
  <c r="I314" i="7" s="1"/>
  <c r="I121" i="7"/>
  <c r="I292" i="7" s="1"/>
  <c r="I102" i="7"/>
  <c r="I79" i="7"/>
  <c r="I57" i="7"/>
  <c r="I38" i="7"/>
  <c r="I15" i="7"/>
  <c r="H336" i="7"/>
  <c r="H291" i="7"/>
  <c r="H272" i="7"/>
  <c r="H227" i="7"/>
  <c r="H208" i="7"/>
  <c r="H184" i="7"/>
  <c r="I156" i="7"/>
  <c r="H327" i="7"/>
  <c r="I124" i="7"/>
  <c r="I295" i="7" s="1"/>
  <c r="H295" i="7"/>
  <c r="I100" i="7"/>
  <c r="H271" i="7"/>
  <c r="I76" i="7"/>
  <c r="H247" i="7"/>
  <c r="I52" i="7"/>
  <c r="H223" i="7"/>
  <c r="I28" i="7"/>
  <c r="H199" i="7"/>
  <c r="I4" i="7"/>
  <c r="H175" i="7"/>
  <c r="I163" i="7"/>
  <c r="H334" i="7"/>
  <c r="I155" i="7"/>
  <c r="H326" i="7"/>
  <c r="I147" i="7"/>
  <c r="I318" i="7" s="1"/>
  <c r="H318" i="7"/>
  <c r="I139" i="7"/>
  <c r="I310" i="7" s="1"/>
  <c r="H310" i="7"/>
  <c r="I131" i="7"/>
  <c r="I302" i="7" s="1"/>
  <c r="H302" i="7"/>
  <c r="I123" i="7"/>
  <c r="I294" i="7" s="1"/>
  <c r="H294" i="7"/>
  <c r="I115" i="7"/>
  <c r="I286" i="7" s="1"/>
  <c r="H286" i="7"/>
  <c r="I107" i="7"/>
  <c r="H278" i="7"/>
  <c r="I99" i="7"/>
  <c r="H270" i="7"/>
  <c r="I91" i="7"/>
  <c r="H262" i="7"/>
  <c r="I83" i="7"/>
  <c r="H254" i="7"/>
  <c r="I75" i="7"/>
  <c r="H246" i="7"/>
  <c r="I67" i="7"/>
  <c r="H238" i="7"/>
  <c r="I59" i="7"/>
  <c r="H230" i="7"/>
  <c r="I51" i="7"/>
  <c r="H222" i="7"/>
  <c r="I43" i="7"/>
  <c r="H214" i="7"/>
  <c r="I35" i="7"/>
  <c r="H206" i="7"/>
  <c r="I27" i="7"/>
  <c r="H198" i="7"/>
  <c r="I19" i="7"/>
  <c r="H190" i="7"/>
  <c r="I11" i="7"/>
  <c r="H182" i="7"/>
  <c r="I3" i="7"/>
  <c r="H174" i="7"/>
  <c r="I158" i="7"/>
  <c r="I135" i="7"/>
  <c r="I306" i="7" s="1"/>
  <c r="I113" i="7"/>
  <c r="I284" i="7" s="1"/>
  <c r="I94" i="7"/>
  <c r="I71" i="7"/>
  <c r="I49" i="7"/>
  <c r="I30" i="7"/>
  <c r="I7" i="7"/>
  <c r="H328" i="7"/>
  <c r="H283" i="7"/>
  <c r="H264" i="7"/>
  <c r="H219" i="7"/>
  <c r="H200" i="7"/>
  <c r="I148" i="7"/>
  <c r="I319" i="7" s="1"/>
  <c r="H319" i="7"/>
  <c r="I140" i="7"/>
  <c r="I311" i="7" s="1"/>
  <c r="H311" i="7"/>
  <c r="I116" i="7"/>
  <c r="I287" i="7" s="1"/>
  <c r="H287" i="7"/>
  <c r="I92" i="7"/>
  <c r="H263" i="7"/>
  <c r="I68" i="7"/>
  <c r="H239" i="7"/>
  <c r="I36" i="7"/>
  <c r="H207" i="7"/>
  <c r="I12" i="7"/>
  <c r="H183" i="7"/>
  <c r="I162" i="7"/>
  <c r="H333" i="7"/>
  <c r="I154" i="7"/>
  <c r="H325" i="7"/>
  <c r="I146" i="7"/>
  <c r="I317" i="7" s="1"/>
  <c r="H317" i="7"/>
  <c r="I138" i="7"/>
  <c r="I309" i="7" s="1"/>
  <c r="H309" i="7"/>
  <c r="I130" i="7"/>
  <c r="I301" i="7" s="1"/>
  <c r="H301" i="7"/>
  <c r="I122" i="7"/>
  <c r="I293" i="7" s="1"/>
  <c r="H293" i="7"/>
  <c r="I114" i="7"/>
  <c r="I285" i="7" s="1"/>
  <c r="H285" i="7"/>
  <c r="I106" i="7"/>
  <c r="H277" i="7"/>
  <c r="I98" i="7"/>
  <c r="H269" i="7"/>
  <c r="I90" i="7"/>
  <c r="H261" i="7"/>
  <c r="I82" i="7"/>
  <c r="H253" i="7"/>
  <c r="I74" i="7"/>
  <c r="H245" i="7"/>
  <c r="I66" i="7"/>
  <c r="H237" i="7"/>
  <c r="I58" i="7"/>
  <c r="H229" i="7"/>
  <c r="I50" i="7"/>
  <c r="H221" i="7"/>
  <c r="I42" i="7"/>
  <c r="H213" i="7"/>
  <c r="I34" i="7"/>
  <c r="H205" i="7"/>
  <c r="I26" i="7"/>
  <c r="H197" i="7"/>
  <c r="I18" i="7"/>
  <c r="H189" i="7"/>
  <c r="I10" i="7"/>
  <c r="H181" i="7"/>
  <c r="I172" i="7"/>
  <c r="H343" i="7"/>
  <c r="I153" i="7"/>
  <c r="I134" i="7"/>
  <c r="I305" i="7" s="1"/>
  <c r="I111" i="7"/>
  <c r="I282" i="7" s="1"/>
  <c r="I89" i="7"/>
  <c r="I70" i="7"/>
  <c r="I47" i="7"/>
  <c r="I25" i="7"/>
  <c r="I6" i="7"/>
  <c r="H323" i="7"/>
  <c r="H304" i="7"/>
  <c r="H259" i="7"/>
  <c r="H240" i="7"/>
  <c r="H195" i="7"/>
  <c r="H176" i="7"/>
  <c r="I171" i="7"/>
  <c r="H342" i="7"/>
  <c r="I151" i="7"/>
  <c r="I322" i="7" s="1"/>
  <c r="I129" i="7"/>
  <c r="I300" i="7" s="1"/>
  <c r="I110" i="7"/>
  <c r="I281" i="7" s="1"/>
  <c r="I87" i="7"/>
  <c r="I65" i="7"/>
  <c r="I46" i="7"/>
  <c r="I23" i="7"/>
  <c r="H173" i="7"/>
  <c r="H299" i="7"/>
  <c r="H280" i="7"/>
  <c r="H235" i="7"/>
  <c r="H216" i="7"/>
  <c r="I164" i="7"/>
  <c r="H335" i="7"/>
  <c r="I132" i="7"/>
  <c r="I303" i="7" s="1"/>
  <c r="H303" i="7"/>
  <c r="I108" i="7"/>
  <c r="I279" i="7" s="1"/>
  <c r="H279" i="7"/>
  <c r="I84" i="7"/>
  <c r="H255" i="7"/>
  <c r="I60" i="7"/>
  <c r="H231" i="7"/>
  <c r="I44" i="7"/>
  <c r="H215" i="7"/>
  <c r="I20" i="7"/>
  <c r="H191" i="7"/>
  <c r="I170" i="7"/>
  <c r="H341" i="7"/>
  <c r="H288" i="7"/>
  <c r="H224" i="7"/>
  <c r="I169" i="7"/>
  <c r="I150" i="7"/>
  <c r="I321" i="7" s="1"/>
  <c r="I127" i="7"/>
  <c r="I298" i="7" s="1"/>
  <c r="I105" i="7"/>
  <c r="I86" i="7"/>
  <c r="I63" i="7"/>
  <c r="I41" i="7"/>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J170" i="6"/>
  <c r="I160" i="6"/>
  <c r="J173" i="6"/>
  <c r="I161" i="6"/>
  <c r="H160" i="6"/>
  <c r="D157" i="6"/>
  <c r="E153" i="6"/>
  <c r="D150" i="6"/>
  <c r="J148" i="6"/>
  <c r="E166" i="6"/>
  <c r="E165" i="6"/>
  <c r="J169" i="6"/>
  <c r="J177" i="6"/>
  <c r="J157" i="6"/>
  <c r="J149" i="6"/>
  <c r="T50" i="6"/>
  <c r="T36" i="6"/>
  <c r="I177" i="6"/>
  <c r="I176" i="6"/>
  <c r="J165" i="6"/>
  <c r="J164" i="6"/>
  <c r="H163" i="6"/>
  <c r="J158" i="6"/>
  <c r="I157" i="6"/>
  <c r="I156" i="6"/>
  <c r="J150" i="6"/>
  <c r="I149" i="6"/>
  <c r="I148" i="6"/>
  <c r="S50" i="6"/>
  <c r="S41" i="6"/>
  <c r="S36" i="6"/>
  <c r="J171" i="6"/>
  <c r="J166" i="6"/>
  <c r="I165" i="6"/>
  <c r="I164" i="6"/>
  <c r="R41" i="6"/>
  <c r="J159" i="6"/>
  <c r="J151" i="6"/>
  <c r="T55" i="6"/>
  <c r="J174" i="6"/>
  <c r="I173" i="6"/>
  <c r="J161" i="6"/>
  <c r="H159" i="6"/>
  <c r="J153" i="6"/>
  <c r="H151" i="6"/>
  <c r="J162" i="6"/>
  <c r="E176" i="6"/>
  <c r="I174" i="6"/>
  <c r="E172" i="6"/>
  <c r="I170" i="6"/>
  <c r="E168" i="6"/>
  <c r="I166" i="6"/>
  <c r="E164" i="6"/>
  <c r="I162" i="6"/>
  <c r="E160" i="6"/>
  <c r="I158" i="6"/>
  <c r="E156" i="6"/>
  <c r="A156" i="6" s="1"/>
  <c r="I154" i="6"/>
  <c r="E152" i="6"/>
  <c r="I150" i="6"/>
  <c r="E148" i="6"/>
  <c r="H175" i="6"/>
  <c r="H171" i="6"/>
  <c r="H167" i="6"/>
  <c r="E175" i="6"/>
  <c r="E171" i="6"/>
  <c r="E167" i="6"/>
  <c r="E163" i="6"/>
  <c r="E159" i="6"/>
  <c r="E155" i="6"/>
  <c r="E151" i="6"/>
  <c r="E147" i="6"/>
  <c r="S53" i="6"/>
  <c r="T48" i="6"/>
  <c r="T43" i="6"/>
  <c r="T53" i="6"/>
  <c r="T54" i="6"/>
  <c r="S54" i="6"/>
  <c r="T44" i="6"/>
  <c r="R40" i="6"/>
  <c r="O46" i="6"/>
  <c r="S44" i="6"/>
  <c r="T38" i="6"/>
  <c r="N47" i="6"/>
  <c r="S49" i="6"/>
  <c r="S37" i="6"/>
  <c r="O54" i="6"/>
  <c r="T51" i="6"/>
  <c r="R49" i="6"/>
  <c r="T46" i="6"/>
  <c r="T45" i="6"/>
  <c r="R37" i="6"/>
  <c r="N55" i="6"/>
  <c r="S46" i="6"/>
  <c r="S45" i="6"/>
  <c r="T39" i="6"/>
  <c r="O50" i="6"/>
  <c r="T47" i="6"/>
  <c r="T40" i="6"/>
  <c r="O38" i="6"/>
  <c r="T52" i="6"/>
  <c r="N51" i="6"/>
  <c r="T42" i="6"/>
  <c r="K42" i="6" s="1"/>
  <c r="R52" i="6"/>
  <c r="S55" i="6"/>
  <c r="O53" i="6"/>
  <c r="S51" i="6"/>
  <c r="O49" i="6"/>
  <c r="S47" i="6"/>
  <c r="O45" i="6"/>
  <c r="S43" i="6"/>
  <c r="O41" i="6"/>
  <c r="S39" i="6"/>
  <c r="O37" i="6"/>
  <c r="R48" i="6"/>
  <c r="O52" i="6"/>
  <c r="O48" i="6"/>
  <c r="O44" i="6"/>
  <c r="K44" i="6" s="1"/>
  <c r="O40" i="6"/>
  <c r="O36" i="6"/>
  <c r="K36" i="6" s="1"/>
  <c r="O43" i="6"/>
  <c r="O39" i="6"/>
  <c r="K41" i="6" l="1"/>
  <c r="G31" i="17" s="1"/>
  <c r="E38" i="17"/>
  <c r="E24" i="22"/>
  <c r="C21" i="22"/>
  <c r="C35" i="17"/>
  <c r="E36" i="17"/>
  <c r="E22" i="22"/>
  <c r="G32" i="17"/>
  <c r="C40" i="8"/>
  <c r="G26" i="17"/>
  <c r="C34" i="8"/>
  <c r="K50" i="6"/>
  <c r="C26" i="22"/>
  <c r="C40" i="17"/>
  <c r="C27" i="22"/>
  <c r="C41" i="17"/>
  <c r="C28" i="22"/>
  <c r="C42" i="17"/>
  <c r="C22" i="22"/>
  <c r="C36" i="17"/>
  <c r="G34" i="17"/>
  <c r="C42" i="8"/>
  <c r="C29" i="22"/>
  <c r="C43" i="17"/>
  <c r="C30" i="22"/>
  <c r="C44" i="17"/>
  <c r="A53" i="23"/>
  <c r="A45" i="23"/>
  <c r="A25" i="23"/>
  <c r="A89" i="23"/>
  <c r="A8" i="23"/>
  <c r="A112" i="23"/>
  <c r="A51" i="23"/>
  <c r="A17" i="23"/>
  <c r="A155" i="6"/>
  <c r="A173" i="6"/>
  <c r="H123" i="16" s="1"/>
  <c r="H249" i="16" s="1"/>
  <c r="A29" i="23"/>
  <c r="A61" i="23"/>
  <c r="A93" i="23"/>
  <c r="A107" i="23"/>
  <c r="A27" i="23"/>
  <c r="A68" i="23"/>
  <c r="A4" i="23"/>
  <c r="A36" i="23"/>
  <c r="A49" i="23"/>
  <c r="A81" i="23"/>
  <c r="A24" i="23"/>
  <c r="A76" i="23"/>
  <c r="A91" i="23"/>
  <c r="A119" i="23"/>
  <c r="A84" i="23"/>
  <c r="A174" i="6"/>
  <c r="G124" i="23" s="1"/>
  <c r="A20" i="23"/>
  <c r="A163" i="6"/>
  <c r="G113" i="23" s="1"/>
  <c r="A169" i="6"/>
  <c r="G119" i="23" s="1"/>
  <c r="A11" i="23"/>
  <c r="A52" i="23"/>
  <c r="A5" i="23"/>
  <c r="A37" i="23"/>
  <c r="A69" i="23"/>
  <c r="A101" i="23"/>
  <c r="A108" i="23"/>
  <c r="A22" i="23"/>
  <c r="A54" i="23"/>
  <c r="A86" i="23"/>
  <c r="I343" i="7"/>
  <c r="F253" i="16" s="1"/>
  <c r="F127" i="23"/>
  <c r="F127" i="16"/>
  <c r="I333" i="7"/>
  <c r="F243" i="16" s="1"/>
  <c r="F117" i="23"/>
  <c r="F117" i="16"/>
  <c r="A149" i="6"/>
  <c r="C144" i="7" s="1"/>
  <c r="C315" i="7" s="1"/>
  <c r="I193" i="7"/>
  <c r="F148" i="16" s="1"/>
  <c r="F22" i="23"/>
  <c r="F22" i="16"/>
  <c r="I218" i="7"/>
  <c r="F173" i="16" s="1"/>
  <c r="F47" i="23"/>
  <c r="F47" i="16"/>
  <c r="I190" i="7"/>
  <c r="F145" i="16" s="1"/>
  <c r="F19" i="23"/>
  <c r="F19" i="16"/>
  <c r="I222" i="7"/>
  <c r="F177" i="16" s="1"/>
  <c r="F51" i="23"/>
  <c r="F51" i="16"/>
  <c r="I254" i="7"/>
  <c r="F209" i="16" s="1"/>
  <c r="F83" i="23"/>
  <c r="F83" i="16"/>
  <c r="I199" i="7"/>
  <c r="F154" i="16" s="1"/>
  <c r="F28" i="23"/>
  <c r="F28" i="16"/>
  <c r="I337" i="7"/>
  <c r="F247" i="16" s="1"/>
  <c r="F121" i="23"/>
  <c r="F121" i="16"/>
  <c r="I185" i="7"/>
  <c r="F140" i="16" s="1"/>
  <c r="F14" i="23"/>
  <c r="F14" i="16"/>
  <c r="A154" i="6"/>
  <c r="C149" i="7" s="1"/>
  <c r="C320" i="7" s="1"/>
  <c r="A177" i="6"/>
  <c r="C172" i="7" s="1"/>
  <c r="C343" i="7" s="1"/>
  <c r="I212" i="7"/>
  <c r="F167" i="16" s="1"/>
  <c r="F41" i="23"/>
  <c r="F41" i="16"/>
  <c r="I231" i="7"/>
  <c r="F186" i="16" s="1"/>
  <c r="F60" i="23"/>
  <c r="F60" i="16"/>
  <c r="I335" i="7"/>
  <c r="F245" i="16" s="1"/>
  <c r="F119" i="23"/>
  <c r="F119" i="16"/>
  <c r="I236" i="7"/>
  <c r="F191" i="16" s="1"/>
  <c r="F65" i="23"/>
  <c r="F65" i="16"/>
  <c r="I241" i="7"/>
  <c r="F196" i="16" s="1"/>
  <c r="F70" i="23"/>
  <c r="F70" i="16"/>
  <c r="I181" i="7"/>
  <c r="F136" i="16" s="1"/>
  <c r="F10" i="23"/>
  <c r="F10" i="16"/>
  <c r="I213" i="7"/>
  <c r="F168" i="16" s="1"/>
  <c r="F42" i="23"/>
  <c r="F42" i="16"/>
  <c r="I245" i="7"/>
  <c r="F200" i="16" s="1"/>
  <c r="F74" i="23"/>
  <c r="F74" i="16"/>
  <c r="I277" i="7"/>
  <c r="F232" i="16" s="1"/>
  <c r="F106" i="23"/>
  <c r="F106" i="16"/>
  <c r="I183" i="7"/>
  <c r="F138" i="16" s="1"/>
  <c r="F12" i="23"/>
  <c r="F12" i="16"/>
  <c r="I186" i="7"/>
  <c r="F141" i="16" s="1"/>
  <c r="F15" i="23"/>
  <c r="F15" i="16"/>
  <c r="I274" i="7"/>
  <c r="F229" i="16" s="1"/>
  <c r="F103" i="23"/>
  <c r="F103" i="16"/>
  <c r="I233" i="7"/>
  <c r="F188" i="16" s="1"/>
  <c r="F62" i="23"/>
  <c r="F62" i="16"/>
  <c r="I249" i="7"/>
  <c r="F204" i="16" s="1"/>
  <c r="F78" i="23"/>
  <c r="F78" i="16"/>
  <c r="I252" i="7"/>
  <c r="F207" i="16" s="1"/>
  <c r="F81" i="23"/>
  <c r="F81" i="16"/>
  <c r="A19" i="23"/>
  <c r="A60" i="23"/>
  <c r="A120" i="23"/>
  <c r="H113" i="16"/>
  <c r="H239" i="16" s="1"/>
  <c r="I194" i="7"/>
  <c r="F149" i="16" s="1"/>
  <c r="F23" i="23"/>
  <c r="F23" i="16"/>
  <c r="I237" i="7"/>
  <c r="F192" i="16" s="1"/>
  <c r="F66" i="23"/>
  <c r="F66" i="16"/>
  <c r="I265" i="7"/>
  <c r="F220" i="16" s="1"/>
  <c r="F94" i="23"/>
  <c r="F94" i="16"/>
  <c r="I234" i="7"/>
  <c r="F189" i="16" s="1"/>
  <c r="F63" i="23"/>
  <c r="F63" i="16"/>
  <c r="I258" i="7"/>
  <c r="F213" i="16" s="1"/>
  <c r="F87" i="23"/>
  <c r="F87" i="16"/>
  <c r="I260" i="7"/>
  <c r="F215" i="16" s="1"/>
  <c r="F89" i="23"/>
  <c r="F89" i="16"/>
  <c r="I329" i="7"/>
  <c r="F239" i="16" s="1"/>
  <c r="F113" i="23"/>
  <c r="F113" i="16"/>
  <c r="I198" i="7"/>
  <c r="F153" i="16" s="1"/>
  <c r="F27" i="23"/>
  <c r="F27" i="16"/>
  <c r="I230" i="7"/>
  <c r="F185" i="16" s="1"/>
  <c r="F59" i="23"/>
  <c r="F59" i="16"/>
  <c r="I262" i="7"/>
  <c r="F217" i="16" s="1"/>
  <c r="F91" i="23"/>
  <c r="F91" i="16"/>
  <c r="I326" i="7"/>
  <c r="F236" i="16" s="1"/>
  <c r="F110" i="23"/>
  <c r="F110" i="16"/>
  <c r="I223" i="7"/>
  <c r="F178" i="16" s="1"/>
  <c r="F52" i="23"/>
  <c r="F52" i="16"/>
  <c r="I327" i="7"/>
  <c r="F237" i="16" s="1"/>
  <c r="F111" i="23"/>
  <c r="F111" i="16"/>
  <c r="I209" i="7"/>
  <c r="F164" i="16" s="1"/>
  <c r="F38" i="23"/>
  <c r="F38" i="16"/>
  <c r="I338" i="7"/>
  <c r="F248" i="16" s="1"/>
  <c r="F122" i="23"/>
  <c r="F122" i="16"/>
  <c r="I268" i="7"/>
  <c r="F223" i="16" s="1"/>
  <c r="F97" i="23"/>
  <c r="F97" i="16"/>
  <c r="A147" i="6"/>
  <c r="A158" i="6"/>
  <c r="A168" i="6"/>
  <c r="C163" i="7" s="1"/>
  <c r="C334" i="7" s="1"/>
  <c r="I257" i="7"/>
  <c r="F212" i="16" s="1"/>
  <c r="F86" i="23"/>
  <c r="F86" i="16"/>
  <c r="I341" i="7"/>
  <c r="F251" i="16" s="1"/>
  <c r="F125" i="23"/>
  <c r="F125" i="16"/>
  <c r="I255" i="7"/>
  <c r="F210" i="16" s="1"/>
  <c r="F84" i="23"/>
  <c r="F84" i="16"/>
  <c r="I189" i="7"/>
  <c r="F144" i="16" s="1"/>
  <c r="F18" i="23"/>
  <c r="F18" i="16"/>
  <c r="I221" i="7"/>
  <c r="F176" i="16" s="1"/>
  <c r="F50" i="23"/>
  <c r="F50" i="16"/>
  <c r="I253" i="7"/>
  <c r="F208" i="16" s="1"/>
  <c r="F82" i="23"/>
  <c r="F82" i="16"/>
  <c r="I207" i="7"/>
  <c r="F162" i="16" s="1"/>
  <c r="F36" i="23"/>
  <c r="F36" i="16"/>
  <c r="I178" i="7"/>
  <c r="F133" i="16" s="1"/>
  <c r="F7" i="23"/>
  <c r="F7" i="16"/>
  <c r="I228" i="7"/>
  <c r="F183" i="16" s="1"/>
  <c r="F57" i="23"/>
  <c r="F57" i="16"/>
  <c r="I225" i="7"/>
  <c r="F180" i="16" s="1"/>
  <c r="F54" i="23"/>
  <c r="F54" i="16"/>
  <c r="A83" i="23"/>
  <c r="A111" i="23"/>
  <c r="H119" i="16"/>
  <c r="H245" i="16" s="1"/>
  <c r="I215" i="7"/>
  <c r="F170" i="16" s="1"/>
  <c r="F44" i="23"/>
  <c r="F44" i="16"/>
  <c r="I196" i="7"/>
  <c r="F151" i="16" s="1"/>
  <c r="F25" i="23"/>
  <c r="F25" i="16"/>
  <c r="I269" i="7"/>
  <c r="F224" i="16" s="1"/>
  <c r="F98" i="23"/>
  <c r="F98" i="16"/>
  <c r="I263" i="7"/>
  <c r="F218" i="16" s="1"/>
  <c r="F92" i="23"/>
  <c r="F92" i="16"/>
  <c r="I276" i="7"/>
  <c r="F231" i="16" s="1"/>
  <c r="F105" i="23"/>
  <c r="F105" i="16"/>
  <c r="I201" i="7"/>
  <c r="F156" i="16" s="1"/>
  <c r="F30" i="23"/>
  <c r="F30" i="16"/>
  <c r="I206" i="7"/>
  <c r="F161" i="16" s="1"/>
  <c r="F35" i="23"/>
  <c r="F35" i="16"/>
  <c r="I247" i="7"/>
  <c r="F202" i="16" s="1"/>
  <c r="F76" i="23"/>
  <c r="F76" i="16"/>
  <c r="I250" i="7"/>
  <c r="F205" i="16" s="1"/>
  <c r="F79" i="23"/>
  <c r="F79" i="16"/>
  <c r="I332" i="7"/>
  <c r="F242" i="16" s="1"/>
  <c r="F116" i="23"/>
  <c r="F116" i="16"/>
  <c r="A162" i="6"/>
  <c r="C157" i="7" s="1"/>
  <c r="C328" i="7" s="1"/>
  <c r="I191" i="7"/>
  <c r="F146" i="16" s="1"/>
  <c r="F20" i="23"/>
  <c r="F20" i="16"/>
  <c r="I324" i="7"/>
  <c r="F234" i="16" s="1"/>
  <c r="F108" i="23"/>
  <c r="F108" i="16"/>
  <c r="I197" i="7"/>
  <c r="F152" i="16" s="1"/>
  <c r="F26" i="23"/>
  <c r="F26" i="16"/>
  <c r="I229" i="7"/>
  <c r="F184" i="16" s="1"/>
  <c r="F58" i="23"/>
  <c r="F58" i="16"/>
  <c r="I261" i="7"/>
  <c r="F216" i="16" s="1"/>
  <c r="F90" i="23"/>
  <c r="F90" i="16"/>
  <c r="I325" i="7"/>
  <c r="F235" i="16" s="1"/>
  <c r="F109" i="16"/>
  <c r="F109" i="23"/>
  <c r="I239" i="7"/>
  <c r="F194" i="16" s="1"/>
  <c r="F68" i="23"/>
  <c r="F68" i="16"/>
  <c r="I220" i="7"/>
  <c r="F175" i="16" s="1"/>
  <c r="F49" i="23"/>
  <c r="F49" i="16"/>
  <c r="I273" i="7"/>
  <c r="F228" i="16" s="1"/>
  <c r="F102" i="23"/>
  <c r="F102" i="16"/>
  <c r="I180" i="7"/>
  <c r="F135" i="16" s="1"/>
  <c r="F9" i="23"/>
  <c r="F9" i="16"/>
  <c r="I266" i="7"/>
  <c r="F221" i="16" s="1"/>
  <c r="F95" i="23"/>
  <c r="F95" i="16"/>
  <c r="I204" i="7"/>
  <c r="F159" i="16" s="1"/>
  <c r="F33" i="23"/>
  <c r="F33" i="16"/>
  <c r="A75" i="23"/>
  <c r="I340" i="7"/>
  <c r="F250" i="16" s="1"/>
  <c r="F124" i="23"/>
  <c r="F124" i="16"/>
  <c r="I342" i="7"/>
  <c r="F252" i="16" s="1"/>
  <c r="F126" i="23"/>
  <c r="F126" i="16"/>
  <c r="I205" i="7"/>
  <c r="F160" i="16" s="1"/>
  <c r="F34" i="23"/>
  <c r="F34" i="16"/>
  <c r="I174" i="7"/>
  <c r="F129" i="16" s="1"/>
  <c r="F3" i="23"/>
  <c r="F3" i="16"/>
  <c r="I238" i="7"/>
  <c r="F193" i="16" s="1"/>
  <c r="F67" i="23"/>
  <c r="F67" i="16"/>
  <c r="I270" i="7"/>
  <c r="F225" i="16" s="1"/>
  <c r="F99" i="23"/>
  <c r="F99" i="16"/>
  <c r="I334" i="7"/>
  <c r="F244" i="16" s="1"/>
  <c r="F118" i="23"/>
  <c r="F118" i="16"/>
  <c r="I202" i="7"/>
  <c r="F157" i="16" s="1"/>
  <c r="F31" i="23"/>
  <c r="F31" i="16"/>
  <c r="I177" i="7"/>
  <c r="F132" i="16" s="1"/>
  <c r="F6" i="23"/>
  <c r="F6" i="16"/>
  <c r="I242" i="7"/>
  <c r="F197" i="16" s="1"/>
  <c r="F71" i="23"/>
  <c r="F71" i="16"/>
  <c r="I182" i="7"/>
  <c r="F137" i="16" s="1"/>
  <c r="F11" i="23"/>
  <c r="F11" i="16"/>
  <c r="I214" i="7"/>
  <c r="F169" i="16" s="1"/>
  <c r="F43" i="23"/>
  <c r="F43" i="16"/>
  <c r="I246" i="7"/>
  <c r="F201" i="16" s="1"/>
  <c r="F75" i="23"/>
  <c r="F75" i="16"/>
  <c r="I278" i="7"/>
  <c r="F233" i="16" s="1"/>
  <c r="F107" i="23"/>
  <c r="F107" i="16"/>
  <c r="I175" i="7"/>
  <c r="F130" i="16" s="1"/>
  <c r="F4" i="23"/>
  <c r="F4" i="16"/>
  <c r="I271" i="7"/>
  <c r="F226" i="16" s="1"/>
  <c r="F100" i="23"/>
  <c r="F100" i="16"/>
  <c r="I244" i="7"/>
  <c r="F199" i="16" s="1"/>
  <c r="F73" i="23"/>
  <c r="F73" i="16"/>
  <c r="I330" i="7"/>
  <c r="F240" i="16" s="1"/>
  <c r="F114" i="23"/>
  <c r="F114" i="16"/>
  <c r="A92" i="23"/>
  <c r="I217" i="7"/>
  <c r="F172" i="16" s="1"/>
  <c r="F46" i="23"/>
  <c r="F46" i="16"/>
  <c r="I210" i="7"/>
  <c r="F165" i="16" s="1"/>
  <c r="F39" i="23"/>
  <c r="F39" i="16"/>
  <c r="I188" i="7"/>
  <c r="F143" i="16" s="1"/>
  <c r="F17" i="23"/>
  <c r="F17" i="16"/>
  <c r="A28" i="23"/>
  <c r="A100" i="23"/>
  <c r="G205" i="7"/>
  <c r="E160" i="16" s="1"/>
  <c r="E34" i="23"/>
  <c r="E34" i="16"/>
  <c r="G335" i="7"/>
  <c r="E245" i="16" s="1"/>
  <c r="E119" i="23"/>
  <c r="E119" i="16"/>
  <c r="G327" i="7"/>
  <c r="E237" i="16" s="1"/>
  <c r="E111" i="23"/>
  <c r="E111" i="16"/>
  <c r="G223" i="7"/>
  <c r="E178" i="16" s="1"/>
  <c r="E52" i="23"/>
  <c r="E52" i="16"/>
  <c r="D244" i="7"/>
  <c r="C199" i="16" s="1"/>
  <c r="C73" i="23"/>
  <c r="C73" i="16"/>
  <c r="G332" i="7"/>
  <c r="E242" i="16" s="1"/>
  <c r="E116" i="23"/>
  <c r="E116" i="16"/>
  <c r="D247" i="7"/>
  <c r="C202" i="16" s="1"/>
  <c r="C76" i="23"/>
  <c r="C76" i="16"/>
  <c r="D202" i="7"/>
  <c r="C157" i="16" s="1"/>
  <c r="C31" i="23"/>
  <c r="C31" i="16"/>
  <c r="G218" i="7"/>
  <c r="E173" i="16" s="1"/>
  <c r="E47" i="23"/>
  <c r="E47" i="16"/>
  <c r="G336" i="7"/>
  <c r="E246" i="16" s="1"/>
  <c r="E120" i="23"/>
  <c r="E120" i="16"/>
  <c r="G273" i="7"/>
  <c r="E228" i="16" s="1"/>
  <c r="E102" i="23"/>
  <c r="E102" i="16"/>
  <c r="D268" i="7"/>
  <c r="C223" i="16" s="1"/>
  <c r="C97" i="23"/>
  <c r="C97" i="16"/>
  <c r="D271" i="7"/>
  <c r="C226" i="16" s="1"/>
  <c r="C100" i="23"/>
  <c r="C100" i="16"/>
  <c r="G222" i="7"/>
  <c r="E177" i="16" s="1"/>
  <c r="E51" i="23"/>
  <c r="E51" i="16"/>
  <c r="G338" i="7"/>
  <c r="E248" i="16" s="1"/>
  <c r="E122" i="23"/>
  <c r="E122" i="16"/>
  <c r="G213" i="7"/>
  <c r="E168" i="16" s="1"/>
  <c r="E42" i="23"/>
  <c r="E42" i="16"/>
  <c r="D269" i="7"/>
  <c r="C224" i="16" s="1"/>
  <c r="C98" i="23"/>
  <c r="C98" i="16"/>
  <c r="G263" i="7"/>
  <c r="E218" i="16" s="1"/>
  <c r="E92" i="23"/>
  <c r="E92" i="16"/>
  <c r="D343" i="7"/>
  <c r="C253" i="16" s="1"/>
  <c r="C127" i="23"/>
  <c r="C127" i="16"/>
  <c r="D254" i="7"/>
  <c r="C209" i="16" s="1"/>
  <c r="C83" i="23"/>
  <c r="C83" i="16"/>
  <c r="D227" i="7"/>
  <c r="C182" i="16" s="1"/>
  <c r="C56" i="23"/>
  <c r="C56" i="16"/>
  <c r="D256" i="7"/>
  <c r="C211" i="16" s="1"/>
  <c r="C85" i="23"/>
  <c r="C85" i="16"/>
  <c r="D211" i="7"/>
  <c r="C166" i="16" s="1"/>
  <c r="C40" i="23"/>
  <c r="C40" i="16"/>
  <c r="G230" i="7"/>
  <c r="E185" i="16" s="1"/>
  <c r="E59" i="23"/>
  <c r="E59" i="16"/>
  <c r="D203" i="7"/>
  <c r="C158" i="16" s="1"/>
  <c r="C32" i="23"/>
  <c r="C32" i="16"/>
  <c r="G209" i="7"/>
  <c r="E164" i="16" s="1"/>
  <c r="E38" i="23"/>
  <c r="E38" i="16"/>
  <c r="G328" i="7"/>
  <c r="E238" i="16" s="1"/>
  <c r="E112" i="23"/>
  <c r="E112" i="16"/>
  <c r="D278" i="7"/>
  <c r="C233" i="16" s="1"/>
  <c r="C107" i="23"/>
  <c r="C107" i="16"/>
  <c r="G232" i="7"/>
  <c r="E187" i="16" s="1"/>
  <c r="E61" i="23"/>
  <c r="E61" i="16"/>
  <c r="D206" i="7"/>
  <c r="C161" i="16" s="1"/>
  <c r="C35" i="23"/>
  <c r="C35" i="16"/>
  <c r="G339" i="7"/>
  <c r="E249" i="16" s="1"/>
  <c r="E123" i="23"/>
  <c r="E123" i="16"/>
  <c r="D245" i="7"/>
  <c r="C200" i="16" s="1"/>
  <c r="C74" i="23"/>
  <c r="C74" i="16"/>
  <c r="G269" i="7"/>
  <c r="E224" i="16" s="1"/>
  <c r="E98" i="23"/>
  <c r="E98" i="16"/>
  <c r="G341" i="7"/>
  <c r="E251" i="16" s="1"/>
  <c r="E125" i="23"/>
  <c r="E125" i="16"/>
  <c r="D332" i="7"/>
  <c r="C242" i="16" s="1"/>
  <c r="C116" i="23"/>
  <c r="C116" i="16"/>
  <c r="D270" i="7"/>
  <c r="C225" i="16" s="1"/>
  <c r="C99" i="23"/>
  <c r="C99" i="16"/>
  <c r="D236" i="7"/>
  <c r="C191" i="16" s="1"/>
  <c r="C65" i="23"/>
  <c r="C65" i="16"/>
  <c r="G226" i="7"/>
  <c r="E181" i="16" s="1"/>
  <c r="E55" i="23"/>
  <c r="E55" i="16"/>
  <c r="D220" i="7"/>
  <c r="C175" i="16" s="1"/>
  <c r="C49" i="23"/>
  <c r="C49" i="16"/>
  <c r="D212" i="7"/>
  <c r="C167" i="16" s="1"/>
  <c r="C41" i="23"/>
  <c r="C41" i="16"/>
  <c r="G221" i="7"/>
  <c r="E176" i="16" s="1"/>
  <c r="E50" i="23"/>
  <c r="E50" i="16"/>
  <c r="G337" i="7"/>
  <c r="E247" i="16" s="1"/>
  <c r="E121" i="23"/>
  <c r="E121" i="16"/>
  <c r="G265" i="7"/>
  <c r="E220" i="16" s="1"/>
  <c r="E94" i="23"/>
  <c r="E94" i="16"/>
  <c r="D215" i="7"/>
  <c r="C170" i="16" s="1"/>
  <c r="C44" i="23"/>
  <c r="C44" i="16"/>
  <c r="D216" i="7"/>
  <c r="C171" i="16" s="1"/>
  <c r="C45" i="23"/>
  <c r="C45" i="16"/>
  <c r="G245" i="7"/>
  <c r="E200" i="16" s="1"/>
  <c r="E74" i="23"/>
  <c r="E74" i="16"/>
  <c r="D277" i="7"/>
  <c r="C232" i="16" s="1"/>
  <c r="C106" i="23"/>
  <c r="C106" i="16"/>
  <c r="G255" i="7"/>
  <c r="E210" i="16" s="1"/>
  <c r="E84" i="23"/>
  <c r="E84" i="16"/>
  <c r="D246" i="7"/>
  <c r="C201" i="16" s="1"/>
  <c r="C75" i="23"/>
  <c r="C75" i="16"/>
  <c r="G237" i="7"/>
  <c r="E192" i="16" s="1"/>
  <c r="E66" i="23"/>
  <c r="E66" i="16"/>
  <c r="G217" i="7"/>
  <c r="E172" i="16" s="1"/>
  <c r="E46" i="23"/>
  <c r="E46" i="16"/>
  <c r="D239" i="7"/>
  <c r="C194" i="16" s="1"/>
  <c r="C68" i="23"/>
  <c r="C68" i="16"/>
  <c r="D240" i="7"/>
  <c r="C195" i="16" s="1"/>
  <c r="C69" i="23"/>
  <c r="C69" i="16"/>
  <c r="G231" i="7"/>
  <c r="E186" i="16" s="1"/>
  <c r="E60" i="23"/>
  <c r="E60" i="16"/>
  <c r="D204" i="7"/>
  <c r="C159" i="16" s="1"/>
  <c r="C33" i="23"/>
  <c r="C33" i="16"/>
  <c r="G275" i="7"/>
  <c r="E230" i="16" s="1"/>
  <c r="E104" i="23"/>
  <c r="E104" i="16"/>
  <c r="D335" i="7"/>
  <c r="C245" i="16" s="1"/>
  <c r="C119" i="23"/>
  <c r="C119" i="16"/>
  <c r="G340" i="7"/>
  <c r="E250" i="16" s="1"/>
  <c r="E124" i="23"/>
  <c r="E124" i="16"/>
  <c r="D224" i="7"/>
  <c r="C179" i="16" s="1"/>
  <c r="C53" i="23"/>
  <c r="C53" i="16"/>
  <c r="D262" i="7"/>
  <c r="C217" i="16" s="1"/>
  <c r="C91" i="23"/>
  <c r="C91" i="16"/>
  <c r="G277" i="7"/>
  <c r="E232" i="16" s="1"/>
  <c r="E106" i="23"/>
  <c r="E106" i="16"/>
  <c r="G233" i="7"/>
  <c r="E188" i="16" s="1"/>
  <c r="E62" i="23"/>
  <c r="E62" i="16"/>
  <c r="D235" i="7"/>
  <c r="C190" i="16" s="1"/>
  <c r="C64" i="23"/>
  <c r="C64" i="16"/>
  <c r="G208" i="7"/>
  <c r="E163" i="16" s="1"/>
  <c r="E37" i="23"/>
  <c r="E37" i="16"/>
  <c r="D243" i="7"/>
  <c r="C198" i="16" s="1"/>
  <c r="C72" i="23"/>
  <c r="C72" i="16"/>
  <c r="G329" i="7"/>
  <c r="E239" i="16" s="1"/>
  <c r="E113" i="23"/>
  <c r="E113" i="16"/>
  <c r="G324" i="7"/>
  <c r="E234" i="16" s="1"/>
  <c r="E108" i="23"/>
  <c r="E108" i="16"/>
  <c r="G229" i="7"/>
  <c r="E184" i="16" s="1"/>
  <c r="E58" i="23"/>
  <c r="E58" i="16"/>
  <c r="D248" i="7"/>
  <c r="C203" i="16" s="1"/>
  <c r="C77" i="23"/>
  <c r="C77" i="16"/>
  <c r="D249" i="7"/>
  <c r="C204" i="16" s="1"/>
  <c r="C78" i="23"/>
  <c r="C78" i="16"/>
  <c r="D253" i="7"/>
  <c r="C208" i="16" s="1"/>
  <c r="C82" i="23"/>
  <c r="C82" i="16"/>
  <c r="D214" i="7"/>
  <c r="C169" i="16" s="1"/>
  <c r="C43" i="23"/>
  <c r="C43" i="16"/>
  <c r="G330" i="7"/>
  <c r="E240" i="16" s="1"/>
  <c r="E114" i="23"/>
  <c r="E114" i="16"/>
  <c r="G252" i="7"/>
  <c r="E207" i="16" s="1"/>
  <c r="E81" i="23"/>
  <c r="E81" i="16"/>
  <c r="D242" i="7"/>
  <c r="C197" i="16" s="1"/>
  <c r="C71" i="23"/>
  <c r="C71" i="16"/>
  <c r="D238" i="7"/>
  <c r="C193" i="16" s="1"/>
  <c r="C67" i="23"/>
  <c r="C67" i="16"/>
  <c r="D276" i="7"/>
  <c r="C231" i="16" s="1"/>
  <c r="C105" i="23"/>
  <c r="C105" i="16"/>
  <c r="G210" i="7"/>
  <c r="E165" i="16" s="1"/>
  <c r="E39" i="23"/>
  <c r="E39" i="16"/>
  <c r="G261" i="7"/>
  <c r="E216" i="16" s="1"/>
  <c r="E90" i="23"/>
  <c r="E90" i="16"/>
  <c r="D219" i="7"/>
  <c r="C174" i="16" s="1"/>
  <c r="C48" i="23"/>
  <c r="C48" i="16"/>
  <c r="D257" i="7"/>
  <c r="C212" i="16" s="1"/>
  <c r="C86" i="23"/>
  <c r="C86" i="16"/>
  <c r="D258" i="7"/>
  <c r="C213" i="16" s="1"/>
  <c r="C87" i="23"/>
  <c r="C87" i="16"/>
  <c r="G253" i="7"/>
  <c r="E208" i="16" s="1"/>
  <c r="E82" i="23"/>
  <c r="E82" i="16"/>
  <c r="D241" i="7"/>
  <c r="C196" i="16" s="1"/>
  <c r="C70" i="23"/>
  <c r="C70" i="16"/>
  <c r="D207" i="7"/>
  <c r="C162" i="16" s="1"/>
  <c r="C36" i="23"/>
  <c r="C36" i="16"/>
  <c r="G264" i="7"/>
  <c r="E219" i="16" s="1"/>
  <c r="E93" i="23"/>
  <c r="E93" i="16"/>
  <c r="D251" i="7"/>
  <c r="C206" i="16" s="1"/>
  <c r="C80" i="23"/>
  <c r="C80" i="16"/>
  <c r="D324" i="7"/>
  <c r="C234" i="16" s="1"/>
  <c r="C108" i="23"/>
  <c r="C108" i="16"/>
  <c r="D326" i="7"/>
  <c r="C236" i="16" s="1"/>
  <c r="C110" i="23"/>
  <c r="C110" i="16"/>
  <c r="D234" i="7"/>
  <c r="C189" i="16" s="1"/>
  <c r="C63" i="23"/>
  <c r="C63" i="16"/>
  <c r="D259" i="7"/>
  <c r="C214" i="16" s="1"/>
  <c r="C88" i="23"/>
  <c r="C88" i="16"/>
  <c r="D228" i="7"/>
  <c r="C183" i="16" s="1"/>
  <c r="C57" i="23"/>
  <c r="C57" i="16"/>
  <c r="G326" i="7"/>
  <c r="E236" i="16" s="1"/>
  <c r="E110" i="23"/>
  <c r="E110" i="16"/>
  <c r="D266" i="7"/>
  <c r="C221" i="16" s="1"/>
  <c r="C95" i="23"/>
  <c r="C95" i="16"/>
  <c r="G272" i="7"/>
  <c r="E227" i="16" s="1"/>
  <c r="E101" i="23"/>
  <c r="E101" i="16"/>
  <c r="D267" i="7"/>
  <c r="C222" i="16" s="1"/>
  <c r="C96" i="23"/>
  <c r="C96" i="16"/>
  <c r="D250" i="7"/>
  <c r="C205" i="16" s="1"/>
  <c r="C79" i="23"/>
  <c r="C79" i="16"/>
  <c r="D225" i="7"/>
  <c r="C180" i="16" s="1"/>
  <c r="C54" i="23"/>
  <c r="C54" i="16"/>
  <c r="G274" i="7"/>
  <c r="E229" i="16" s="1"/>
  <c r="E103" i="23"/>
  <c r="E103" i="16"/>
  <c r="D260" i="7"/>
  <c r="C215" i="16" s="1"/>
  <c r="C89" i="23"/>
  <c r="C89" i="16"/>
  <c r="D334" i="7"/>
  <c r="C244" i="16" s="1"/>
  <c r="C118" i="23"/>
  <c r="C118" i="16"/>
  <c r="D261" i="7"/>
  <c r="C216" i="16" s="1"/>
  <c r="C90" i="23"/>
  <c r="C90" i="16"/>
  <c r="A153" i="6"/>
  <c r="C148" i="7" s="1"/>
  <c r="C319" i="7" s="1"/>
  <c r="A161" i="6"/>
  <c r="C156" i="7" s="1"/>
  <c r="C327" i="7" s="1"/>
  <c r="A159" i="6"/>
  <c r="A148" i="6"/>
  <c r="A150" i="6"/>
  <c r="A166" i="6"/>
  <c r="A157" i="6"/>
  <c r="C152" i="7" s="1"/>
  <c r="C323" i="7" s="1"/>
  <c r="A152" i="6"/>
  <c r="C147" i="7" s="1"/>
  <c r="C318" i="7" s="1"/>
  <c r="A172" i="6"/>
  <c r="C150" i="7"/>
  <c r="C321" i="7" s="1"/>
  <c r="C168" i="7"/>
  <c r="C339" i="7" s="1"/>
  <c r="A165" i="6"/>
  <c r="A170" i="6"/>
  <c r="C151" i="7"/>
  <c r="C322" i="7" s="1"/>
  <c r="C158" i="7"/>
  <c r="C329" i="7" s="1"/>
  <c r="C142" i="7"/>
  <c r="C313"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39" i="8" l="1"/>
  <c r="G42" i="17"/>
  <c r="C50" i="8"/>
  <c r="G28" i="22"/>
  <c r="G26" i="22"/>
  <c r="C48" i="8"/>
  <c r="G40" i="17"/>
  <c r="G24" i="22"/>
  <c r="G38" i="17"/>
  <c r="C46" i="8"/>
  <c r="C38" i="8"/>
  <c r="G30" i="17"/>
  <c r="G27" i="17"/>
  <c r="C35" i="8"/>
  <c r="G30" i="22"/>
  <c r="G44" i="17"/>
  <c r="C52" i="8"/>
  <c r="G29" i="17"/>
  <c r="C37" i="8"/>
  <c r="G41" i="17"/>
  <c r="C49" i="8"/>
  <c r="G27" i="22"/>
  <c r="G28" i="17"/>
  <c r="C36" i="8"/>
  <c r="G25" i="22"/>
  <c r="G39" i="17"/>
  <c r="C47" i="8"/>
  <c r="G33" i="17"/>
  <c r="C41" i="8"/>
  <c r="G35" i="17"/>
  <c r="C43" i="8"/>
  <c r="G21" i="22"/>
  <c r="G43" i="17"/>
  <c r="C51" i="8"/>
  <c r="G29" i="22"/>
  <c r="G22" i="22"/>
  <c r="G36" i="17"/>
  <c r="C44" i="8"/>
  <c r="G23" i="22"/>
  <c r="G37" i="17"/>
  <c r="C45" i="8"/>
  <c r="G123" i="23"/>
  <c r="H124" i="16"/>
  <c r="H250" i="16" s="1"/>
  <c r="C169" i="7"/>
  <c r="C340" i="7" s="1"/>
  <c r="H109" i="16"/>
  <c r="H235" i="16" s="1"/>
  <c r="G109" i="23"/>
  <c r="G111" i="23"/>
  <c r="H111" i="16"/>
  <c r="H237" i="16" s="1"/>
  <c r="H120" i="16"/>
  <c r="H246" i="16" s="1"/>
  <c r="G120" i="23"/>
  <c r="G108" i="23"/>
  <c r="H108" i="16"/>
  <c r="H234" i="16" s="1"/>
  <c r="H126" i="16"/>
  <c r="H252" i="16" s="1"/>
  <c r="G126" i="23"/>
  <c r="G121" i="23"/>
  <c r="H121" i="16"/>
  <c r="H247" i="16" s="1"/>
  <c r="H117" i="16"/>
  <c r="H243" i="16" s="1"/>
  <c r="G117" i="23"/>
  <c r="C167" i="7"/>
  <c r="C338" i="7" s="1"/>
  <c r="H122" i="16"/>
  <c r="H248" i="16" s="1"/>
  <c r="G122" i="23"/>
  <c r="G115" i="23"/>
  <c r="H115" i="16"/>
  <c r="H241" i="16" s="1"/>
  <c r="C154" i="7"/>
  <c r="C325" i="7" s="1"/>
  <c r="H112" i="16"/>
  <c r="H238" i="16" s="1"/>
  <c r="G112" i="23"/>
  <c r="C153" i="7"/>
  <c r="C324" i="7" s="1"/>
  <c r="G116" i="23"/>
  <c r="H116" i="16"/>
  <c r="H242" i="16" s="1"/>
  <c r="H118" i="16"/>
  <c r="H244" i="16" s="1"/>
  <c r="G118" i="23"/>
  <c r="H110" i="16"/>
  <c r="H236" i="16" s="1"/>
  <c r="G110" i="23"/>
  <c r="H125" i="16"/>
  <c r="H251" i="16" s="1"/>
  <c r="G125" i="23"/>
  <c r="H114" i="16"/>
  <c r="H240" i="16" s="1"/>
  <c r="G114" i="23"/>
  <c r="G127" i="23"/>
  <c r="H127" i="16"/>
  <c r="H253" i="16" s="1"/>
  <c r="C161" i="7"/>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E3" i="7" s="1"/>
  <c r="E174" i="7" s="1"/>
  <c r="H4" i="4"/>
  <c r="A5" i="4"/>
  <c r="C5" i="4"/>
  <c r="D5" i="4"/>
  <c r="E5" i="4"/>
  <c r="F5" i="4"/>
  <c r="G5" i="4"/>
  <c r="E4" i="7" s="1"/>
  <c r="E175" i="7" s="1"/>
  <c r="H5" i="4"/>
  <c r="A6" i="4"/>
  <c r="C6" i="4"/>
  <c r="D6" i="4"/>
  <c r="E6" i="4"/>
  <c r="F6" i="4"/>
  <c r="G6" i="4"/>
  <c r="E5" i="7" s="1"/>
  <c r="E176" i="7" s="1"/>
  <c r="H6" i="4"/>
  <c r="A7" i="4"/>
  <c r="C7" i="4"/>
  <c r="D7" i="4"/>
  <c r="E7" i="4"/>
  <c r="F7" i="4"/>
  <c r="G7" i="4"/>
  <c r="E6" i="7" s="1"/>
  <c r="E177" i="7" s="1"/>
  <c r="H7" i="4"/>
  <c r="A8" i="4"/>
  <c r="C8" i="4"/>
  <c r="D8" i="4"/>
  <c r="E8" i="4"/>
  <c r="F8" i="4"/>
  <c r="G8" i="4"/>
  <c r="E7" i="7" s="1"/>
  <c r="E178" i="7" s="1"/>
  <c r="H8" i="4"/>
  <c r="A9" i="4"/>
  <c r="C9" i="4"/>
  <c r="D9" i="4"/>
  <c r="E9" i="4"/>
  <c r="F9" i="4"/>
  <c r="G9" i="4"/>
  <c r="E8" i="7" s="1"/>
  <c r="E179" i="7" s="1"/>
  <c r="H9" i="4"/>
  <c r="A10" i="4"/>
  <c r="C10" i="4"/>
  <c r="D10" i="4"/>
  <c r="E10" i="4"/>
  <c r="F10" i="4"/>
  <c r="G10" i="4"/>
  <c r="E9" i="7" s="1"/>
  <c r="E180" i="7" s="1"/>
  <c r="H10" i="4"/>
  <c r="A11" i="4"/>
  <c r="C11" i="4"/>
  <c r="D11" i="4"/>
  <c r="E11" i="4"/>
  <c r="F11" i="4"/>
  <c r="G11" i="4"/>
  <c r="E10" i="7" s="1"/>
  <c r="E181" i="7" s="1"/>
  <c r="H11" i="4"/>
  <c r="A12" i="4"/>
  <c r="C12" i="4"/>
  <c r="D12" i="4"/>
  <c r="E12" i="4"/>
  <c r="F12" i="4"/>
  <c r="G12" i="4"/>
  <c r="E11" i="7" s="1"/>
  <c r="E182" i="7" s="1"/>
  <c r="H12" i="4"/>
  <c r="A13" i="4"/>
  <c r="C13" i="4"/>
  <c r="D13" i="4"/>
  <c r="E13" i="4"/>
  <c r="F13" i="4"/>
  <c r="G13" i="4"/>
  <c r="E12" i="7" s="1"/>
  <c r="E183" i="7" s="1"/>
  <c r="H13" i="4"/>
  <c r="A14" i="4"/>
  <c r="C14" i="4"/>
  <c r="D14" i="4"/>
  <c r="E14" i="4"/>
  <c r="F14" i="4"/>
  <c r="G14" i="4"/>
  <c r="E13" i="7" s="1"/>
  <c r="E184" i="7" s="1"/>
  <c r="H14" i="4"/>
  <c r="A15" i="4"/>
  <c r="C15" i="4"/>
  <c r="D15" i="4"/>
  <c r="E15" i="4"/>
  <c r="F15" i="4"/>
  <c r="G15" i="4"/>
  <c r="E14" i="7" s="1"/>
  <c r="E185" i="7" s="1"/>
  <c r="H15" i="4"/>
  <c r="A16" i="4"/>
  <c r="C16" i="4"/>
  <c r="D16" i="4"/>
  <c r="E16" i="4"/>
  <c r="F16" i="4"/>
  <c r="G16" i="4"/>
  <c r="E15" i="7" s="1"/>
  <c r="E186" i="7" s="1"/>
  <c r="H16" i="4"/>
  <c r="A17" i="4"/>
  <c r="C17" i="4"/>
  <c r="D17" i="4"/>
  <c r="E17" i="4"/>
  <c r="F17" i="4"/>
  <c r="G17" i="4"/>
  <c r="E16" i="7" s="1"/>
  <c r="E187" i="7" s="1"/>
  <c r="H17" i="4"/>
  <c r="A18" i="4"/>
  <c r="C18" i="4"/>
  <c r="D18" i="4"/>
  <c r="E18" i="4"/>
  <c r="F18" i="4"/>
  <c r="G18" i="4"/>
  <c r="E17" i="7" s="1"/>
  <c r="E188" i="7" s="1"/>
  <c r="H18" i="4"/>
  <c r="A19" i="4"/>
  <c r="C19" i="4"/>
  <c r="D19" i="4"/>
  <c r="E19" i="4"/>
  <c r="F19" i="4"/>
  <c r="G19" i="4"/>
  <c r="E18" i="7" s="1"/>
  <c r="E189" i="7" s="1"/>
  <c r="H19" i="4"/>
  <c r="A20" i="4"/>
  <c r="C20" i="4"/>
  <c r="D20" i="4"/>
  <c r="E20" i="4"/>
  <c r="F20" i="4"/>
  <c r="G20" i="4"/>
  <c r="E19" i="7" s="1"/>
  <c r="E190" i="7" s="1"/>
  <c r="H20" i="4"/>
  <c r="A21" i="4"/>
  <c r="C21" i="4"/>
  <c r="D21" i="4"/>
  <c r="E21" i="4"/>
  <c r="F21" i="4"/>
  <c r="G21" i="4"/>
  <c r="E20" i="7" s="1"/>
  <c r="E191" i="7" s="1"/>
  <c r="H21" i="4"/>
  <c r="A22" i="4"/>
  <c r="C22" i="4"/>
  <c r="D22" i="4"/>
  <c r="E22" i="4"/>
  <c r="F22" i="4"/>
  <c r="G22" i="4"/>
  <c r="E21" i="7" s="1"/>
  <c r="E192" i="7" s="1"/>
  <c r="H22" i="4"/>
  <c r="A23" i="4"/>
  <c r="C23" i="4"/>
  <c r="D23" i="4"/>
  <c r="E23" i="4"/>
  <c r="F23" i="4"/>
  <c r="G23" i="4"/>
  <c r="H23" i="4"/>
  <c r="A24" i="4"/>
  <c r="C24" i="4"/>
  <c r="D24" i="4"/>
  <c r="E24" i="4"/>
  <c r="F24" i="4"/>
  <c r="G24" i="4"/>
  <c r="E193" i="7" s="1"/>
  <c r="H24" i="4"/>
  <c r="A25" i="4"/>
  <c r="C25" i="4"/>
  <c r="D25" i="4"/>
  <c r="E25" i="4"/>
  <c r="F25" i="4"/>
  <c r="G25" i="4"/>
  <c r="E23" i="7" s="1"/>
  <c r="E194" i="7" s="1"/>
  <c r="H25" i="4"/>
  <c r="A26" i="4"/>
  <c r="C26" i="4"/>
  <c r="D26" i="4"/>
  <c r="E26" i="4"/>
  <c r="F26" i="4"/>
  <c r="G26" i="4"/>
  <c r="E24" i="7" s="1"/>
  <c r="E195" i="7" s="1"/>
  <c r="H26" i="4"/>
  <c r="A27" i="4"/>
  <c r="C27" i="4"/>
  <c r="D27" i="4"/>
  <c r="E27" i="4"/>
  <c r="F27" i="4"/>
  <c r="G27" i="4"/>
  <c r="E25" i="7" s="1"/>
  <c r="E196" i="7" s="1"/>
  <c r="H27" i="4"/>
  <c r="A28" i="4"/>
  <c r="C28" i="4"/>
  <c r="D28" i="4"/>
  <c r="E28" i="4"/>
  <c r="F28" i="4"/>
  <c r="G28" i="4"/>
  <c r="E26" i="7" s="1"/>
  <c r="E197" i="7" s="1"/>
  <c r="H28" i="4"/>
  <c r="A29" i="4"/>
  <c r="C29" i="4"/>
  <c r="D29" i="4"/>
  <c r="E29" i="4"/>
  <c r="F29" i="4"/>
  <c r="G29" i="4"/>
  <c r="E27" i="7" s="1"/>
  <c r="E198" i="7" s="1"/>
  <c r="H29" i="4"/>
  <c r="A30" i="4"/>
  <c r="C30" i="4"/>
  <c r="D30" i="4"/>
  <c r="E30" i="4"/>
  <c r="F30" i="4"/>
  <c r="G30" i="4"/>
  <c r="E28" i="7" s="1"/>
  <c r="E199" i="7" s="1"/>
  <c r="H30" i="4"/>
  <c r="A31" i="4"/>
  <c r="C31" i="4"/>
  <c r="D31" i="4"/>
  <c r="E31" i="4"/>
  <c r="F31" i="4"/>
  <c r="G31" i="4"/>
  <c r="E29" i="7" s="1"/>
  <c r="E200" i="7" s="1"/>
  <c r="H31" i="4"/>
  <c r="G16" i="7" l="1"/>
  <c r="D16" i="7"/>
  <c r="G8" i="7"/>
  <c r="D8" i="7"/>
  <c r="G24" i="7"/>
  <c r="D24" i="7"/>
  <c r="G17" i="7"/>
  <c r="D17" i="7"/>
  <c r="G9" i="7"/>
  <c r="D9" i="7"/>
  <c r="D28" i="7"/>
  <c r="G28" i="7"/>
  <c r="G23" i="7"/>
  <c r="D23" i="7"/>
  <c r="G25" i="7"/>
  <c r="D25" i="7"/>
  <c r="D18" i="7"/>
  <c r="G18" i="7"/>
  <c r="D10" i="7"/>
  <c r="G10" i="7"/>
  <c r="G14" i="7"/>
  <c r="D14" i="7"/>
  <c r="D26" i="7"/>
  <c r="G26" i="7"/>
  <c r="D19" i="7"/>
  <c r="G19" i="7"/>
  <c r="G11" i="7"/>
  <c r="D11" i="7"/>
  <c r="G3" i="7"/>
  <c r="D3" i="7"/>
  <c r="G21" i="7"/>
  <c r="D21" i="7"/>
  <c r="G27" i="7"/>
  <c r="D27" i="7"/>
  <c r="D20" i="7"/>
  <c r="G20" i="7"/>
  <c r="G12" i="7"/>
  <c r="D12" i="7"/>
  <c r="G4" i="7"/>
  <c r="D4" i="7"/>
  <c r="G13" i="7"/>
  <c r="D13" i="7"/>
  <c r="G5" i="7"/>
  <c r="D5" i="7"/>
  <c r="G6" i="7"/>
  <c r="D6" i="7"/>
  <c r="D29" i="7"/>
  <c r="G29" i="7"/>
  <c r="G15" i="7"/>
  <c r="D15" i="7"/>
  <c r="G7" i="7"/>
  <c r="D7" i="7"/>
  <c r="L31" i="4"/>
  <c r="L32" i="4"/>
  <c r="L33" i="4"/>
  <c r="D193" i="7" l="1"/>
  <c r="C148" i="16" s="1"/>
  <c r="C22" i="23"/>
  <c r="C22" i="16"/>
  <c r="G190" i="7"/>
  <c r="E145" i="16" s="1"/>
  <c r="E19" i="23"/>
  <c r="E19" i="16"/>
  <c r="G189" i="7"/>
  <c r="E144" i="16" s="1"/>
  <c r="E18" i="23"/>
  <c r="E18" i="16"/>
  <c r="D187" i="7"/>
  <c r="C142" i="16" s="1"/>
  <c r="C16" i="23"/>
  <c r="C16" i="16"/>
  <c r="G184" i="7"/>
  <c r="E139" i="16" s="1"/>
  <c r="E13" i="23"/>
  <c r="E13" i="16"/>
  <c r="D190" i="7"/>
  <c r="C145" i="16" s="1"/>
  <c r="C19" i="23"/>
  <c r="C19" i="16"/>
  <c r="D189" i="7"/>
  <c r="C144" i="16" s="1"/>
  <c r="C18" i="23"/>
  <c r="C18" i="16"/>
  <c r="G180" i="7"/>
  <c r="E135" i="16" s="1"/>
  <c r="E9" i="23"/>
  <c r="E9" i="16"/>
  <c r="G187" i="7"/>
  <c r="E142" i="16" s="1"/>
  <c r="E16" i="23"/>
  <c r="E16" i="16"/>
  <c r="G200" i="7"/>
  <c r="E155" i="16" s="1"/>
  <c r="E29" i="23"/>
  <c r="E29" i="16"/>
  <c r="D175" i="7"/>
  <c r="C130" i="16" s="1"/>
  <c r="C4" i="23"/>
  <c r="C4" i="16"/>
  <c r="D192" i="7"/>
  <c r="C147" i="16" s="1"/>
  <c r="C21" i="23"/>
  <c r="C21" i="16"/>
  <c r="G197" i="7"/>
  <c r="E152" i="16" s="1"/>
  <c r="E26" i="23"/>
  <c r="E26" i="16"/>
  <c r="D196" i="7"/>
  <c r="C151" i="16" s="1"/>
  <c r="C25" i="23"/>
  <c r="C25" i="16"/>
  <c r="D188" i="7"/>
  <c r="C143" i="16" s="1"/>
  <c r="C17" i="23"/>
  <c r="C17" i="16"/>
  <c r="D184" i="7"/>
  <c r="C139" i="16" s="1"/>
  <c r="C13" i="23"/>
  <c r="C13" i="16"/>
  <c r="D180" i="7"/>
  <c r="C135" i="16" s="1"/>
  <c r="C9" i="23"/>
  <c r="C9" i="16"/>
  <c r="G193" i="7"/>
  <c r="E148" i="16" s="1"/>
  <c r="E22" i="23"/>
  <c r="E22" i="16"/>
  <c r="G198" i="7"/>
  <c r="E153" i="16" s="1"/>
  <c r="E27" i="23"/>
  <c r="E27" i="16"/>
  <c r="D200" i="7"/>
  <c r="C155" i="16" s="1"/>
  <c r="C29" i="23"/>
  <c r="C29" i="16"/>
  <c r="G175" i="7"/>
  <c r="E130" i="16" s="1"/>
  <c r="E4" i="23"/>
  <c r="E4" i="16"/>
  <c r="G192" i="7"/>
  <c r="E147" i="16" s="1"/>
  <c r="E21" i="23"/>
  <c r="E21" i="16"/>
  <c r="D197" i="7"/>
  <c r="C152" i="16" s="1"/>
  <c r="C26" i="23"/>
  <c r="C26" i="16"/>
  <c r="G196" i="7"/>
  <c r="E151" i="16" s="1"/>
  <c r="E25" i="23"/>
  <c r="E25" i="16"/>
  <c r="G188" i="7"/>
  <c r="E143" i="16" s="1"/>
  <c r="E17" i="23"/>
  <c r="E17" i="16"/>
  <c r="D198" i="7"/>
  <c r="C153" i="16" s="1"/>
  <c r="C27" i="23"/>
  <c r="C27" i="16"/>
  <c r="D178" i="7"/>
  <c r="C133" i="16" s="1"/>
  <c r="C7" i="23"/>
  <c r="C7" i="16"/>
  <c r="D177" i="7"/>
  <c r="C132" i="16" s="1"/>
  <c r="C6" i="23"/>
  <c r="C6" i="16"/>
  <c r="D183" i="7"/>
  <c r="C138" i="16" s="1"/>
  <c r="C12" i="23"/>
  <c r="C12" i="16"/>
  <c r="D174" i="7"/>
  <c r="C129" i="16" s="1"/>
  <c r="C3" i="23"/>
  <c r="C3" i="16"/>
  <c r="D185" i="7"/>
  <c r="C140" i="16" s="1"/>
  <c r="C14" i="23"/>
  <c r="C14" i="16"/>
  <c r="D194" i="7"/>
  <c r="C149" i="16" s="1"/>
  <c r="C23" i="23"/>
  <c r="C23" i="16"/>
  <c r="D195" i="7"/>
  <c r="C150" i="16" s="1"/>
  <c r="C24" i="23"/>
  <c r="C24" i="16"/>
  <c r="G178" i="7"/>
  <c r="E133" i="16" s="1"/>
  <c r="E7" i="23"/>
  <c r="E7" i="16"/>
  <c r="G177" i="7"/>
  <c r="E132" i="16" s="1"/>
  <c r="E6" i="23"/>
  <c r="E6" i="16"/>
  <c r="G183" i="7"/>
  <c r="E138" i="16" s="1"/>
  <c r="E12" i="23"/>
  <c r="E12" i="16"/>
  <c r="G174" i="7"/>
  <c r="E129" i="16" s="1"/>
  <c r="E3" i="23"/>
  <c r="E3" i="16"/>
  <c r="G185" i="7"/>
  <c r="E140" i="16" s="1"/>
  <c r="E14" i="23"/>
  <c r="E14" i="16"/>
  <c r="G194" i="7"/>
  <c r="E149" i="16" s="1"/>
  <c r="E23" i="23"/>
  <c r="E23" i="16"/>
  <c r="G195" i="7"/>
  <c r="E150" i="16" s="1"/>
  <c r="E24" i="23"/>
  <c r="E24" i="16"/>
  <c r="D186" i="7"/>
  <c r="C141" i="16" s="1"/>
  <c r="C15" i="23"/>
  <c r="C15" i="16"/>
  <c r="D176" i="7"/>
  <c r="C131" i="16" s="1"/>
  <c r="C5" i="23"/>
  <c r="C5" i="16"/>
  <c r="G191" i="7"/>
  <c r="E146" i="16" s="1"/>
  <c r="E20" i="23"/>
  <c r="E20" i="16"/>
  <c r="D182" i="7"/>
  <c r="C137" i="16" s="1"/>
  <c r="C11" i="23"/>
  <c r="C11" i="16"/>
  <c r="G181" i="7"/>
  <c r="E136" i="16" s="1"/>
  <c r="E10" i="23"/>
  <c r="E10" i="16"/>
  <c r="G199" i="7"/>
  <c r="E154" i="16" s="1"/>
  <c r="E28" i="23"/>
  <c r="E28" i="16"/>
  <c r="D179" i="7"/>
  <c r="C134" i="16" s="1"/>
  <c r="C8" i="23"/>
  <c r="C8" i="16"/>
  <c r="G186" i="7"/>
  <c r="E141" i="16" s="1"/>
  <c r="E15" i="23"/>
  <c r="E15" i="16"/>
  <c r="G176" i="7"/>
  <c r="E131" i="16" s="1"/>
  <c r="E5" i="23"/>
  <c r="E5" i="16"/>
  <c r="D191" i="7"/>
  <c r="C146" i="16" s="1"/>
  <c r="C20" i="23"/>
  <c r="C20" i="16"/>
  <c r="G182" i="7"/>
  <c r="E137" i="16" s="1"/>
  <c r="E11" i="23"/>
  <c r="E11" i="16"/>
  <c r="D181" i="7"/>
  <c r="C136" i="16" s="1"/>
  <c r="C10" i="23"/>
  <c r="C10" i="16"/>
  <c r="D199" i="7"/>
  <c r="C154" i="16" s="1"/>
  <c r="C28" i="23"/>
  <c r="C28" i="16"/>
  <c r="G179" i="7"/>
  <c r="E134" i="16" s="1"/>
  <c r="E8" i="23"/>
  <c r="E8" i="16"/>
  <c r="B29" i="8"/>
  <c r="B21" i="17" s="1"/>
  <c r="B26" i="8"/>
  <c r="B28" i="8"/>
  <c r="B33" i="8"/>
  <c r="B25" i="17" s="1"/>
  <c r="B25" i="8"/>
  <c r="B30" i="8"/>
  <c r="B22" i="17" s="1"/>
  <c r="B32" i="8"/>
  <c r="B24" i="17" s="1"/>
  <c r="B24" i="8"/>
  <c r="A29" i="8"/>
  <c r="B27" i="8"/>
  <c r="A31" i="8"/>
  <c r="A30" i="8"/>
  <c r="B31" i="8"/>
  <c r="B23" i="17" s="1"/>
  <c r="B23" i="8"/>
  <c r="G3" i="4"/>
  <c r="E2" i="7" s="1"/>
  <c r="E173" i="7" s="1"/>
  <c r="A21" i="17" l="1"/>
  <c r="A22" i="17"/>
  <c r="A23" i="17"/>
  <c r="B3" i="4"/>
  <c r="C3" i="4"/>
  <c r="A3" i="4"/>
  <c r="J26" i="4"/>
  <c r="L26" i="4"/>
  <c r="M26" i="4"/>
  <c r="H24" i="8" s="1"/>
  <c r="I24" i="8" s="1"/>
  <c r="N26" i="4"/>
  <c r="O26" i="4"/>
  <c r="P26" i="4"/>
  <c r="E24" i="8" s="1"/>
  <c r="Q26" i="4"/>
  <c r="J27" i="4"/>
  <c r="L27" i="4"/>
  <c r="M27" i="4"/>
  <c r="H25" i="8" s="1"/>
  <c r="I25" i="8" s="1"/>
  <c r="N27" i="4"/>
  <c r="O27" i="4"/>
  <c r="P27" i="4"/>
  <c r="E25" i="8" s="1"/>
  <c r="Q27" i="4"/>
  <c r="J28" i="4"/>
  <c r="L28" i="4"/>
  <c r="M28" i="4"/>
  <c r="H26" i="8" s="1"/>
  <c r="I26" i="8" s="1"/>
  <c r="N28" i="4"/>
  <c r="O28" i="4"/>
  <c r="P28" i="4"/>
  <c r="E26" i="8" s="1"/>
  <c r="Q28" i="4"/>
  <c r="J29" i="4"/>
  <c r="L29" i="4"/>
  <c r="M29" i="4"/>
  <c r="H27" i="8" s="1"/>
  <c r="I27" i="8" s="1"/>
  <c r="N29" i="4"/>
  <c r="O29" i="4"/>
  <c r="P29" i="4"/>
  <c r="E27" i="8" s="1"/>
  <c r="Q29" i="4"/>
  <c r="J30" i="4"/>
  <c r="L30" i="4"/>
  <c r="M30" i="4"/>
  <c r="H28" i="8" s="1"/>
  <c r="I28" i="8" s="1"/>
  <c r="N30" i="4"/>
  <c r="O30" i="4"/>
  <c r="P30" i="4"/>
  <c r="E28" i="8" s="1"/>
  <c r="Q30" i="4"/>
  <c r="J31" i="4"/>
  <c r="M31" i="4"/>
  <c r="H29" i="8" s="1"/>
  <c r="I29" i="8" s="1"/>
  <c r="F21" i="17" s="1"/>
  <c r="N31" i="4"/>
  <c r="O31" i="4"/>
  <c r="P31" i="4"/>
  <c r="E29" i="8" s="1"/>
  <c r="Q31" i="4"/>
  <c r="J32" i="4"/>
  <c r="M32" i="4"/>
  <c r="H30" i="8" s="1"/>
  <c r="I30" i="8" s="1"/>
  <c r="F22" i="17" s="1"/>
  <c r="N32" i="4"/>
  <c r="O32" i="4"/>
  <c r="P32" i="4"/>
  <c r="E30" i="8" s="1"/>
  <c r="Q32" i="4"/>
  <c r="J33" i="4"/>
  <c r="M33" i="4"/>
  <c r="H31" i="8" s="1"/>
  <c r="I31" i="8" s="1"/>
  <c r="F23" i="17" s="1"/>
  <c r="N33" i="4"/>
  <c r="O33" i="4"/>
  <c r="P33" i="4"/>
  <c r="E31" i="8" s="1"/>
  <c r="Q33" i="4"/>
  <c r="J34" i="4"/>
  <c r="L34" i="4"/>
  <c r="M34" i="4"/>
  <c r="H32" i="8" s="1"/>
  <c r="I32" i="8" s="1"/>
  <c r="F24" i="17" s="1"/>
  <c r="N34" i="4"/>
  <c r="O34" i="4"/>
  <c r="P34" i="4"/>
  <c r="E32" i="8" s="1"/>
  <c r="Q34" i="4"/>
  <c r="J35" i="4"/>
  <c r="L35" i="4"/>
  <c r="M35" i="4"/>
  <c r="H33" i="8" s="1"/>
  <c r="I33" i="8" s="1"/>
  <c r="F25" i="17" s="1"/>
  <c r="N35" i="4"/>
  <c r="O35" i="4"/>
  <c r="P35" i="4"/>
  <c r="E33" i="8" s="1"/>
  <c r="Q35" i="4"/>
  <c r="J36" i="4"/>
  <c r="L36" i="4"/>
  <c r="A34" i="8" s="1"/>
  <c r="M36" i="4"/>
  <c r="H34" i="8" s="1"/>
  <c r="I34" i="8" s="1"/>
  <c r="F26" i="17" s="1"/>
  <c r="N36" i="4"/>
  <c r="O36" i="4"/>
  <c r="P36" i="4"/>
  <c r="E34" i="8" s="1"/>
  <c r="Q36" i="4"/>
  <c r="J37" i="4"/>
  <c r="L37" i="4"/>
  <c r="A35" i="8" s="1"/>
  <c r="M37" i="4"/>
  <c r="H35" i="8" s="1"/>
  <c r="I35" i="8" s="1"/>
  <c r="F27" i="17" s="1"/>
  <c r="N37" i="4"/>
  <c r="O37" i="4"/>
  <c r="P37" i="4"/>
  <c r="E35" i="8" s="1"/>
  <c r="Q37" i="4"/>
  <c r="J38" i="4"/>
  <c r="L38" i="4"/>
  <c r="A36" i="8" s="1"/>
  <c r="M38" i="4"/>
  <c r="H36" i="8" s="1"/>
  <c r="I36" i="8" s="1"/>
  <c r="F28" i="17" s="1"/>
  <c r="N38" i="4"/>
  <c r="O38" i="4"/>
  <c r="P38" i="4"/>
  <c r="E36" i="8" s="1"/>
  <c r="Q38" i="4"/>
  <c r="J39" i="4"/>
  <c r="L39" i="4"/>
  <c r="A37" i="8" s="1"/>
  <c r="M39" i="4"/>
  <c r="H37" i="8" s="1"/>
  <c r="I37" i="8" s="1"/>
  <c r="F29" i="17" s="1"/>
  <c r="N39" i="4"/>
  <c r="O39" i="4"/>
  <c r="P39" i="4"/>
  <c r="E37" i="8" s="1"/>
  <c r="Q39" i="4"/>
  <c r="G32" i="8" l="1"/>
  <c r="E24" i="17" s="1"/>
  <c r="D32" i="8"/>
  <c r="C24" i="17" s="1"/>
  <c r="G33" i="8"/>
  <c r="E25" i="17" s="1"/>
  <c r="D33" i="8"/>
  <c r="C25" i="17" s="1"/>
  <c r="D28" i="8"/>
  <c r="G28" i="8"/>
  <c r="A27" i="17"/>
  <c r="G34" i="8"/>
  <c r="E26" i="17" s="1"/>
  <c r="D34" i="8"/>
  <c r="C26" i="17" s="1"/>
  <c r="G29" i="8"/>
  <c r="E21" i="17" s="1"/>
  <c r="D29" i="8"/>
  <c r="C21" i="17" s="1"/>
  <c r="G35" i="8"/>
  <c r="E27" i="17" s="1"/>
  <c r="D35" i="8"/>
  <c r="C27" i="17" s="1"/>
  <c r="G26" i="8"/>
  <c r="D26" i="8"/>
  <c r="G27" i="8"/>
  <c r="D27" i="8"/>
  <c r="A26" i="17"/>
  <c r="A28" i="17"/>
  <c r="A29" i="17"/>
  <c r="D36" i="8"/>
  <c r="C28" i="17" s="1"/>
  <c r="G36" i="8"/>
  <c r="E28" i="17" s="1"/>
  <c r="G24" i="8"/>
  <c r="D24" i="8"/>
  <c r="D30" i="8"/>
  <c r="C22" i="17" s="1"/>
  <c r="G30" i="8"/>
  <c r="E22" i="17" s="1"/>
  <c r="D37" i="8"/>
  <c r="C29" i="17" s="1"/>
  <c r="G37" i="8"/>
  <c r="E29" i="17" s="1"/>
  <c r="G31" i="8"/>
  <c r="E23" i="17" s="1"/>
  <c r="D31" i="8"/>
  <c r="C23" i="17" s="1"/>
  <c r="G25" i="8"/>
  <c r="D25" i="8"/>
  <c r="G2" i="7"/>
  <c r="D2" i="7"/>
  <c r="A24" i="8"/>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A24" i="17" l="1"/>
  <c r="A25" i="17"/>
  <c r="D173" i="7"/>
  <c r="C128" i="16" s="1"/>
  <c r="C2" i="23"/>
  <c r="C2" i="16"/>
  <c r="G173" i="7"/>
  <c r="E128" i="16" s="1"/>
  <c r="E2" i="23"/>
  <c r="E2" i="16"/>
  <c r="E123" i="6"/>
  <c r="I124" i="6"/>
  <c r="D126" i="6"/>
  <c r="A126" i="6" s="1"/>
  <c r="J125" i="6"/>
  <c r="I125" i="6"/>
  <c r="I122" i="6"/>
  <c r="J123" i="6"/>
  <c r="E122"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A125" i="6" l="1"/>
  <c r="C121" i="7" s="1"/>
  <c r="C292" i="7" s="1"/>
  <c r="D114" i="6"/>
  <c r="D111" i="6"/>
  <c r="A122" i="6"/>
  <c r="C118" i="7" s="1"/>
  <c r="C289" i="7" s="1"/>
  <c r="I113" i="6"/>
  <c r="A123" i="6"/>
  <c r="J111" i="6"/>
  <c r="C130" i="7"/>
  <c r="C301" i="7" s="1"/>
  <c r="C129" i="7"/>
  <c r="C300" i="7" s="1"/>
  <c r="A124" i="6"/>
  <c r="H113" i="6"/>
  <c r="D107" i="6"/>
  <c r="A132" i="6"/>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C110" i="7" s="1"/>
  <c r="C281" i="7" s="1"/>
  <c r="A111" i="6"/>
  <c r="A113" i="6"/>
  <c r="C119" i="7"/>
  <c r="C290" i="7" s="1"/>
  <c r="A110" i="6"/>
  <c r="A112" i="6"/>
  <c r="C126" i="7"/>
  <c r="C297" i="7" s="1"/>
  <c r="C131" i="7"/>
  <c r="C302" i="7" s="1"/>
  <c r="C124" i="7"/>
  <c r="C295" i="7" s="1"/>
  <c r="A109" i="6"/>
  <c r="A107" i="6"/>
  <c r="C123" i="7"/>
  <c r="C294" i="7" s="1"/>
  <c r="A115" i="6"/>
  <c r="C125" i="7"/>
  <c r="C296" i="7" s="1"/>
  <c r="C128" i="7"/>
  <c r="C299" i="7" s="1"/>
  <c r="C127" i="7"/>
  <c r="C298" i="7" s="1"/>
  <c r="C134" i="7"/>
  <c r="C305" i="7" s="1"/>
  <c r="C132" i="7"/>
  <c r="C303" i="7" s="1"/>
  <c r="C135" i="7"/>
  <c r="C306" i="7" s="1"/>
  <c r="C120" i="7"/>
  <c r="C291" i="7" s="1"/>
  <c r="A108" i="6"/>
  <c r="A106" i="6"/>
  <c r="A116" i="6"/>
  <c r="A117" i="6"/>
  <c r="A118" i="6"/>
  <c r="G103" i="23" l="1"/>
  <c r="H103" i="16"/>
  <c r="H229" i="16" s="1"/>
  <c r="C106" i="7"/>
  <c r="C277" i="7" s="1"/>
  <c r="G107" i="23"/>
  <c r="H107" i="16"/>
  <c r="H233" i="16" s="1"/>
  <c r="H104" i="16"/>
  <c r="H230" i="16" s="1"/>
  <c r="G104" i="23"/>
  <c r="G105" i="23"/>
  <c r="H105" i="16"/>
  <c r="H231" i="16" s="1"/>
  <c r="H106" i="16"/>
  <c r="H232" i="16" s="1"/>
  <c r="G106" i="23"/>
  <c r="C109" i="7"/>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H93" i="16" l="1"/>
  <c r="H219" i="16" s="1"/>
  <c r="G93" i="23"/>
  <c r="G91" i="23"/>
  <c r="H91" i="16"/>
  <c r="H217" i="16" s="1"/>
  <c r="H94" i="16"/>
  <c r="H220" i="16" s="1"/>
  <c r="G94" i="23"/>
  <c r="G92" i="23"/>
  <c r="H92" i="16"/>
  <c r="H218" i="16" s="1"/>
  <c r="C92" i="7"/>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G21" i="17"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G89" i="23" l="1"/>
  <c r="H89" i="16"/>
  <c r="H215" i="16" s="1"/>
  <c r="H90" i="16"/>
  <c r="H216" i="16" s="1"/>
  <c r="G90" i="23"/>
  <c r="K30" i="6"/>
  <c r="K23" i="6"/>
  <c r="C29" i="8"/>
  <c r="K33" i="6"/>
  <c r="G23" i="17" s="1"/>
  <c r="K34" i="6"/>
  <c r="G24" i="17" s="1"/>
  <c r="K20" i="6"/>
  <c r="K22" i="6"/>
  <c r="K29" i="6"/>
  <c r="C89" i="7"/>
  <c r="C260" i="7" s="1"/>
  <c r="C88" i="7"/>
  <c r="C259" i="7" s="1"/>
  <c r="K32" i="6"/>
  <c r="G22" i="17" s="1"/>
  <c r="K24" i="6"/>
  <c r="K28" i="6"/>
  <c r="K17" i="6"/>
  <c r="K35" i="6"/>
  <c r="G25" i="17" s="1"/>
  <c r="K27" i="6"/>
  <c r="K26" i="6"/>
  <c r="K25" i="6"/>
  <c r="K21" i="6"/>
  <c r="K19" i="6"/>
  <c r="K18" i="6"/>
  <c r="G19" i="17" l="1"/>
  <c r="G19" i="22"/>
  <c r="G17" i="17"/>
  <c r="G17" i="22"/>
  <c r="G20" i="17"/>
  <c r="G20" i="22"/>
  <c r="G15" i="22"/>
  <c r="G15" i="17"/>
  <c r="G18" i="17"/>
  <c r="G18" i="22"/>
  <c r="G16" i="22"/>
  <c r="G16" i="17"/>
  <c r="C28" i="8"/>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A2" i="8" s="1"/>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 i="22" l="1"/>
  <c r="A2" i="17"/>
  <c r="A20" i="8"/>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A5" i="22" l="1"/>
  <c r="A5" i="17"/>
  <c r="A15" i="17"/>
  <c r="A15" i="22"/>
  <c r="A11" i="22"/>
  <c r="A11" i="17"/>
  <c r="A13" i="22"/>
  <c r="A13" i="17"/>
  <c r="A19" i="22"/>
  <c r="A19" i="17"/>
  <c r="A7" i="17"/>
  <c r="A7" i="22"/>
  <c r="A8" i="17"/>
  <c r="A8" i="22"/>
  <c r="A9" i="22"/>
  <c r="A9" i="17"/>
  <c r="A12" i="22"/>
  <c r="A12" i="17"/>
  <c r="A3" i="22"/>
  <c r="A3" i="17"/>
  <c r="A4" i="22"/>
  <c r="A4" i="17"/>
  <c r="A6" i="22"/>
  <c r="A6" i="17"/>
  <c r="A14" i="17"/>
  <c r="A14" i="22"/>
  <c r="A17" i="22"/>
  <c r="A17" i="17"/>
  <c r="A20" i="22"/>
  <c r="A20" i="17"/>
  <c r="A10" i="22"/>
  <c r="A10" i="17"/>
  <c r="A16" i="22"/>
  <c r="A16" i="17"/>
  <c r="A18" i="22"/>
  <c r="A18" i="17"/>
  <c r="K12" i="6"/>
  <c r="K11" i="6"/>
  <c r="K15" i="6"/>
  <c r="K7" i="6"/>
  <c r="K13" i="6"/>
  <c r="K3" i="6"/>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G10" i="17" l="1"/>
  <c r="G10" i="22"/>
  <c r="G14" i="22"/>
  <c r="G14" i="17"/>
  <c r="G3" i="17"/>
  <c r="G3" i="22"/>
  <c r="C10" i="8"/>
  <c r="G2" i="17"/>
  <c r="G2" i="22"/>
  <c r="G9" i="17"/>
  <c r="G9" i="22"/>
  <c r="G4" i="17"/>
  <c r="G4" i="22"/>
  <c r="G8" i="22"/>
  <c r="G8" i="17"/>
  <c r="G11" i="17"/>
  <c r="G11" i="22"/>
  <c r="G12" i="17"/>
  <c r="G12" i="22"/>
  <c r="C9" i="8"/>
  <c r="G6" i="22"/>
  <c r="G6" i="17"/>
  <c r="G5" i="17"/>
  <c r="G5" i="22"/>
  <c r="G7" i="22"/>
  <c r="G7" i="17"/>
  <c r="G13" i="17"/>
  <c r="G13" i="22"/>
  <c r="C3" i="8"/>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H22" i="16" l="1"/>
  <c r="H148" i="16" s="1"/>
  <c r="G22" i="23"/>
  <c r="G41" i="23"/>
  <c r="H41" i="16"/>
  <c r="H167" i="16" s="1"/>
  <c r="G49" i="23"/>
  <c r="H49" i="16"/>
  <c r="H175" i="16" s="1"/>
  <c r="G99" i="23"/>
  <c r="H99" i="16"/>
  <c r="H225" i="16" s="1"/>
  <c r="G68" i="23"/>
  <c r="H68" i="16"/>
  <c r="H194" i="16" s="1"/>
  <c r="G71" i="23"/>
  <c r="H71" i="16"/>
  <c r="H197" i="16" s="1"/>
  <c r="G51" i="23"/>
  <c r="H51" i="16"/>
  <c r="H177" i="16" s="1"/>
  <c r="G63" i="23"/>
  <c r="H63" i="16"/>
  <c r="H189" i="16" s="1"/>
  <c r="H85" i="16"/>
  <c r="H211" i="16" s="1"/>
  <c r="G85" i="23"/>
  <c r="H62" i="16"/>
  <c r="H188" i="16" s="1"/>
  <c r="G62" i="23"/>
  <c r="G65" i="23"/>
  <c r="H65" i="16"/>
  <c r="H191" i="16" s="1"/>
  <c r="G39" i="23"/>
  <c r="H39" i="16"/>
  <c r="H165" i="16" s="1"/>
  <c r="H78" i="16"/>
  <c r="H204" i="16" s="1"/>
  <c r="G78" i="23"/>
  <c r="G19" i="23"/>
  <c r="H19" i="16"/>
  <c r="H145" i="16" s="1"/>
  <c r="H58" i="16"/>
  <c r="H184" i="16" s="1"/>
  <c r="G58" i="23"/>
  <c r="G95" i="23"/>
  <c r="H95" i="16"/>
  <c r="H221" i="16" s="1"/>
  <c r="H30" i="16"/>
  <c r="H156" i="16" s="1"/>
  <c r="G30" i="23"/>
  <c r="G59" i="23"/>
  <c r="H59" i="16"/>
  <c r="H185" i="16" s="1"/>
  <c r="G36" i="23"/>
  <c r="H36" i="16"/>
  <c r="H162" i="16" s="1"/>
  <c r="H6" i="16"/>
  <c r="H132" i="16" s="1"/>
  <c r="G6" i="23"/>
  <c r="H24" i="16"/>
  <c r="H150" i="16" s="1"/>
  <c r="G24" i="23"/>
  <c r="H66" i="16"/>
  <c r="H192" i="16" s="1"/>
  <c r="G66" i="23"/>
  <c r="G84" i="23"/>
  <c r="H84" i="16"/>
  <c r="H210" i="16" s="1"/>
  <c r="H72" i="16"/>
  <c r="H198" i="16" s="1"/>
  <c r="G72" i="23"/>
  <c r="G67" i="23"/>
  <c r="H67" i="16"/>
  <c r="H193" i="16" s="1"/>
  <c r="G100" i="23"/>
  <c r="H100" i="16"/>
  <c r="H226" i="16" s="1"/>
  <c r="G3" i="23"/>
  <c r="H3" i="16"/>
  <c r="H129" i="16" s="1"/>
  <c r="G76" i="23"/>
  <c r="H76" i="16"/>
  <c r="H202" i="16" s="1"/>
  <c r="H42" i="16"/>
  <c r="H168" i="16" s="1"/>
  <c r="G42" i="23"/>
  <c r="H8" i="16"/>
  <c r="H134" i="16" s="1"/>
  <c r="G8" i="23"/>
  <c r="G23" i="23"/>
  <c r="H23" i="16"/>
  <c r="H149" i="16" s="1"/>
  <c r="G52" i="23"/>
  <c r="H52" i="16"/>
  <c r="H178" i="16" s="1"/>
  <c r="G33" i="23"/>
  <c r="H33" i="16"/>
  <c r="H159" i="16" s="1"/>
  <c r="H98" i="16"/>
  <c r="H224" i="16" s="1"/>
  <c r="G98" i="23"/>
  <c r="H61" i="16"/>
  <c r="H187" i="16" s="1"/>
  <c r="G61" i="23"/>
  <c r="G55" i="23"/>
  <c r="H55" i="16"/>
  <c r="H181" i="16" s="1"/>
  <c r="G9" i="23"/>
  <c r="H9" i="16"/>
  <c r="H135" i="16" s="1"/>
  <c r="H50" i="16"/>
  <c r="H176" i="16" s="1"/>
  <c r="G50" i="23"/>
  <c r="G75" i="23"/>
  <c r="H75" i="16"/>
  <c r="H201" i="16" s="1"/>
  <c r="G4" i="23"/>
  <c r="H4" i="16"/>
  <c r="H130" i="16" s="1"/>
  <c r="H10" i="16"/>
  <c r="H136" i="16" s="1"/>
  <c r="G10" i="23"/>
  <c r="H5" i="16"/>
  <c r="H131" i="16" s="1"/>
  <c r="G5" i="23"/>
  <c r="G60" i="23"/>
  <c r="H60" i="16"/>
  <c r="H186" i="16" s="1"/>
  <c r="H88" i="16"/>
  <c r="H214" i="16" s="1"/>
  <c r="G88" i="23"/>
  <c r="G83" i="23"/>
  <c r="H83" i="16"/>
  <c r="H209" i="16" s="1"/>
  <c r="H32" i="16"/>
  <c r="H158" i="16" s="1"/>
  <c r="G32" i="23"/>
  <c r="H34" i="16"/>
  <c r="H160" i="16" s="1"/>
  <c r="G34" i="23"/>
  <c r="H40" i="16"/>
  <c r="H166" i="16" s="1"/>
  <c r="G40" i="23"/>
  <c r="H56" i="16"/>
  <c r="H182" i="16" s="1"/>
  <c r="G56" i="23"/>
  <c r="G12" i="23"/>
  <c r="H12" i="16"/>
  <c r="H138" i="16" s="1"/>
  <c r="G7" i="23"/>
  <c r="H7" i="16"/>
  <c r="H133" i="16" s="1"/>
  <c r="H82" i="16"/>
  <c r="H208" i="16" s="1"/>
  <c r="G82" i="23"/>
  <c r="H13" i="16"/>
  <c r="H139" i="16" s="1"/>
  <c r="G13" i="23"/>
  <c r="H69" i="16"/>
  <c r="H195" i="16" s="1"/>
  <c r="G69" i="23"/>
  <c r="G28" i="23"/>
  <c r="H28" i="16"/>
  <c r="H154" i="16" s="1"/>
  <c r="G87" i="23"/>
  <c r="H87" i="16"/>
  <c r="H213" i="16" s="1"/>
  <c r="G20" i="23"/>
  <c r="H20" i="16"/>
  <c r="H146" i="16" s="1"/>
  <c r="H37" i="16"/>
  <c r="H163" i="16" s="1"/>
  <c r="G37" i="23"/>
  <c r="G25" i="23"/>
  <c r="H25" i="16"/>
  <c r="H151" i="16" s="1"/>
  <c r="H21" i="16"/>
  <c r="H147" i="16" s="1"/>
  <c r="G21" i="23"/>
  <c r="H29" i="16"/>
  <c r="H155" i="16" s="1"/>
  <c r="G29" i="23"/>
  <c r="G17" i="23"/>
  <c r="H17" i="16"/>
  <c r="H143" i="16" s="1"/>
  <c r="H46" i="16"/>
  <c r="H172" i="16" s="1"/>
  <c r="G46" i="23"/>
  <c r="G15" i="23"/>
  <c r="H15" i="16"/>
  <c r="H141" i="16" s="1"/>
  <c r="H101" i="16"/>
  <c r="H227" i="16" s="1"/>
  <c r="G101" i="23"/>
  <c r="G27" i="23"/>
  <c r="H27" i="16"/>
  <c r="H153" i="16" s="1"/>
  <c r="H70" i="16"/>
  <c r="H196" i="16" s="1"/>
  <c r="G70" i="23"/>
  <c r="G73" i="23"/>
  <c r="H73" i="16"/>
  <c r="H199" i="16" s="1"/>
  <c r="H38" i="16"/>
  <c r="H164" i="16" s="1"/>
  <c r="G38" i="23"/>
  <c r="H64" i="16"/>
  <c r="H190" i="16" s="1"/>
  <c r="G64" i="23"/>
  <c r="H26" i="16"/>
  <c r="H152" i="16" s="1"/>
  <c r="G26" i="23"/>
  <c r="H77" i="16"/>
  <c r="H203" i="16" s="1"/>
  <c r="G77" i="23"/>
  <c r="G35" i="23"/>
  <c r="H35" i="16"/>
  <c r="H161" i="16" s="1"/>
  <c r="H18" i="16"/>
  <c r="H144" i="16" s="1"/>
  <c r="G18" i="23"/>
  <c r="H96" i="16"/>
  <c r="H222" i="16" s="1"/>
  <c r="G96" i="23"/>
  <c r="H2" i="16"/>
  <c r="H128" i="16" s="1"/>
  <c r="G2" i="23"/>
  <c r="H45" i="16"/>
  <c r="H171" i="16" s="1"/>
  <c r="G45" i="23"/>
  <c r="H102" i="16"/>
  <c r="H228" i="16" s="1"/>
  <c r="G102" i="23"/>
  <c r="H14" i="16"/>
  <c r="H140" i="16" s="1"/>
  <c r="G14" i="23"/>
  <c r="G31" i="23"/>
  <c r="H31" i="16"/>
  <c r="H157" i="16" s="1"/>
  <c r="H54" i="16"/>
  <c r="H180" i="16" s="1"/>
  <c r="G54" i="23"/>
  <c r="G57" i="23"/>
  <c r="H57" i="16"/>
  <c r="H183" i="16" s="1"/>
  <c r="H16" i="16"/>
  <c r="H142" i="16" s="1"/>
  <c r="G16" i="23"/>
  <c r="G81" i="23"/>
  <c r="H81" i="16"/>
  <c r="H207" i="16" s="1"/>
  <c r="H53" i="16"/>
  <c r="H179" i="16" s="1"/>
  <c r="G53" i="23"/>
  <c r="H80" i="16"/>
  <c r="H206" i="16" s="1"/>
  <c r="G80" i="23"/>
  <c r="G97" i="23"/>
  <c r="H97" i="16"/>
  <c r="H223" i="16" s="1"/>
  <c r="G47" i="23"/>
  <c r="H47" i="16"/>
  <c r="H173" i="16" s="1"/>
  <c r="G11" i="23"/>
  <c r="H11" i="16"/>
  <c r="H137" i="16" s="1"/>
  <c r="G43" i="23"/>
  <c r="H43" i="16"/>
  <c r="H169" i="16" s="1"/>
  <c r="H86" i="16"/>
  <c r="H212" i="16" s="1"/>
  <c r="G86" i="23"/>
  <c r="H48" i="16"/>
  <c r="H174" i="16" s="1"/>
  <c r="G48" i="23"/>
  <c r="G44" i="23"/>
  <c r="H44" i="16"/>
  <c r="H170" i="16" s="1"/>
  <c r="G79" i="23"/>
  <c r="H79" i="16"/>
  <c r="H205" i="16" s="1"/>
  <c r="H74" i="16"/>
  <c r="H200" i="16" s="1"/>
  <c r="G74" i="23"/>
  <c r="C137" i="7"/>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193" i="7"/>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H19" i="8" s="1"/>
  <c r="I19" i="8" s="1"/>
  <c r="N21" i="4"/>
  <c r="O21" i="4"/>
  <c r="P21" i="4"/>
  <c r="E19" i="8" s="1"/>
  <c r="Q21" i="4"/>
  <c r="J22" i="4"/>
  <c r="M22" i="4"/>
  <c r="H20" i="8" s="1"/>
  <c r="I20" i="8" s="1"/>
  <c r="N22" i="4"/>
  <c r="O22" i="4"/>
  <c r="P22" i="4"/>
  <c r="E20" i="8" s="1"/>
  <c r="Q22" i="4"/>
  <c r="J23" i="4"/>
  <c r="M23" i="4"/>
  <c r="H21" i="8" s="1"/>
  <c r="I21" i="8" s="1"/>
  <c r="N23" i="4"/>
  <c r="O23" i="4"/>
  <c r="P23" i="4"/>
  <c r="E21" i="8" s="1"/>
  <c r="Q23" i="4"/>
  <c r="J24" i="4"/>
  <c r="M24" i="4"/>
  <c r="H22" i="8" s="1"/>
  <c r="I22" i="8" s="1"/>
  <c r="N24" i="4"/>
  <c r="O24" i="4"/>
  <c r="P24" i="4"/>
  <c r="E22" i="8" s="1"/>
  <c r="Q24" i="4"/>
  <c r="J25" i="4"/>
  <c r="M25" i="4"/>
  <c r="H23" i="8" s="1"/>
  <c r="I23" i="8" s="1"/>
  <c r="N25" i="4"/>
  <c r="O25" i="4"/>
  <c r="P25" i="4"/>
  <c r="E23" i="8" s="1"/>
  <c r="Q25" i="4"/>
  <c r="F19" i="17" l="1"/>
  <c r="F19" i="22"/>
  <c r="D22" i="8"/>
  <c r="G22" i="8"/>
  <c r="D23" i="8"/>
  <c r="G23" i="8"/>
  <c r="G19" i="8"/>
  <c r="D19" i="8"/>
  <c r="F20" i="22"/>
  <c r="F20" i="17"/>
  <c r="D20" i="8"/>
  <c r="G20" i="8"/>
  <c r="D21" i="8"/>
  <c r="G21" i="8"/>
  <c r="B21" i="8"/>
  <c r="B22" i="8"/>
  <c r="B19" i="8"/>
  <c r="B20" i="8"/>
  <c r="J3" i="4"/>
  <c r="M3" i="4"/>
  <c r="N3" i="4"/>
  <c r="O3" i="4"/>
  <c r="P3" i="4"/>
  <c r="Q3" i="4"/>
  <c r="J4" i="4"/>
  <c r="M4" i="4"/>
  <c r="H2" i="8" s="1"/>
  <c r="I2" i="8" s="1"/>
  <c r="N4" i="4"/>
  <c r="O4" i="4"/>
  <c r="P4" i="4"/>
  <c r="E2" i="8" s="1"/>
  <c r="Q4" i="4"/>
  <c r="J5" i="4"/>
  <c r="M5" i="4"/>
  <c r="H3" i="8" s="1"/>
  <c r="I3" i="8" s="1"/>
  <c r="N5" i="4"/>
  <c r="O5" i="4"/>
  <c r="P5" i="4"/>
  <c r="E3" i="8" s="1"/>
  <c r="Q5" i="4"/>
  <c r="J6" i="4"/>
  <c r="M6" i="4"/>
  <c r="H4" i="8" s="1"/>
  <c r="I4" i="8" s="1"/>
  <c r="N6" i="4"/>
  <c r="O6" i="4"/>
  <c r="P6" i="4"/>
  <c r="E4" i="8" s="1"/>
  <c r="Q6" i="4"/>
  <c r="J7" i="4"/>
  <c r="M7" i="4"/>
  <c r="H5" i="8" s="1"/>
  <c r="I5" i="8" s="1"/>
  <c r="N7" i="4"/>
  <c r="O7" i="4"/>
  <c r="P7" i="4"/>
  <c r="E5" i="8" s="1"/>
  <c r="Q7" i="4"/>
  <c r="J8" i="4"/>
  <c r="M8" i="4"/>
  <c r="H6" i="8" s="1"/>
  <c r="I6" i="8" s="1"/>
  <c r="N8" i="4"/>
  <c r="O8" i="4"/>
  <c r="P8" i="4"/>
  <c r="E6" i="8" s="1"/>
  <c r="Q8" i="4"/>
  <c r="J9" i="4"/>
  <c r="M9" i="4"/>
  <c r="H7" i="8" s="1"/>
  <c r="I7" i="8" s="1"/>
  <c r="N9" i="4"/>
  <c r="O9" i="4"/>
  <c r="P9" i="4"/>
  <c r="E7" i="8" s="1"/>
  <c r="Q9" i="4"/>
  <c r="J10" i="4"/>
  <c r="M10" i="4"/>
  <c r="H8" i="8" s="1"/>
  <c r="I8" i="8" s="1"/>
  <c r="N10" i="4"/>
  <c r="O10" i="4"/>
  <c r="P10" i="4"/>
  <c r="E8" i="8" s="1"/>
  <c r="Q10" i="4"/>
  <c r="J11" i="4"/>
  <c r="M11" i="4"/>
  <c r="H9" i="8" s="1"/>
  <c r="I9" i="8" s="1"/>
  <c r="N11" i="4"/>
  <c r="O11" i="4"/>
  <c r="P11" i="4"/>
  <c r="E9" i="8" s="1"/>
  <c r="Q11" i="4"/>
  <c r="J12" i="4"/>
  <c r="M12" i="4"/>
  <c r="H10" i="8" s="1"/>
  <c r="I10" i="8" s="1"/>
  <c r="N12" i="4"/>
  <c r="O12" i="4"/>
  <c r="P12" i="4"/>
  <c r="E10" i="8" s="1"/>
  <c r="Q12" i="4"/>
  <c r="J13" i="4"/>
  <c r="M13" i="4"/>
  <c r="H11" i="8" s="1"/>
  <c r="I11" i="8" s="1"/>
  <c r="N13" i="4"/>
  <c r="O13" i="4"/>
  <c r="P13" i="4"/>
  <c r="E11" i="8" s="1"/>
  <c r="Q13" i="4"/>
  <c r="J14" i="4"/>
  <c r="M14" i="4"/>
  <c r="H12" i="8" s="1"/>
  <c r="I12" i="8" s="1"/>
  <c r="N14" i="4"/>
  <c r="O14" i="4"/>
  <c r="P14" i="4"/>
  <c r="E12" i="8" s="1"/>
  <c r="Q14" i="4"/>
  <c r="J15" i="4"/>
  <c r="M15" i="4"/>
  <c r="H13" i="8" s="1"/>
  <c r="I13" i="8" s="1"/>
  <c r="N15" i="4"/>
  <c r="O15" i="4"/>
  <c r="P15" i="4"/>
  <c r="E13" i="8" s="1"/>
  <c r="Q15" i="4"/>
  <c r="J16" i="4"/>
  <c r="M16" i="4"/>
  <c r="H14" i="8" s="1"/>
  <c r="I14" i="8" s="1"/>
  <c r="N16" i="4"/>
  <c r="O16" i="4"/>
  <c r="P16" i="4"/>
  <c r="E14" i="8" s="1"/>
  <c r="Q16" i="4"/>
  <c r="J17" i="4"/>
  <c r="M17" i="4"/>
  <c r="H15" i="8" s="1"/>
  <c r="I15" i="8" s="1"/>
  <c r="N17" i="4"/>
  <c r="O17" i="4"/>
  <c r="P17" i="4"/>
  <c r="E15" i="8" s="1"/>
  <c r="Q17" i="4"/>
  <c r="J18" i="4"/>
  <c r="M18" i="4"/>
  <c r="H16" i="8" s="1"/>
  <c r="I16" i="8" s="1"/>
  <c r="N18" i="4"/>
  <c r="O18" i="4"/>
  <c r="P18" i="4"/>
  <c r="E16" i="8" s="1"/>
  <c r="Q18" i="4"/>
  <c r="J19" i="4"/>
  <c r="M19" i="4"/>
  <c r="H17" i="8" s="1"/>
  <c r="I17" i="8" s="1"/>
  <c r="N19" i="4"/>
  <c r="O19" i="4"/>
  <c r="P19" i="4"/>
  <c r="E17" i="8" s="1"/>
  <c r="Q19" i="4"/>
  <c r="J20" i="4"/>
  <c r="M20" i="4"/>
  <c r="H18" i="8" s="1"/>
  <c r="I18" i="8" s="1"/>
  <c r="N20" i="4"/>
  <c r="O20" i="4"/>
  <c r="P20" i="4"/>
  <c r="E18" i="8" s="1"/>
  <c r="Q20" i="4"/>
  <c r="D15" i="8" l="1"/>
  <c r="G15" i="8"/>
  <c r="G11" i="8"/>
  <c r="D11" i="8"/>
  <c r="D7" i="8"/>
  <c r="G7" i="8"/>
  <c r="G3" i="8"/>
  <c r="D3" i="8"/>
  <c r="E19" i="22"/>
  <c r="E19" i="17"/>
  <c r="F15" i="17"/>
  <c r="F15" i="22"/>
  <c r="F12" i="22"/>
  <c r="F12" i="17"/>
  <c r="F8" i="17"/>
  <c r="F8" i="22"/>
  <c r="F4" i="17"/>
  <c r="F4" i="22"/>
  <c r="F7" i="17"/>
  <c r="F7" i="22"/>
  <c r="F16" i="17"/>
  <c r="F16" i="22"/>
  <c r="G16" i="8"/>
  <c r="D16" i="8"/>
  <c r="D12" i="8"/>
  <c r="G12" i="8"/>
  <c r="G8" i="8"/>
  <c r="D8" i="8"/>
  <c r="D4" i="8"/>
  <c r="G4" i="8"/>
  <c r="F11" i="17"/>
  <c r="F11" i="22"/>
  <c r="C19" i="22"/>
  <c r="C19" i="17"/>
  <c r="F5" i="22"/>
  <c r="F5" i="17"/>
  <c r="F3" i="17"/>
  <c r="F3" i="22"/>
  <c r="F17" i="17"/>
  <c r="F17" i="22"/>
  <c r="F9" i="17"/>
  <c r="F9" i="22"/>
  <c r="E20" i="22"/>
  <c r="E20" i="17"/>
  <c r="G17" i="8"/>
  <c r="D17" i="8"/>
  <c r="D13" i="8"/>
  <c r="G13" i="8"/>
  <c r="G9" i="8"/>
  <c r="D9" i="8"/>
  <c r="D5" i="8"/>
  <c r="G5" i="8"/>
  <c r="C20" i="22"/>
  <c r="C20" i="17"/>
  <c r="F14" i="22"/>
  <c r="F14" i="17"/>
  <c r="F13" i="17"/>
  <c r="F13" i="22"/>
  <c r="F18" i="17"/>
  <c r="F18" i="22"/>
  <c r="F10" i="17"/>
  <c r="F10" i="22"/>
  <c r="F6" i="22"/>
  <c r="F6" i="17"/>
  <c r="F2" i="22"/>
  <c r="F2" i="17"/>
  <c r="B20" i="22"/>
  <c r="B20" i="17"/>
  <c r="G18" i="8"/>
  <c r="D18" i="8"/>
  <c r="D14" i="8"/>
  <c r="G14" i="8"/>
  <c r="E14" i="17" s="1"/>
  <c r="G10" i="8"/>
  <c r="D10" i="8"/>
  <c r="D6" i="8"/>
  <c r="G6" i="8"/>
  <c r="G2" i="8"/>
  <c r="E2" i="17" s="1"/>
  <c r="D2" i="8"/>
  <c r="B19" i="22"/>
  <c r="B19" i="17"/>
  <c r="B11" i="8"/>
  <c r="B3" i="8"/>
  <c r="B17" i="8"/>
  <c r="B4" i="8"/>
  <c r="B16" i="8"/>
  <c r="B18" i="8"/>
  <c r="B10" i="8"/>
  <c r="B2" i="8"/>
  <c r="B13" i="8"/>
  <c r="B5" i="8"/>
  <c r="B14" i="8"/>
  <c r="B6" i="8"/>
  <c r="B12" i="8"/>
  <c r="B15" i="8"/>
  <c r="B7" i="8"/>
  <c r="B8" i="8"/>
  <c r="B9" i="8"/>
  <c r="B8" i="17" l="1"/>
  <c r="B8" i="22"/>
  <c r="E13" i="22"/>
  <c r="E13" i="17"/>
  <c r="C16" i="17"/>
  <c r="C16" i="22"/>
  <c r="B7" i="17"/>
  <c r="B7" i="22"/>
  <c r="B10" i="22"/>
  <c r="B10" i="17"/>
  <c r="C14" i="17"/>
  <c r="C14" i="22"/>
  <c r="C13" i="22"/>
  <c r="C13" i="17"/>
  <c r="E16" i="22"/>
  <c r="E16" i="17"/>
  <c r="E3" i="22"/>
  <c r="E3" i="17"/>
  <c r="E9" i="22"/>
  <c r="E9" i="17"/>
  <c r="C3" i="22"/>
  <c r="C3" i="17"/>
  <c r="B15" i="17"/>
  <c r="B15" i="22"/>
  <c r="B18" i="22"/>
  <c r="B18" i="17"/>
  <c r="C2" i="22"/>
  <c r="C2" i="17"/>
  <c r="C18" i="22"/>
  <c r="C18" i="17"/>
  <c r="C17" i="17"/>
  <c r="C17" i="22"/>
  <c r="E4" i="17"/>
  <c r="E4" i="22"/>
  <c r="E7" i="22"/>
  <c r="E7" i="17"/>
  <c r="B11" i="22"/>
  <c r="B11" i="17"/>
  <c r="C4" i="22"/>
  <c r="C4" i="17"/>
  <c r="C7" i="17"/>
  <c r="C7" i="22"/>
  <c r="B2" i="17"/>
  <c r="B2" i="22"/>
  <c r="B16" i="17"/>
  <c r="B16" i="22"/>
  <c r="E17" i="22"/>
  <c r="E17" i="17"/>
  <c r="B4" i="22"/>
  <c r="B4" i="17"/>
  <c r="E5" i="22"/>
  <c r="E5" i="17"/>
  <c r="B17" i="22"/>
  <c r="B17" i="17"/>
  <c r="C5" i="22"/>
  <c r="C5" i="17"/>
  <c r="E8" i="22"/>
  <c r="E8" i="17"/>
  <c r="E11" i="17"/>
  <c r="E11" i="22"/>
  <c r="B9" i="17"/>
  <c r="B9" i="22"/>
  <c r="E10" i="22"/>
  <c r="E10" i="17"/>
  <c r="B12" i="22"/>
  <c r="B12" i="17"/>
  <c r="E18" i="22"/>
  <c r="E18" i="17"/>
  <c r="B6" i="22"/>
  <c r="B6" i="17"/>
  <c r="E6" i="22"/>
  <c r="E6" i="17"/>
  <c r="C8" i="17"/>
  <c r="C8" i="22"/>
  <c r="C11" i="22"/>
  <c r="C11" i="17"/>
  <c r="B14" i="22"/>
  <c r="B14" i="17"/>
  <c r="C6" i="17"/>
  <c r="C6" i="22"/>
  <c r="B5" i="22"/>
  <c r="B5" i="17"/>
  <c r="B3" i="22"/>
  <c r="B3" i="17"/>
  <c r="C10" i="17"/>
  <c r="C10" i="22"/>
  <c r="C9" i="17"/>
  <c r="C9" i="22"/>
  <c r="E12" i="17"/>
  <c r="E12" i="22"/>
  <c r="E15" i="22"/>
  <c r="E15" i="17"/>
  <c r="B13" i="22"/>
  <c r="B13" i="17"/>
  <c r="C12" i="22"/>
  <c r="C12" i="17"/>
  <c r="C15" i="17"/>
  <c r="C15" i="22"/>
  <c r="H3" i="4"/>
  <c r="F3" i="4"/>
  <c r="E3" i="4"/>
  <c r="D3" i="4"/>
</calcChain>
</file>

<file path=xl/sharedStrings.xml><?xml version="1.0" encoding="utf-8"?>
<sst xmlns="http://schemas.openxmlformats.org/spreadsheetml/2006/main" count="2005" uniqueCount="155">
  <si>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</si>
  <si>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</si>
  <si>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</si>
  <si>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</si>
  <si>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</si>
  <si>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</si>
  <si>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</si>
  <si>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</si>
  <si>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</si>
  <si>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</si>
  <si>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</si>
  <si>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</si>
  <si>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</si>
  <si>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</si>
  <si>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</si>
  <si>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</si>
  <si>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</si>
  <si>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</si>
  <si>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</si>
  <si>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</si>
  <si>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</si>
  <si>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</si>
  <si>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</si>
  <si>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</si>
  <si>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Date</t>
  </si>
  <si>
    <t>Start Time</t>
  </si>
  <si>
    <t>End Time</t>
  </si>
  <si>
    <t>Tidal Height</t>
  </si>
  <si>
    <t>Waterfront</t>
  </si>
  <si>
    <t>Marina</t>
  </si>
  <si>
    <t>Mean Noise Level</t>
  </si>
  <si>
    <t>Number of Seals</t>
  </si>
  <si>
    <t>Temperature</t>
  </si>
  <si>
    <t>H</t>
  </si>
  <si>
    <t>L</t>
  </si>
  <si>
    <t>MS</t>
  </si>
  <si>
    <t>C</t>
  </si>
  <si>
    <t>S</t>
  </si>
  <si>
    <t>CW</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</si>
  <si>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</si>
  <si>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</si>
  <si>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</si>
  <si>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</si>
  <si>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</si>
  <si>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</si>
  <si>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</si>
  <si>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</si>
  <si>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</si>
  <si>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</si>
  <si>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</si>
  <si>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</si>
  <si>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</si>
  <si>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</si>
  <si>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</si>
  <si>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</si>
  <si>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</si>
  <si>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</si>
  <si>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</si>
  <si>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</si>
  <si>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</si>
  <si>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</si>
  <si>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</si>
  <si>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</si>
  <si>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</si>
  <si>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</si>
  <si>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</si>
  <si>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</si>
  <si>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</si>
  <si>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</si>
  <si>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</si>
  <si>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</si>
  <si>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</si>
  <si>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</si>
  <si>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</si>
  <si>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</si>
  <si>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</si>
  <si>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</si>
  <si>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</si>
  <si>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</si>
  <si>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</si>
  <si>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</si>
  <si>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</si>
  <si>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</si>
  <si>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</si>
  <si>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</si>
  <si>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</si>
  <si>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</si>
  <si>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</si>
  <si>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</si>
  <si>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</si>
  <si>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</si>
  <si>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</si>
  <si>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</si>
  <si>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</si>
  <si>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</si>
  <si>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</si>
  <si>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</si>
  <si>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</si>
  <si>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</si>
  <si>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</si>
  <si>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</si>
  <si>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</si>
  <si>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</si>
  <si>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</si>
  <si>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</si>
  <si>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</si>
  <si>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</si>
  <si>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</si>
  <si>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</si>
  <si>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</si>
  <si>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</si>
  <si>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</si>
  <si>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</si>
  <si>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</si>
  <si>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</si>
  <si>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</si>
  <si>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</si>
  <si>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</si>
  <si>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</si>
  <si>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</si>
  <si>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</si>
  <si>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</si>
  <si>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</si>
  <si>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</si>
  <si>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</si>
  <si>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</si>
  <si>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</si>
  <si>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</si>
  <si>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</si>
  <si>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</si>
  <si>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</si>
  <si>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location</t>
  </si>
  <si>
    <t>waterfront</t>
  </si>
  <si>
    <t>disturbance</t>
  </si>
  <si>
    <t>Disturbance Key:</t>
  </si>
  <si>
    <t>Air</t>
  </si>
  <si>
    <t>Pedestian</t>
  </si>
  <si>
    <t>Vessel</t>
  </si>
  <si>
    <t>Construction</t>
  </si>
  <si>
    <t>A</t>
  </si>
  <si>
    <t>P</t>
  </si>
  <si>
    <t>V</t>
  </si>
  <si>
    <t>P,V</t>
  </si>
  <si>
    <t>P,C</t>
  </si>
  <si>
    <t>V,A</t>
  </si>
  <si>
    <t>V,C</t>
  </si>
  <si>
    <t>A,V</t>
  </si>
  <si>
    <t>C,V</t>
  </si>
  <si>
    <t>V,P</t>
  </si>
  <si>
    <t>A,P</t>
  </si>
  <si>
    <t>P,A</t>
  </si>
  <si>
    <t>C,P</t>
  </si>
  <si>
    <t>total samples</t>
  </si>
  <si>
    <t>total samples with disturbance</t>
  </si>
  <si>
    <t>percent 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</si>
</sst>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2" borderId="0" xfId="0" applyFill="1"/>
    <xf numFmtId="0" fontId="0" fillId="3"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xf numFmtId="165" fontId="3" fillId="0" borderId="0" xfId="1" applyNumberFormat="1" applyFont="1" applyFill="1" applyAlignment="1">
      <alignment horizontal="left"/>
    </xf>
    <xf numFmtId="164" fontId="3" fillId="0" borderId="0" xfId="1" applyNumberFormat="1" applyFont="1" applyFill="1" applyAlignment="1">
      <alignment horizontal="left"/>
    </xf>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47.84</c:v>
                </c:pt>
                <c:pt idx="21">
                  <c:v>53.660000000000004</c:v>
                </c:pt>
                <c:pt idx="22">
                  <c:v>50.699999999999996</c:v>
                </c:pt>
                <c:pt idx="23">
                  <c:v>57.830000000000005</c:v>
                </c:pt>
                <c:pt idx="24">
                  <c:v>46.010000000000005</c:v>
                </c:pt>
                <c:pt idx="25">
                  <c:v>54.6</c:v>
                </c:pt>
                <c:pt idx="26">
                  <c:v>52.21</c:v>
                </c:pt>
                <c:pt idx="27">
                  <c:v>47.13</c:v>
                </c:pt>
                <c:pt idx="28">
                  <c:v>50.19</c:v>
                </c:pt>
                <c:pt idx="29">
                  <c:v>50.79999999999999</c:v>
                </c:pt>
                <c:pt idx="30">
                  <c:v>51.81</c:v>
                </c:pt>
                <c:pt idx="31">
                  <c:v>49.129999999999995</c:v>
                </c:pt>
                <c:pt idx="32">
                  <c:v>52.27</c:v>
                </c:pt>
                <c:pt idx="33">
                  <c:v>52.589999999999996</c:v>
                </c:pt>
                <c:pt idx="34">
                  <c:v>55.750000000000014</c:v>
                </c:pt>
                <c:pt idx="35">
                  <c:v>54.83</c:v>
                </c:pt>
                <c:pt idx="36">
                  <c:v>50.970000000000006</c:v>
                </c:pt>
                <c:pt idx="37">
                  <c:v>51.679999999999993</c:v>
                </c:pt>
                <c:pt idx="38">
                  <c:v>52.56</c:v>
                </c:pt>
                <c:pt idx="39">
                  <c:v>47.18</c:v>
                </c:pt>
                <c:pt idx="40">
                  <c:v>52.429999999999993</c:v>
                </c:pt>
                <c:pt idx="41">
                  <c:v>51.169999999999995</c:v>
                </c:pt>
                <c:pt idx="42">
                  <c:v>45.19</c:v>
                </c:pt>
                <c:pt idx="43">
                  <c:v>45.28</c:v>
                </c:pt>
                <c:pt idx="44">
                  <c:v>53.970000000000006</c:v>
                </c:pt>
                <c:pt idx="45">
                  <c:v>41.519999999999996</c:v>
                </c:pt>
                <c:pt idx="46">
                  <c:v>46.019999999999996</c:v>
                </c:pt>
                <c:pt idx="47">
                  <c:v>54.300000000000011</c:v>
                </c:pt>
                <c:pt idx="48">
                  <c:v>49.71</c:v>
                </c:pt>
                <c:pt idx="49">
                  <c:v>50.97</c:v>
                </c:pt>
                <c:pt idx="50">
                  <c:v>56.569999999999993</c:v>
                </c:pt>
                <c:pt idx="51">
                  <c:v>47.510000000000005</c:v>
                </c:pt>
                <c:pt idx="52">
                  <c:v>55.69</c:v>
                </c:pt>
                <c:pt idx="53">
                  <c:v>51.879999999999995</c:v>
                </c:pt>
                <c:pt idx="54">
                  <c:v>48.58</c:v>
                </c:pt>
                <c:pt idx="55">
                  <c:v>54.790000000000006</c:v>
                </c:pt>
                <c:pt idx="56">
                  <c:v>50.28</c:v>
                </c:pt>
                <c:pt idx="57">
                  <c:v>63.720000000000006</c:v>
                </c:pt>
                <c:pt idx="58">
                  <c:v>55.089999999999996</c:v>
                </c:pt>
                <c:pt idx="59">
                  <c:v>52.410000000000004</c:v>
                </c:pt>
                <c:pt idx="60">
                  <c:v>56.27</c:v>
                </c:pt>
                <c:pt idx="61">
                  <c:v>52.870000000000005</c:v>
                </c:pt>
                <c:pt idx="62">
                  <c:v>47.94</c:v>
                </c:pt>
                <c:pt idx="63">
                  <c:v>46.64</c:v>
                </c:pt>
                <c:pt idx="64">
                  <c:v>51.27</c:v>
                </c:pt>
                <c:pt idx="65">
                  <c:v>52.070000000000007</c:v>
                </c:pt>
                <c:pt idx="66">
                  <c:v>55.02</c:v>
                </c:pt>
                <c:pt idx="67">
                  <c:v>60.95</c:v>
                </c:pt>
                <c:pt idx="68">
                  <c:v>48.5</c:v>
                </c:pt>
                <c:pt idx="69">
                  <c:v>48.7</c:v>
                </c:pt>
                <c:pt idx="70">
                  <c:v>55.45</c:v>
                </c:pt>
                <c:pt idx="71">
                  <c:v>46.970000000000006</c:v>
                </c:pt>
                <c:pt idx="72">
                  <c:v>47.45</c:v>
                </c:pt>
                <c:pt idx="73">
                  <c:v>56.430000000000007</c:v>
                </c:pt>
                <c:pt idx="74">
                  <c:v>53.660000000000004</c:v>
                </c:pt>
                <c:pt idx="75">
                  <c:v>48.84</c:v>
                </c:pt>
                <c:pt idx="76">
                  <c:v>50.629999999999995</c:v>
                </c:pt>
                <c:pt idx="77">
                  <c:v>57.95</c:v>
                </c:pt>
                <c:pt idx="78">
                  <c:v>46.3</c:v>
                </c:pt>
                <c:pt idx="79">
                  <c:v>50.629999999999995</c:v>
                </c:pt>
                <c:pt idx="80">
                  <c:v>55.720000000000006</c:v>
                </c:pt>
                <c:pt idx="81">
                  <c:v>44.53</c:v>
                </c:pt>
                <c:pt idx="82">
                  <c:v>48.99</c:v>
                </c:pt>
                <c:pt idx="83">
                  <c:v>48.589999999999996</c:v>
                </c:pt>
                <c:pt idx="84">
                  <c:v>55</c:v>
                </c:pt>
                <c:pt idx="85">
                  <c:v>46.92</c:v>
                </c:pt>
                <c:pt idx="86">
                  <c:v>46.540000000000006</c:v>
                </c:pt>
                <c:pt idx="87">
                  <c:v>41.84</c:v>
                </c:pt>
                <c:pt idx="88">
                  <c:v>53.489999999999995</c:v>
                </c:pt>
                <c:pt idx="89">
                  <c:v>47.949999999999996</c:v>
                </c:pt>
                <c:pt idx="90">
                  <c:v>50.070000000000007</c:v>
                </c:pt>
                <c:pt idx="91">
                  <c:v>56.129999999999995</c:v>
                </c:pt>
                <c:pt idx="92">
                  <c:v>52.650000000000013</c:v>
                </c:pt>
                <c:pt idx="93">
                  <c:v>52.6</c:v>
                </c:pt>
                <c:pt idx="94">
                  <c:v>51.220000000000006</c:v>
                </c:pt>
                <c:pt idx="95">
                  <c:v>55.36</c:v>
                </c:pt>
                <c:pt idx="96">
                  <c:v>56.169999999999995</c:v>
                </c:pt>
                <c:pt idx="97">
                  <c:v>50.739999999999995</c:v>
                </c:pt>
                <c:pt idx="98">
                  <c:v>55.559999999999988</c:v>
                </c:pt>
                <c:pt idx="99">
                  <c:v>52.819999999999993</c:v>
                </c:pt>
                <c:pt idx="100">
                  <c:v>52.739999999999995</c:v>
                </c:pt>
                <c:pt idx="101">
                  <c:v>50.769999999999996</c:v>
                </c:pt>
                <c:pt idx="102">
                  <c:v>60.659999999999989</c:v>
                </c:pt>
                <c:pt idx="103">
                  <c:v>46.510000000000005</c:v>
                </c:pt>
                <c:pt idx="104">
                  <c:v>44.83</c:v>
                </c:pt>
                <c:pt idx="105">
                  <c:v>58.989999999999995</c:v>
                </c:pt>
                <c:pt idx="106">
                  <c:v>46.660000000000004</c:v>
                </c:pt>
                <c:pt idx="107">
                  <c:v>48.86</c:v>
                </c:pt>
                <c:pt idx="108">
                  <c:v>50.25</c:v>
                </c:pt>
                <c:pt idx="109">
                  <c:v>47.309999999999995</c:v>
                </c:pt>
                <c:pt idx="110">
                  <c:v>45.71</c:v>
                </c:pt>
                <c:pt idx="111">
                  <c:v>48.120000000000005</c:v>
                </c:pt>
                <c:pt idx="112">
                  <c:v>49.260000000000005</c:v>
                </c:pt>
                <c:pt idx="113">
                  <c:v>46.519999999999996</c:v>
                </c:pt>
                <c:pt idx="114">
                  <c:v>51.519999999999996</c:v>
                </c:pt>
                <c:pt idx="115">
                  <c:v>54.77</c:v>
                </c:pt>
                <c:pt idx="116">
                  <c:v>58.269999999999996</c:v>
                </c:pt>
                <c:pt idx="117">
                  <c:v>43.989999999999995</c:v>
                </c:pt>
                <c:pt idx="118">
                  <c:v>48.05</c:v>
                </c:pt>
                <c:pt idx="119">
                  <c:v>45.680000000000007</c:v>
                </c:pt>
                <c:pt idx="120">
                  <c:v>42.83</c:v>
                </c:pt>
                <c:pt idx="121">
                  <c:v>48.029999999999994</c:v>
                </c:pt>
                <c:pt idx="122">
                  <c:v>44.679999999999993</c:v>
                </c:pt>
                <c:pt idx="123">
                  <c:v>41.300000000000004</c:v>
                </c:pt>
                <c:pt idx="124">
                  <c:v>47.4</c:v>
                </c:pt>
                <c:pt idx="125">
                  <c:v>50.510000000000005</c:v>
                </c:pt>
                <c:pt idx="126">
                  <c:v>52.56</c:v>
                </c:pt>
                <c:pt idx="127">
                  <c:v>48.11</c:v>
                </c:pt>
                <c:pt idx="128">
                  <c:v>46.820000000000007</c:v>
                </c:pt>
                <c:pt idx="129">
                  <c:v>48.29</c:v>
                </c:pt>
                <c:pt idx="130">
                  <c:v>44.69</c:v>
                </c:pt>
                <c:pt idx="131">
                  <c:v>51.44</c:v>
                </c:pt>
                <c:pt idx="132">
                  <c:v>45.209999999999994</c:v>
                </c:pt>
                <c:pt idx="133">
                  <c:v>48.83</c:v>
                </c:pt>
                <c:pt idx="134">
                  <c:v>49.3</c:v>
                </c:pt>
                <c:pt idx="135">
                  <c:v>48.2</c:v>
                </c:pt>
                <c:pt idx="136">
                  <c:v>46.339999999999989</c:v>
                </c:pt>
                <c:pt idx="137">
                  <c:v>51.55</c:v>
                </c:pt>
                <c:pt idx="138">
                  <c:v>50.2</c:v>
                </c:pt>
                <c:pt idx="139">
                  <c:v>53.71</c:v>
                </c:pt>
                <c:pt idx="140">
                  <c:v>49.3</c:v>
                </c:pt>
                <c:pt idx="141">
                  <c:v>49.73</c:v>
                </c:pt>
                <c:pt idx="142">
                  <c:v>45.04</c:v>
                </c:pt>
                <c:pt idx="143">
                  <c:v>47.21</c:v>
                </c:pt>
                <c:pt idx="144">
                  <c:v>47.589999999999996</c:v>
                </c:pt>
                <c:pt idx="145">
                  <c:v>52.580000000000005</c:v>
                </c:pt>
                <c:pt idx="146">
                  <c:v>50.579999999999991</c:v>
                </c:pt>
                <c:pt idx="147">
                  <c:v>50.739999999999995</c:v>
                </c:pt>
                <c:pt idx="148">
                  <c:v>54.430000000000007</c:v>
                </c:pt>
                <c:pt idx="149">
                  <c:v>51.089999999999996</c:v>
                </c:pt>
                <c:pt idx="150">
                  <c:v>50.559999999999995</c:v>
                </c:pt>
                <c:pt idx="151">
                  <c:v>50</c:v>
                </c:pt>
                <c:pt idx="152">
                  <c:v>47.690000000000005</c:v>
                </c:pt>
                <c:pt idx="153">
                  <c:v>53.669999999999995</c:v>
                </c:pt>
                <c:pt idx="154">
                  <c:v>53.17</c:v>
                </c:pt>
                <c:pt idx="155">
                  <c:v>53.840000000000011</c:v>
                </c:pt>
                <c:pt idx="156">
                  <c:v>52.070000000000007</c:v>
                </c:pt>
                <c:pt idx="157">
                  <c:v>53.690000000000012</c:v>
                </c:pt>
                <c:pt idx="158">
                  <c:v>51.19</c:v>
                </c:pt>
                <c:pt idx="159">
                  <c:v>47.32</c:v>
                </c:pt>
                <c:pt idx="160">
                  <c:v>51.529999999999994</c:v>
                </c:pt>
                <c:pt idx="161">
                  <c:v>49.019999999999996</c:v>
                </c:pt>
                <c:pt idx="162">
                  <c:v>45.400000000000006</c:v>
                </c:pt>
                <c:pt idx="163">
                  <c:v>48.14</c:v>
                </c:pt>
                <c:pt idx="164">
                  <c:v>40.97</c:v>
                </c:pt>
                <c:pt idx="165">
                  <c:v>44.440000000000005</c:v>
                </c:pt>
                <c:pt idx="166">
                  <c:v>48.71</c:v>
                </c:pt>
                <c:pt idx="167">
                  <c:v>47.57</c:v>
                </c:pt>
                <c:pt idx="168">
                  <c:v>49.960000000000008</c:v>
                </c:pt>
                <c:pt idx="169">
                  <c:v>45.09</c:v>
                </c:pt>
                <c:pt idx="170">
                  <c:v>46.129999999999995</c:v>
                </c:pt>
                <c:pt idx="171">
                  <c:v>47.459999999999994</c:v>
                </c:pt>
                <c:pt idx="172">
                  <c:v>0</c:v>
                </c:pt>
                <c:pt idx="173">
                  <c:v>0</c:v>
                </c:pt>
                <c:pt idx="174">
                  <c:v>0</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0</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0</c:v>
                </c:pt>
                <c:pt idx="48">
                  <c:v>9</c:v>
                </c:pt>
                <c:pt idx="49">
                  <c:v>13</c:v>
                </c:pt>
                <c:pt idx="50">
                  <c:v>10</c:v>
                </c:pt>
                <c:pt idx="51">
                  <c:v>0</c:v>
                </c:pt>
                <c:pt idx="52">
                  <c:v>4</c:v>
                </c:pt>
                <c:pt idx="53">
                  <c:v>0</c:v>
                </c:pt>
                <c:pt idx="54">
                  <c:v>0</c:v>
                </c:pt>
                <c:pt idx="55">
                  <c:v>2</c:v>
                </c:pt>
                <c:pt idx="56">
                  <c:v>2</c:v>
                </c:pt>
                <c:pt idx="57">
                  <c:v>1</c:v>
                </c:pt>
                <c:pt idx="58">
                  <c:v>0</c:v>
                </c:pt>
                <c:pt idx="59">
                  <c:v>0</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0</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0</c:v>
                </c:pt>
                <c:pt idx="47">
                  <c:v>40.5</c:v>
                </c:pt>
                <c:pt idx="48">
                  <c:v>34.200000000000003</c:v>
                </c:pt>
                <c:pt idx="49">
                  <c:v>37.1</c:v>
                </c:pt>
                <c:pt idx="50">
                  <c:v>35.9</c:v>
                </c:pt>
                <c:pt idx="51">
                  <c:v>48</c:v>
                </c:pt>
                <c:pt idx="52">
                  <c:v>32</c:v>
                </c:pt>
              </c:numCache>
            </c:numRef>
          </c:xVal>
          <c:yVal>
            <c:numRef>
              <c:f>'Analyzing #1'!$L$3:$L$55</c:f>
              <c:numCache>
                <c:formatCode>General</c:formatCode>
                <c:ptCount val="53"/>
                <c:pt idx="0">
                  <c:v>0</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0</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0</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0</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0</c:v>
                </c:pt>
                <c:pt idx="48">
                  <c:v>21</c:v>
                </c:pt>
                <c:pt idx="49">
                  <c:v>26</c:v>
                </c:pt>
                <c:pt idx="50">
                  <c:v>18</c:v>
                </c:pt>
                <c:pt idx="51">
                  <c:v>7</c:v>
                </c:pt>
                <c:pt idx="52">
                  <c:v>9</c:v>
                </c:pt>
                <c:pt idx="53">
                  <c:v>13</c:v>
                </c:pt>
                <c:pt idx="54">
                  <c:v>15</c:v>
                </c:pt>
                <c:pt idx="55">
                  <c:v>6</c:v>
                </c:pt>
                <c:pt idx="56">
                  <c:v>14</c:v>
                </c:pt>
                <c:pt idx="57">
                  <c:v>19</c:v>
                </c:pt>
                <c:pt idx="58">
                  <c:v>2</c:v>
                </c:pt>
                <c:pt idx="59">
                  <c:v>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0</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0</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0</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0</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0</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0</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0</c:v>
                </c:pt>
                <c:pt idx="48">
                  <c:v>12</c:v>
                </c:pt>
                <c:pt idx="49">
                  <c:v>13</c:v>
                </c:pt>
                <c:pt idx="50">
                  <c:v>8</c:v>
                </c:pt>
                <c:pt idx="51">
                  <c:v>7</c:v>
                </c:pt>
                <c:pt idx="52">
                  <c:v>5</c:v>
                </c:pt>
                <c:pt idx="53">
                  <c:v>13</c:v>
                </c:pt>
                <c:pt idx="54">
                  <c:v>15</c:v>
                </c:pt>
                <c:pt idx="55">
                  <c:v>4</c:v>
                </c:pt>
                <c:pt idx="56">
                  <c:v>12</c:v>
                </c:pt>
                <c:pt idx="57">
                  <c:v>18</c:v>
                </c:pt>
                <c:pt idx="58">
                  <c:v>2</c:v>
                </c:pt>
                <c:pt idx="59">
                  <c:v>0</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0</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0</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0</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0</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0</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0</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0</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47.84</c:v>
                </c:pt>
                <c:pt idx="21">
                  <c:v>53.660000000000004</c:v>
                </c:pt>
                <c:pt idx="22">
                  <c:v>50.699999999999996</c:v>
                </c:pt>
                <c:pt idx="23">
                  <c:v>57.830000000000005</c:v>
                </c:pt>
                <c:pt idx="24">
                  <c:v>46.010000000000005</c:v>
                </c:pt>
                <c:pt idx="25">
                  <c:v>54.6</c:v>
                </c:pt>
                <c:pt idx="26">
                  <c:v>52.21</c:v>
                </c:pt>
                <c:pt idx="27">
                  <c:v>47.13</c:v>
                </c:pt>
                <c:pt idx="28">
                  <c:v>50.19</c:v>
                </c:pt>
                <c:pt idx="29">
                  <c:v>50.79999999999999</c:v>
                </c:pt>
                <c:pt idx="30">
                  <c:v>51.81</c:v>
                </c:pt>
                <c:pt idx="31">
                  <c:v>49.129999999999995</c:v>
                </c:pt>
                <c:pt idx="32">
                  <c:v>52.27</c:v>
                </c:pt>
                <c:pt idx="33">
                  <c:v>52.589999999999996</c:v>
                </c:pt>
                <c:pt idx="34">
                  <c:v>55.750000000000014</c:v>
                </c:pt>
                <c:pt idx="35">
                  <c:v>54.83</c:v>
                </c:pt>
                <c:pt idx="36">
                  <c:v>50.970000000000006</c:v>
                </c:pt>
                <c:pt idx="37">
                  <c:v>51.679999999999993</c:v>
                </c:pt>
                <c:pt idx="38">
                  <c:v>52.56</c:v>
                </c:pt>
                <c:pt idx="39">
                  <c:v>47.18</c:v>
                </c:pt>
                <c:pt idx="40">
                  <c:v>52.429999999999993</c:v>
                </c:pt>
                <c:pt idx="41">
                  <c:v>51.169999999999995</c:v>
                </c:pt>
                <c:pt idx="42">
                  <c:v>45.19</c:v>
                </c:pt>
                <c:pt idx="43">
                  <c:v>45.28</c:v>
                </c:pt>
                <c:pt idx="44">
                  <c:v>53.970000000000006</c:v>
                </c:pt>
                <c:pt idx="45">
                  <c:v>41.519999999999996</c:v>
                </c:pt>
                <c:pt idx="46">
                  <c:v>46.019999999999996</c:v>
                </c:pt>
                <c:pt idx="47">
                  <c:v>54.300000000000011</c:v>
                </c:pt>
                <c:pt idx="48">
                  <c:v>49.71</c:v>
                </c:pt>
                <c:pt idx="49">
                  <c:v>50.97</c:v>
                </c:pt>
                <c:pt idx="50">
                  <c:v>56.569999999999993</c:v>
                </c:pt>
                <c:pt idx="51">
                  <c:v>47.510000000000005</c:v>
                </c:pt>
                <c:pt idx="52">
                  <c:v>55.69</c:v>
                </c:pt>
                <c:pt idx="53">
                  <c:v>51.879999999999995</c:v>
                </c:pt>
                <c:pt idx="54">
                  <c:v>48.58</c:v>
                </c:pt>
                <c:pt idx="55">
                  <c:v>54.790000000000006</c:v>
                </c:pt>
                <c:pt idx="56">
                  <c:v>50.28</c:v>
                </c:pt>
                <c:pt idx="57">
                  <c:v>63.720000000000006</c:v>
                </c:pt>
                <c:pt idx="58">
                  <c:v>55.089999999999996</c:v>
                </c:pt>
                <c:pt idx="59">
                  <c:v>52.410000000000004</c:v>
                </c:pt>
                <c:pt idx="60">
                  <c:v>56.27</c:v>
                </c:pt>
                <c:pt idx="61">
                  <c:v>52.870000000000005</c:v>
                </c:pt>
                <c:pt idx="62">
                  <c:v>47.94</c:v>
                </c:pt>
                <c:pt idx="63">
                  <c:v>46.64</c:v>
                </c:pt>
                <c:pt idx="64">
                  <c:v>51.27</c:v>
                </c:pt>
                <c:pt idx="65">
                  <c:v>52.070000000000007</c:v>
                </c:pt>
                <c:pt idx="66">
                  <c:v>55.02</c:v>
                </c:pt>
                <c:pt idx="67">
                  <c:v>60.95</c:v>
                </c:pt>
                <c:pt idx="68">
                  <c:v>48.5</c:v>
                </c:pt>
                <c:pt idx="69">
                  <c:v>48.7</c:v>
                </c:pt>
                <c:pt idx="70">
                  <c:v>55.45</c:v>
                </c:pt>
                <c:pt idx="71">
                  <c:v>46.970000000000006</c:v>
                </c:pt>
                <c:pt idx="72">
                  <c:v>47.45</c:v>
                </c:pt>
                <c:pt idx="73">
                  <c:v>56.430000000000007</c:v>
                </c:pt>
                <c:pt idx="74">
                  <c:v>53.660000000000004</c:v>
                </c:pt>
                <c:pt idx="75">
                  <c:v>48.84</c:v>
                </c:pt>
                <c:pt idx="76">
                  <c:v>50.629999999999995</c:v>
                </c:pt>
                <c:pt idx="77">
                  <c:v>57.95</c:v>
                </c:pt>
                <c:pt idx="78">
                  <c:v>46.3</c:v>
                </c:pt>
                <c:pt idx="79">
                  <c:v>50.629999999999995</c:v>
                </c:pt>
                <c:pt idx="80">
                  <c:v>55.720000000000006</c:v>
                </c:pt>
                <c:pt idx="81">
                  <c:v>44.53</c:v>
                </c:pt>
                <c:pt idx="82">
                  <c:v>48.99</c:v>
                </c:pt>
                <c:pt idx="83">
                  <c:v>48.589999999999996</c:v>
                </c:pt>
                <c:pt idx="84">
                  <c:v>55</c:v>
                </c:pt>
                <c:pt idx="85">
                  <c:v>46.92</c:v>
                </c:pt>
                <c:pt idx="86">
                  <c:v>46.540000000000006</c:v>
                </c:pt>
                <c:pt idx="87">
                  <c:v>41.84</c:v>
                </c:pt>
                <c:pt idx="88">
                  <c:v>53.489999999999995</c:v>
                </c:pt>
                <c:pt idx="89">
                  <c:v>47.949999999999996</c:v>
                </c:pt>
                <c:pt idx="90">
                  <c:v>50.070000000000007</c:v>
                </c:pt>
                <c:pt idx="91">
                  <c:v>56.129999999999995</c:v>
                </c:pt>
                <c:pt idx="92">
                  <c:v>52.650000000000013</c:v>
                </c:pt>
                <c:pt idx="93">
                  <c:v>52.6</c:v>
                </c:pt>
                <c:pt idx="94">
                  <c:v>51.220000000000006</c:v>
                </c:pt>
                <c:pt idx="95">
                  <c:v>55.36</c:v>
                </c:pt>
                <c:pt idx="96">
                  <c:v>56.169999999999995</c:v>
                </c:pt>
                <c:pt idx="97">
                  <c:v>50.739999999999995</c:v>
                </c:pt>
                <c:pt idx="98">
                  <c:v>55.559999999999988</c:v>
                </c:pt>
                <c:pt idx="99">
                  <c:v>52.819999999999993</c:v>
                </c:pt>
                <c:pt idx="100">
                  <c:v>52.739999999999995</c:v>
                </c:pt>
                <c:pt idx="101">
                  <c:v>50.769999999999996</c:v>
                </c:pt>
                <c:pt idx="102">
                  <c:v>60.659999999999989</c:v>
                </c:pt>
                <c:pt idx="103">
                  <c:v>46.510000000000005</c:v>
                </c:pt>
                <c:pt idx="104">
                  <c:v>44.83</c:v>
                </c:pt>
                <c:pt idx="105">
                  <c:v>58.989999999999995</c:v>
                </c:pt>
                <c:pt idx="106">
                  <c:v>46.660000000000004</c:v>
                </c:pt>
                <c:pt idx="107">
                  <c:v>48.86</c:v>
                </c:pt>
                <c:pt idx="108">
                  <c:v>50.25</c:v>
                </c:pt>
                <c:pt idx="109">
                  <c:v>47.309999999999995</c:v>
                </c:pt>
                <c:pt idx="110">
                  <c:v>45.71</c:v>
                </c:pt>
                <c:pt idx="111">
                  <c:v>48.120000000000005</c:v>
                </c:pt>
                <c:pt idx="112">
                  <c:v>49.260000000000005</c:v>
                </c:pt>
                <c:pt idx="113">
                  <c:v>46.519999999999996</c:v>
                </c:pt>
                <c:pt idx="114">
                  <c:v>51.519999999999996</c:v>
                </c:pt>
                <c:pt idx="115">
                  <c:v>54.77</c:v>
                </c:pt>
                <c:pt idx="116">
                  <c:v>58.269999999999996</c:v>
                </c:pt>
                <c:pt idx="117">
                  <c:v>43.989999999999995</c:v>
                </c:pt>
                <c:pt idx="118">
                  <c:v>48.05</c:v>
                </c:pt>
                <c:pt idx="119">
                  <c:v>45.680000000000007</c:v>
                </c:pt>
                <c:pt idx="120">
                  <c:v>42.83</c:v>
                </c:pt>
                <c:pt idx="121">
                  <c:v>48.029999999999994</c:v>
                </c:pt>
                <c:pt idx="122">
                  <c:v>44.679999999999993</c:v>
                </c:pt>
                <c:pt idx="123">
                  <c:v>41.300000000000004</c:v>
                </c:pt>
                <c:pt idx="124">
                  <c:v>47.4</c:v>
                </c:pt>
                <c:pt idx="125">
                  <c:v>50.510000000000005</c:v>
                </c:pt>
                <c:pt idx="126">
                  <c:v>52.56</c:v>
                </c:pt>
                <c:pt idx="127">
                  <c:v>48.11</c:v>
                </c:pt>
                <c:pt idx="128">
                  <c:v>46.820000000000007</c:v>
                </c:pt>
                <c:pt idx="129">
                  <c:v>48.29</c:v>
                </c:pt>
                <c:pt idx="130">
                  <c:v>44.69</c:v>
                </c:pt>
                <c:pt idx="131">
                  <c:v>51.44</c:v>
                </c:pt>
                <c:pt idx="132">
                  <c:v>45.209999999999994</c:v>
                </c:pt>
                <c:pt idx="133">
                  <c:v>48.83</c:v>
                </c:pt>
                <c:pt idx="134">
                  <c:v>49.3</c:v>
                </c:pt>
                <c:pt idx="135">
                  <c:v>48.2</c:v>
                </c:pt>
                <c:pt idx="136">
                  <c:v>46.339999999999989</c:v>
                </c:pt>
                <c:pt idx="137">
                  <c:v>51.55</c:v>
                </c:pt>
                <c:pt idx="138">
                  <c:v>50.2</c:v>
                </c:pt>
                <c:pt idx="139">
                  <c:v>53.71</c:v>
                </c:pt>
                <c:pt idx="140">
                  <c:v>49.3</c:v>
                </c:pt>
                <c:pt idx="141">
                  <c:v>49.73</c:v>
                </c:pt>
                <c:pt idx="142">
                  <c:v>45.04</c:v>
                </c:pt>
                <c:pt idx="143">
                  <c:v>47.21</c:v>
                </c:pt>
                <c:pt idx="144">
                  <c:v>47.589999999999996</c:v>
                </c:pt>
                <c:pt idx="145">
                  <c:v>52.580000000000005</c:v>
                </c:pt>
                <c:pt idx="146">
                  <c:v>50.579999999999991</c:v>
                </c:pt>
                <c:pt idx="147">
                  <c:v>50.739999999999995</c:v>
                </c:pt>
                <c:pt idx="148">
                  <c:v>54.430000000000007</c:v>
                </c:pt>
                <c:pt idx="149">
                  <c:v>51.089999999999996</c:v>
                </c:pt>
                <c:pt idx="150">
                  <c:v>50.559999999999995</c:v>
                </c:pt>
                <c:pt idx="151">
                  <c:v>50</c:v>
                </c:pt>
                <c:pt idx="152">
                  <c:v>47.690000000000005</c:v>
                </c:pt>
                <c:pt idx="153">
                  <c:v>53.669999999999995</c:v>
                </c:pt>
                <c:pt idx="154">
                  <c:v>53.17</c:v>
                </c:pt>
                <c:pt idx="155">
                  <c:v>53.840000000000011</c:v>
                </c:pt>
                <c:pt idx="156">
                  <c:v>52.070000000000007</c:v>
                </c:pt>
                <c:pt idx="157">
                  <c:v>53.690000000000012</c:v>
                </c:pt>
                <c:pt idx="158">
                  <c:v>51.19</c:v>
                </c:pt>
                <c:pt idx="159">
                  <c:v>47.32</c:v>
                </c:pt>
                <c:pt idx="160">
                  <c:v>51.529999999999994</c:v>
                </c:pt>
                <c:pt idx="161">
                  <c:v>49.019999999999996</c:v>
                </c:pt>
                <c:pt idx="162">
                  <c:v>45.400000000000006</c:v>
                </c:pt>
                <c:pt idx="163">
                  <c:v>48.14</c:v>
                </c:pt>
                <c:pt idx="164">
                  <c:v>40.97</c:v>
                </c:pt>
                <c:pt idx="165">
                  <c:v>44.440000000000005</c:v>
                </c:pt>
                <c:pt idx="166">
                  <c:v>48.71</c:v>
                </c:pt>
                <c:pt idx="167">
                  <c:v>47.57</c:v>
                </c:pt>
                <c:pt idx="168">
                  <c:v>49.960000000000008</c:v>
                </c:pt>
                <c:pt idx="169">
                  <c:v>45.09</c:v>
                </c:pt>
                <c:pt idx="170">
                  <c:v>46.129999999999995</c:v>
                </c:pt>
                <c:pt idx="171">
                  <c:v>47.459999999999994</c:v>
                </c:pt>
                <c:pt idx="172">
                  <c:v>0</c:v>
                </c:pt>
                <c:pt idx="173">
                  <c:v>0</c:v>
                </c:pt>
                <c:pt idx="174">
                  <c:v>0</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0</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0</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0</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0</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W172"/>
  <sheetViews>
    <sheetView topLeftCell="A145" workbookViewId="0">
      <selection activeCell="D158" sqref="D158"/>
    </sheetView>
  </sheetViews>
  <sheetFormatPr defaultRowHeight="14.5" x14ac:dyDescent="0.35"/>
  <cols>
    <col min="1" max="1" width="10.453125" bestFit="1" customWidth="1"/>
  </cols>
  <sheetData>
    <row r="1" spans="1:22"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row>
    <row r="2" spans="1:22" x14ac:dyDescent="0.35">
      <c r="A2" s="11">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42</v>
      </c>
    </row>
    <row r="3" spans="1:22" x14ac:dyDescent="0.35">
      <c r="A3" s="11">
        <v>44019</v>
      </c>
      <c r="B3" s="1">
        <v>0.58333333333333337</v>
      </c>
      <c r="C3" s="1">
        <v>0.59375</v>
      </c>
      <c r="D3">
        <v>5</v>
      </c>
      <c r="E3">
        <v>4</v>
      </c>
      <c r="F3">
        <v>9</v>
      </c>
      <c r="G3">
        <v>2</v>
      </c>
      <c r="H3">
        <v>3</v>
      </c>
      <c r="I3">
        <v>5</v>
      </c>
      <c r="J3">
        <v>7</v>
      </c>
      <c r="K3">
        <v>7</v>
      </c>
      <c r="L3">
        <v>14</v>
      </c>
      <c r="M3">
        <v>14</v>
      </c>
      <c r="N3" t="s">
        <v>34</v>
      </c>
      <c r="O3">
        <v>64</v>
      </c>
      <c r="P3" t="s">
        <v>18</v>
      </c>
      <c r="Q3">
        <v>55.5</v>
      </c>
      <c r="R3">
        <v>56</v>
      </c>
      <c r="S3">
        <v>64.099999999999994</v>
      </c>
      <c r="T3">
        <v>58.6</v>
      </c>
      <c r="U3">
        <v>56.5</v>
      </c>
    </row>
    <row r="4" spans="1:22" x14ac:dyDescent="0.35">
      <c r="A4" s="11">
        <v>44020</v>
      </c>
      <c r="B4" s="1">
        <v>0.56666666666666665</v>
      </c>
      <c r="C4" s="1">
        <v>0.57708333333333328</v>
      </c>
      <c r="D4">
        <v>1</v>
      </c>
      <c r="E4">
        <v>2</v>
      </c>
      <c r="F4">
        <v>3</v>
      </c>
      <c r="G4">
        <v>3</v>
      </c>
      <c r="H4">
        <v>1</v>
      </c>
      <c r="I4">
        <v>4</v>
      </c>
      <c r="J4">
        <v>3</v>
      </c>
      <c r="K4">
        <v>3</v>
      </c>
      <c r="L4">
        <v>6</v>
      </c>
      <c r="M4">
        <v>6</v>
      </c>
      <c r="N4" t="s">
        <v>34</v>
      </c>
      <c r="O4">
        <v>66</v>
      </c>
      <c r="P4" t="s">
        <v>35</v>
      </c>
      <c r="Q4">
        <v>46.1</v>
      </c>
      <c r="R4">
        <v>54.6</v>
      </c>
      <c r="S4">
        <v>56</v>
      </c>
      <c r="T4">
        <v>54.5</v>
      </c>
      <c r="U4">
        <v>56.6</v>
      </c>
      <c r="V4" t="s">
        <v>49</v>
      </c>
    </row>
    <row r="5" spans="1:22" x14ac:dyDescent="0.35">
      <c r="A5" s="11">
        <v>44021</v>
      </c>
      <c r="B5" s="1">
        <v>0.67222222222222217</v>
      </c>
      <c r="C5" s="1">
        <v>0.68263888888888891</v>
      </c>
      <c r="D5">
        <v>0</v>
      </c>
      <c r="E5">
        <v>0</v>
      </c>
      <c r="F5">
        <v>0</v>
      </c>
      <c r="G5">
        <v>8</v>
      </c>
      <c r="H5">
        <v>0</v>
      </c>
      <c r="I5">
        <v>8</v>
      </c>
      <c r="J5">
        <v>8</v>
      </c>
      <c r="K5">
        <v>0</v>
      </c>
      <c r="L5">
        <v>8</v>
      </c>
      <c r="M5">
        <v>8</v>
      </c>
      <c r="N5" t="s">
        <v>34</v>
      </c>
      <c r="O5">
        <v>63</v>
      </c>
      <c r="P5" t="s">
        <v>36</v>
      </c>
      <c r="Q5">
        <v>54.5</v>
      </c>
      <c r="R5">
        <v>54.3</v>
      </c>
      <c r="S5">
        <v>54.6</v>
      </c>
      <c r="T5">
        <v>50</v>
      </c>
      <c r="U5">
        <v>53.6</v>
      </c>
      <c r="V5" t="s">
        <v>67</v>
      </c>
    </row>
    <row r="6" spans="1:22" x14ac:dyDescent="0.35">
      <c r="A6" s="11">
        <v>44022</v>
      </c>
      <c r="B6" s="1">
        <v>0.53125</v>
      </c>
      <c r="C6" s="1">
        <v>0.54166666666666663</v>
      </c>
      <c r="D6">
        <v>0</v>
      </c>
      <c r="E6">
        <v>0</v>
      </c>
      <c r="F6">
        <v>0</v>
      </c>
      <c r="G6">
        <v>1</v>
      </c>
      <c r="H6">
        <v>0</v>
      </c>
      <c r="I6">
        <v>1</v>
      </c>
      <c r="J6">
        <v>1</v>
      </c>
      <c r="K6">
        <v>0</v>
      </c>
      <c r="L6">
        <v>1</v>
      </c>
      <c r="M6">
        <v>1</v>
      </c>
      <c r="N6" t="s">
        <v>17</v>
      </c>
      <c r="O6">
        <v>64</v>
      </c>
      <c r="P6" t="s">
        <v>37</v>
      </c>
      <c r="Q6">
        <v>57</v>
      </c>
      <c r="R6">
        <v>55</v>
      </c>
      <c r="S6">
        <v>54</v>
      </c>
      <c r="T6">
        <v>59</v>
      </c>
      <c r="U6">
        <v>51</v>
      </c>
      <c r="V6" t="s">
        <v>49</v>
      </c>
    </row>
    <row r="7" spans="1:22" x14ac:dyDescent="0.35">
      <c r="A7" s="11">
        <v>44023</v>
      </c>
      <c r="B7" s="1">
        <v>0.61041666666666672</v>
      </c>
      <c r="C7" s="1">
        <v>0.62083333333333335</v>
      </c>
      <c r="D7">
        <v>0</v>
      </c>
      <c r="E7">
        <v>0</v>
      </c>
      <c r="F7">
        <v>0</v>
      </c>
      <c r="G7">
        <v>6</v>
      </c>
      <c r="H7">
        <v>1</v>
      </c>
      <c r="I7">
        <v>7</v>
      </c>
      <c r="J7">
        <v>6</v>
      </c>
      <c r="K7">
        <v>1</v>
      </c>
      <c r="L7">
        <v>7</v>
      </c>
      <c r="M7">
        <v>7</v>
      </c>
      <c r="N7" t="s">
        <v>33</v>
      </c>
      <c r="O7">
        <v>63</v>
      </c>
      <c r="P7" t="s">
        <v>36</v>
      </c>
      <c r="Q7">
        <v>60.6</v>
      </c>
      <c r="R7">
        <v>63.8</v>
      </c>
      <c r="S7">
        <v>65.599999999999994</v>
      </c>
      <c r="T7">
        <v>66.8</v>
      </c>
      <c r="U7">
        <v>60.7</v>
      </c>
      <c r="V7" t="s">
        <v>67</v>
      </c>
    </row>
    <row r="8" spans="1:22" x14ac:dyDescent="0.35">
      <c r="A8" s="11">
        <v>44025</v>
      </c>
      <c r="B8" s="1">
        <v>0.3611111111111111</v>
      </c>
      <c r="C8" s="1">
        <v>0.37152777777777773</v>
      </c>
      <c r="D8">
        <v>0</v>
      </c>
      <c r="E8">
        <v>0</v>
      </c>
      <c r="F8">
        <v>0</v>
      </c>
      <c r="G8">
        <v>3</v>
      </c>
      <c r="H8">
        <v>1</v>
      </c>
      <c r="I8">
        <v>4</v>
      </c>
      <c r="J8">
        <v>3</v>
      </c>
      <c r="K8">
        <v>1</v>
      </c>
      <c r="L8">
        <v>4</v>
      </c>
      <c r="M8">
        <v>4</v>
      </c>
      <c r="N8" t="s">
        <v>34</v>
      </c>
      <c r="O8">
        <v>61</v>
      </c>
      <c r="P8" t="s">
        <v>35</v>
      </c>
      <c r="Q8">
        <v>46.8</v>
      </c>
      <c r="R8">
        <v>53.4</v>
      </c>
      <c r="S8">
        <v>44.4</v>
      </c>
      <c r="T8">
        <v>48.6</v>
      </c>
      <c r="U8">
        <v>50</v>
      </c>
      <c r="V8" t="s">
        <v>42</v>
      </c>
    </row>
    <row r="9" spans="1:22" x14ac:dyDescent="0.35">
      <c r="A9" s="11">
        <v>44026</v>
      </c>
      <c r="B9" s="1">
        <v>0.4236111111111111</v>
      </c>
      <c r="C9" s="1">
        <v>0.43402777777777773</v>
      </c>
      <c r="D9">
        <v>0</v>
      </c>
      <c r="E9">
        <v>0</v>
      </c>
      <c r="F9">
        <v>0</v>
      </c>
      <c r="G9">
        <v>5</v>
      </c>
      <c r="H9">
        <v>4</v>
      </c>
      <c r="I9">
        <v>9</v>
      </c>
      <c r="J9">
        <v>5</v>
      </c>
      <c r="K9">
        <v>4</v>
      </c>
      <c r="L9">
        <v>9</v>
      </c>
      <c r="M9">
        <v>9</v>
      </c>
      <c r="N9" t="s">
        <v>34</v>
      </c>
      <c r="O9">
        <v>64</v>
      </c>
      <c r="P9" t="s">
        <v>37</v>
      </c>
      <c r="Q9">
        <v>39.700000000000003</v>
      </c>
      <c r="R9">
        <v>42</v>
      </c>
      <c r="S9">
        <v>43.1</v>
      </c>
      <c r="T9">
        <v>42.7</v>
      </c>
      <c r="U9">
        <v>44.6</v>
      </c>
      <c r="V9" t="s">
        <v>52</v>
      </c>
    </row>
    <row r="10" spans="1:22" x14ac:dyDescent="0.35">
      <c r="A10" s="11">
        <v>44027</v>
      </c>
      <c r="B10" s="1">
        <v>0.42499999999999999</v>
      </c>
      <c r="C10" s="1">
        <v>0.43402777777777773</v>
      </c>
      <c r="D10">
        <v>0</v>
      </c>
      <c r="E10">
        <v>0</v>
      </c>
      <c r="F10">
        <v>0</v>
      </c>
      <c r="G10">
        <v>6</v>
      </c>
      <c r="H10">
        <v>4</v>
      </c>
      <c r="I10">
        <v>10</v>
      </c>
      <c r="J10">
        <v>6</v>
      </c>
      <c r="K10">
        <v>4</v>
      </c>
      <c r="L10">
        <v>10</v>
      </c>
      <c r="M10">
        <v>10</v>
      </c>
      <c r="N10" t="s">
        <v>34</v>
      </c>
      <c r="O10">
        <v>63</v>
      </c>
      <c r="P10" t="s">
        <v>37</v>
      </c>
      <c r="Q10">
        <v>63.8</v>
      </c>
      <c r="R10">
        <v>52.8</v>
      </c>
      <c r="S10">
        <v>54.1</v>
      </c>
      <c r="T10">
        <v>56</v>
      </c>
      <c r="U10">
        <v>50.1</v>
      </c>
      <c r="V10" t="s">
        <v>52</v>
      </c>
    </row>
    <row r="11" spans="1:22" x14ac:dyDescent="0.35">
      <c r="A11" s="11">
        <v>44028</v>
      </c>
      <c r="B11" s="1">
        <v>0.70416666666666661</v>
      </c>
      <c r="C11" s="1">
        <v>0.71458333333333324</v>
      </c>
      <c r="D11">
        <v>0</v>
      </c>
      <c r="E11">
        <v>0</v>
      </c>
      <c r="F11">
        <v>0</v>
      </c>
      <c r="G11">
        <v>5</v>
      </c>
      <c r="H11">
        <v>0</v>
      </c>
      <c r="I11">
        <v>5</v>
      </c>
      <c r="J11">
        <v>5</v>
      </c>
      <c r="K11">
        <v>0</v>
      </c>
      <c r="L11">
        <v>5</v>
      </c>
      <c r="M11">
        <v>5</v>
      </c>
      <c r="N11" t="s">
        <v>33</v>
      </c>
      <c r="O11">
        <v>73</v>
      </c>
      <c r="P11" t="s">
        <v>39</v>
      </c>
      <c r="Q11">
        <v>73.400000000000006</v>
      </c>
      <c r="R11">
        <v>48.5</v>
      </c>
      <c r="S11">
        <v>51.2</v>
      </c>
      <c r="T11">
        <v>47.5</v>
      </c>
      <c r="U11">
        <v>46.8</v>
      </c>
      <c r="V11" t="s">
        <v>41</v>
      </c>
    </row>
    <row r="12" spans="1:22" x14ac:dyDescent="0.35">
      <c r="A12" s="11">
        <v>44029</v>
      </c>
      <c r="B12" s="1">
        <v>0.51041666666666663</v>
      </c>
      <c r="C12" s="1">
        <v>0.52083333333333337</v>
      </c>
      <c r="D12">
        <v>0</v>
      </c>
      <c r="E12">
        <v>0</v>
      </c>
      <c r="F12">
        <v>0</v>
      </c>
      <c r="G12">
        <v>0</v>
      </c>
      <c r="H12">
        <v>0</v>
      </c>
      <c r="I12">
        <v>0</v>
      </c>
      <c r="J12">
        <v>0</v>
      </c>
      <c r="K12">
        <v>0</v>
      </c>
      <c r="L12">
        <v>0</v>
      </c>
      <c r="M12">
        <v>0</v>
      </c>
      <c r="N12" t="s">
        <v>34</v>
      </c>
      <c r="O12">
        <v>68</v>
      </c>
      <c r="P12" t="s">
        <v>40</v>
      </c>
      <c r="Q12">
        <v>56</v>
      </c>
      <c r="R12">
        <v>48</v>
      </c>
      <c r="S12">
        <v>53</v>
      </c>
      <c r="T12">
        <v>54</v>
      </c>
      <c r="U12">
        <v>47</v>
      </c>
      <c r="V12" t="s">
        <v>41</v>
      </c>
    </row>
    <row r="13" spans="1:22" x14ac:dyDescent="0.35">
      <c r="A13" s="11">
        <v>44030</v>
      </c>
      <c r="B13" s="1">
        <v>0.73402777777777783</v>
      </c>
      <c r="C13" s="1">
        <v>0.74444444444444446</v>
      </c>
      <c r="D13">
        <v>11</v>
      </c>
      <c r="E13">
        <v>3</v>
      </c>
      <c r="F13">
        <v>14</v>
      </c>
      <c r="G13">
        <v>7</v>
      </c>
      <c r="H13">
        <v>2</v>
      </c>
      <c r="I13">
        <v>9</v>
      </c>
      <c r="J13">
        <v>18</v>
      </c>
      <c r="K13">
        <v>5</v>
      </c>
      <c r="L13">
        <v>23</v>
      </c>
      <c r="M13">
        <v>23</v>
      </c>
      <c r="N13" t="s">
        <v>33</v>
      </c>
      <c r="O13">
        <v>73</v>
      </c>
      <c r="P13" t="s">
        <v>37</v>
      </c>
      <c r="Q13">
        <v>44.1</v>
      </c>
      <c r="R13">
        <v>45.2</v>
      </c>
      <c r="S13">
        <v>43</v>
      </c>
      <c r="T13">
        <v>44.4</v>
      </c>
      <c r="U13">
        <v>46.1</v>
      </c>
      <c r="V13" s="12" t="s">
        <v>49</v>
      </c>
    </row>
    <row r="14" spans="1:22" x14ac:dyDescent="0.35">
      <c r="A14" s="11">
        <v>44032</v>
      </c>
      <c r="B14" s="1">
        <v>0.36458333333333331</v>
      </c>
      <c r="C14" s="1">
        <v>0.375</v>
      </c>
      <c r="D14">
        <v>4</v>
      </c>
      <c r="E14">
        <v>2</v>
      </c>
      <c r="F14">
        <v>6</v>
      </c>
      <c r="G14">
        <v>3</v>
      </c>
      <c r="H14">
        <v>2</v>
      </c>
      <c r="I14">
        <v>5</v>
      </c>
      <c r="J14">
        <v>7</v>
      </c>
      <c r="K14">
        <v>4</v>
      </c>
      <c r="L14">
        <v>11</v>
      </c>
      <c r="M14">
        <v>11</v>
      </c>
      <c r="N14" t="s">
        <v>34</v>
      </c>
      <c r="O14">
        <v>70</v>
      </c>
      <c r="P14" t="s">
        <v>37</v>
      </c>
      <c r="Q14">
        <v>59.3</v>
      </c>
      <c r="R14">
        <v>58.4</v>
      </c>
      <c r="S14">
        <v>47.1</v>
      </c>
      <c r="T14">
        <v>46.8</v>
      </c>
      <c r="U14">
        <v>47</v>
      </c>
      <c r="V14" t="s">
        <v>67</v>
      </c>
    </row>
    <row r="15" spans="1:22" x14ac:dyDescent="0.35">
      <c r="A15" s="6">
        <v>44033</v>
      </c>
      <c r="B15" s="1">
        <v>0.47916666666666669</v>
      </c>
      <c r="C15" s="1">
        <v>0.48958333333333331</v>
      </c>
      <c r="D15">
        <v>0</v>
      </c>
      <c r="E15">
        <v>2</v>
      </c>
      <c r="F15">
        <v>2</v>
      </c>
      <c r="G15">
        <v>10</v>
      </c>
      <c r="H15">
        <v>5</v>
      </c>
      <c r="I15">
        <v>15</v>
      </c>
      <c r="J15">
        <v>10</v>
      </c>
      <c r="K15">
        <v>7</v>
      </c>
      <c r="L15">
        <v>17</v>
      </c>
      <c r="M15">
        <v>17</v>
      </c>
      <c r="N15" t="s">
        <v>33</v>
      </c>
      <c r="O15">
        <v>70</v>
      </c>
      <c r="P15" t="s">
        <v>37</v>
      </c>
      <c r="Q15">
        <v>50.5</v>
      </c>
      <c r="R15">
        <v>49.8</v>
      </c>
      <c r="S15">
        <v>49.3</v>
      </c>
      <c r="T15">
        <v>49.4</v>
      </c>
      <c r="U15">
        <v>51.4</v>
      </c>
      <c r="V15" t="s">
        <v>49</v>
      </c>
    </row>
    <row r="16" spans="1:22" x14ac:dyDescent="0.35">
      <c r="A16" s="6">
        <v>44034</v>
      </c>
      <c r="B16" s="1">
        <v>0.4909722222222222</v>
      </c>
      <c r="C16" s="1">
        <v>0.50138888888888888</v>
      </c>
      <c r="D16">
        <v>2</v>
      </c>
      <c r="E16">
        <v>0</v>
      </c>
      <c r="F16">
        <v>2</v>
      </c>
      <c r="G16">
        <v>6</v>
      </c>
      <c r="H16">
        <v>3</v>
      </c>
      <c r="I16">
        <v>9</v>
      </c>
      <c r="J16">
        <v>8</v>
      </c>
      <c r="K16">
        <v>5</v>
      </c>
      <c r="L16">
        <v>13</v>
      </c>
      <c r="M16">
        <v>13</v>
      </c>
      <c r="N16" t="s">
        <v>33</v>
      </c>
      <c r="O16">
        <v>66</v>
      </c>
      <c r="P16" t="s">
        <v>37</v>
      </c>
      <c r="Q16">
        <v>52.5</v>
      </c>
      <c r="R16">
        <v>55.8</v>
      </c>
      <c r="S16">
        <v>54.8</v>
      </c>
      <c r="T16">
        <v>55.1</v>
      </c>
      <c r="U16">
        <v>53.5</v>
      </c>
      <c r="V16" t="s">
        <v>49</v>
      </c>
    </row>
    <row r="17" spans="1:22" x14ac:dyDescent="0.35">
      <c r="A17" s="6">
        <v>44035</v>
      </c>
      <c r="B17" s="1">
        <v>0.68958333333333333</v>
      </c>
      <c r="C17" s="1">
        <v>0.70000000000000007</v>
      </c>
      <c r="D17">
        <v>2</v>
      </c>
      <c r="E17">
        <v>0</v>
      </c>
      <c r="F17">
        <v>2</v>
      </c>
      <c r="G17">
        <v>11</v>
      </c>
      <c r="H17">
        <v>2</v>
      </c>
      <c r="I17">
        <v>13</v>
      </c>
      <c r="J17">
        <v>13</v>
      </c>
      <c r="K17">
        <v>2</v>
      </c>
      <c r="L17">
        <v>15</v>
      </c>
      <c r="M17">
        <v>15</v>
      </c>
      <c r="N17" t="s">
        <v>33</v>
      </c>
      <c r="O17">
        <v>66</v>
      </c>
      <c r="P17" t="s">
        <v>39</v>
      </c>
      <c r="Q17">
        <v>53.7</v>
      </c>
      <c r="R17">
        <v>50.7</v>
      </c>
      <c r="S17">
        <v>52</v>
      </c>
      <c r="T17">
        <v>51</v>
      </c>
      <c r="U17">
        <v>52.4</v>
      </c>
      <c r="V17" t="s">
        <v>42</v>
      </c>
    </row>
    <row r="18" spans="1:22" x14ac:dyDescent="0.35">
      <c r="A18" s="6">
        <v>44036</v>
      </c>
      <c r="B18" s="1">
        <v>0.68055555555555547</v>
      </c>
      <c r="C18" s="1">
        <v>0.69097222222222221</v>
      </c>
      <c r="D18">
        <v>10</v>
      </c>
      <c r="E18">
        <v>3</v>
      </c>
      <c r="F18">
        <v>13</v>
      </c>
      <c r="G18">
        <v>6</v>
      </c>
      <c r="H18">
        <v>1</v>
      </c>
      <c r="I18">
        <v>7</v>
      </c>
      <c r="J18">
        <v>16</v>
      </c>
      <c r="K18">
        <v>4</v>
      </c>
      <c r="L18">
        <v>20</v>
      </c>
      <c r="M18">
        <v>20</v>
      </c>
      <c r="N18" t="s">
        <v>34</v>
      </c>
      <c r="O18">
        <v>68</v>
      </c>
      <c r="P18" t="s">
        <v>37</v>
      </c>
      <c r="Q18">
        <v>49.9</v>
      </c>
      <c r="R18">
        <v>50.2</v>
      </c>
      <c r="S18">
        <v>47.8</v>
      </c>
      <c r="T18">
        <v>48.9</v>
      </c>
      <c r="U18">
        <v>48.5</v>
      </c>
      <c r="V18" t="s">
        <v>67</v>
      </c>
    </row>
    <row r="19" spans="1:22" x14ac:dyDescent="0.35">
      <c r="A19" s="6">
        <v>44037</v>
      </c>
      <c r="B19" s="1">
        <v>0.58333333333333337</v>
      </c>
      <c r="C19" s="1">
        <v>0.59375</v>
      </c>
      <c r="D19">
        <v>1</v>
      </c>
      <c r="E19">
        <v>0</v>
      </c>
      <c r="F19">
        <v>1</v>
      </c>
      <c r="G19">
        <v>0</v>
      </c>
      <c r="H19">
        <v>0</v>
      </c>
      <c r="I19">
        <v>0</v>
      </c>
      <c r="J19">
        <v>1</v>
      </c>
      <c r="K19">
        <v>0</v>
      </c>
      <c r="L19">
        <v>1</v>
      </c>
      <c r="M19">
        <v>1</v>
      </c>
      <c r="N19" t="s">
        <v>34</v>
      </c>
      <c r="O19">
        <v>75</v>
      </c>
      <c r="P19" t="s">
        <v>37</v>
      </c>
      <c r="Q19">
        <v>56.5</v>
      </c>
      <c r="R19">
        <v>45.2</v>
      </c>
      <c r="S19">
        <v>47.3</v>
      </c>
      <c r="T19">
        <v>57.5</v>
      </c>
      <c r="U19">
        <v>55.5</v>
      </c>
      <c r="V19" t="s">
        <v>48</v>
      </c>
    </row>
    <row r="20" spans="1:22" x14ac:dyDescent="0.35">
      <c r="A20" s="6">
        <v>44039</v>
      </c>
      <c r="B20" s="1">
        <v>0.35069444444444442</v>
      </c>
      <c r="C20" s="1">
        <v>0.3611111111111111</v>
      </c>
      <c r="D20">
        <v>1</v>
      </c>
      <c r="E20">
        <v>1</v>
      </c>
      <c r="F20">
        <v>2</v>
      </c>
      <c r="G20">
        <v>7</v>
      </c>
      <c r="H20">
        <v>0</v>
      </c>
      <c r="I20">
        <v>7</v>
      </c>
      <c r="J20">
        <v>8</v>
      </c>
      <c r="K20">
        <v>1</v>
      </c>
      <c r="L20">
        <v>9</v>
      </c>
      <c r="M20">
        <v>9</v>
      </c>
      <c r="N20" t="s">
        <v>34</v>
      </c>
      <c r="O20">
        <v>72</v>
      </c>
      <c r="P20" t="s">
        <v>37</v>
      </c>
      <c r="Q20">
        <v>47.9</v>
      </c>
      <c r="R20">
        <v>48</v>
      </c>
      <c r="S20">
        <v>47.7</v>
      </c>
      <c r="T20">
        <v>46.3</v>
      </c>
      <c r="U20">
        <v>48.1</v>
      </c>
      <c r="V20" t="s">
        <v>42</v>
      </c>
    </row>
    <row r="21" spans="1:22" x14ac:dyDescent="0.35">
      <c r="A21" s="6">
        <v>44040</v>
      </c>
      <c r="B21" s="1">
        <v>0.64444444444444449</v>
      </c>
      <c r="C21" s="1">
        <v>0.65486111111111112</v>
      </c>
      <c r="D21">
        <v>2</v>
      </c>
      <c r="E21">
        <v>1</v>
      </c>
      <c r="F21">
        <v>3</v>
      </c>
      <c r="G21">
        <v>5</v>
      </c>
      <c r="H21">
        <v>2</v>
      </c>
      <c r="I21">
        <v>7</v>
      </c>
      <c r="J21">
        <v>7</v>
      </c>
      <c r="K21">
        <v>3</v>
      </c>
      <c r="L21">
        <v>10</v>
      </c>
      <c r="M21">
        <v>10</v>
      </c>
      <c r="N21" t="s">
        <v>33</v>
      </c>
      <c r="O21">
        <v>75</v>
      </c>
      <c r="P21" t="s">
        <v>37</v>
      </c>
      <c r="Q21">
        <v>49.4</v>
      </c>
      <c r="R21">
        <v>50.1</v>
      </c>
      <c r="S21">
        <v>48.5</v>
      </c>
      <c r="T21">
        <v>52.3</v>
      </c>
      <c r="U21">
        <v>52.8</v>
      </c>
    </row>
    <row r="22" spans="1:22" x14ac:dyDescent="0.35">
      <c r="A22" s="6">
        <v>44042</v>
      </c>
      <c r="B22" s="1">
        <v>0.69374999999999998</v>
      </c>
      <c r="C22" s="1">
        <v>0.70416666666666661</v>
      </c>
      <c r="D22">
        <v>0</v>
      </c>
      <c r="E22">
        <v>0</v>
      </c>
      <c r="F22">
        <v>0</v>
      </c>
      <c r="G22">
        <v>10</v>
      </c>
      <c r="H22">
        <v>0</v>
      </c>
      <c r="I22">
        <v>10</v>
      </c>
      <c r="J22">
        <v>10</v>
      </c>
      <c r="K22">
        <v>0</v>
      </c>
      <c r="L22">
        <v>10</v>
      </c>
      <c r="M22">
        <v>10</v>
      </c>
      <c r="N22" t="s">
        <v>34</v>
      </c>
      <c r="O22">
        <v>81</v>
      </c>
      <c r="P22" t="s">
        <v>37</v>
      </c>
      <c r="Q22">
        <v>47.7</v>
      </c>
      <c r="R22">
        <v>46.7</v>
      </c>
      <c r="S22">
        <v>48</v>
      </c>
      <c r="T22">
        <v>50.8</v>
      </c>
      <c r="U22">
        <v>48</v>
      </c>
      <c r="V22" t="s">
        <v>49</v>
      </c>
    </row>
    <row r="23" spans="1:22" x14ac:dyDescent="0.35">
      <c r="A23" s="6">
        <v>44043</v>
      </c>
      <c r="B23" s="1">
        <v>0.42430555555555555</v>
      </c>
      <c r="C23" s="1">
        <v>0.43263888888888885</v>
      </c>
      <c r="D23">
        <v>0</v>
      </c>
      <c r="E23">
        <v>0</v>
      </c>
      <c r="F23">
        <v>0</v>
      </c>
      <c r="G23">
        <v>7</v>
      </c>
      <c r="H23">
        <v>1</v>
      </c>
      <c r="I23">
        <v>8</v>
      </c>
      <c r="J23">
        <v>7</v>
      </c>
      <c r="K23">
        <v>1</v>
      </c>
      <c r="L23">
        <v>8</v>
      </c>
      <c r="M23">
        <v>8</v>
      </c>
      <c r="N23" t="s">
        <v>33</v>
      </c>
      <c r="O23">
        <v>73</v>
      </c>
      <c r="P23" t="s">
        <v>37</v>
      </c>
      <c r="Q23">
        <v>52.8</v>
      </c>
      <c r="R23">
        <v>54.6</v>
      </c>
      <c r="S23">
        <v>53</v>
      </c>
      <c r="T23">
        <v>56.6</v>
      </c>
      <c r="U23">
        <v>50.5</v>
      </c>
      <c r="V23" t="s">
        <v>67</v>
      </c>
    </row>
    <row r="24" spans="1:22" x14ac:dyDescent="0.35">
      <c r="A24" s="6">
        <v>44044</v>
      </c>
      <c r="B24" s="1">
        <v>0.58680555555555558</v>
      </c>
      <c r="C24" s="1">
        <v>0.59722222222222221</v>
      </c>
      <c r="D24">
        <v>3</v>
      </c>
      <c r="E24">
        <v>0</v>
      </c>
      <c r="F24">
        <v>3</v>
      </c>
      <c r="G24">
        <v>1</v>
      </c>
      <c r="H24">
        <v>0</v>
      </c>
      <c r="I24">
        <v>1</v>
      </c>
      <c r="J24">
        <v>4</v>
      </c>
      <c r="K24">
        <v>0</v>
      </c>
      <c r="L24">
        <v>4</v>
      </c>
      <c r="M24">
        <v>4</v>
      </c>
      <c r="N24" t="s">
        <v>34</v>
      </c>
      <c r="O24">
        <v>75</v>
      </c>
      <c r="P24" t="s">
        <v>37</v>
      </c>
      <c r="Q24">
        <v>52.1</v>
      </c>
      <c r="R24">
        <v>52.6</v>
      </c>
      <c r="S24">
        <v>53</v>
      </c>
      <c r="T24">
        <v>52.9</v>
      </c>
      <c r="U24">
        <v>53.8</v>
      </c>
    </row>
    <row r="25" spans="1:22" x14ac:dyDescent="0.35">
      <c r="A25" s="6">
        <v>44046</v>
      </c>
      <c r="B25" s="1">
        <v>0.35069444444444442</v>
      </c>
      <c r="C25" s="1">
        <v>0.3611111111111111</v>
      </c>
      <c r="D25">
        <v>0</v>
      </c>
      <c r="E25">
        <v>1</v>
      </c>
      <c r="F25">
        <v>1</v>
      </c>
      <c r="G25">
        <v>2</v>
      </c>
      <c r="H25">
        <v>0</v>
      </c>
      <c r="I25">
        <v>2</v>
      </c>
      <c r="J25">
        <v>2</v>
      </c>
      <c r="K25">
        <v>1</v>
      </c>
      <c r="L25">
        <v>3</v>
      </c>
      <c r="M25">
        <v>3</v>
      </c>
      <c r="N25" t="s">
        <v>34</v>
      </c>
      <c r="O25">
        <v>64</v>
      </c>
      <c r="P25" t="s">
        <v>40</v>
      </c>
      <c r="Q25">
        <v>56</v>
      </c>
      <c r="R25">
        <v>55.4</v>
      </c>
      <c r="S25">
        <v>62.2</v>
      </c>
      <c r="T25">
        <v>54.3</v>
      </c>
      <c r="U25">
        <v>58.3</v>
      </c>
      <c r="V25" t="s">
        <v>49</v>
      </c>
    </row>
    <row r="26" spans="1:22" x14ac:dyDescent="0.35">
      <c r="A26" s="6">
        <v>44047</v>
      </c>
      <c r="B26" s="1">
        <v>0.63680555555555551</v>
      </c>
      <c r="C26" s="1">
        <v>0.64722222222222225</v>
      </c>
      <c r="D26">
        <v>6</v>
      </c>
      <c r="E26">
        <v>1</v>
      </c>
      <c r="F26">
        <v>7</v>
      </c>
      <c r="G26">
        <v>9</v>
      </c>
      <c r="H26">
        <v>1</v>
      </c>
      <c r="I26">
        <v>10</v>
      </c>
      <c r="J26">
        <v>15</v>
      </c>
      <c r="K26">
        <v>2</v>
      </c>
      <c r="L26">
        <v>17</v>
      </c>
      <c r="M26">
        <v>17</v>
      </c>
      <c r="N26" t="s">
        <v>34</v>
      </c>
      <c r="O26">
        <v>75</v>
      </c>
      <c r="P26" t="s">
        <v>37</v>
      </c>
      <c r="Q26">
        <v>43.3</v>
      </c>
      <c r="R26">
        <v>44.9</v>
      </c>
      <c r="S26">
        <v>44.5</v>
      </c>
      <c r="T26">
        <v>51.8</v>
      </c>
      <c r="U26">
        <v>46.8</v>
      </c>
      <c r="V26" t="s">
        <v>74</v>
      </c>
    </row>
    <row r="27" spans="1:22" x14ac:dyDescent="0.35">
      <c r="A27" s="6">
        <v>44048</v>
      </c>
      <c r="B27" s="1">
        <v>0.53680555555555554</v>
      </c>
      <c r="C27" s="1">
        <v>0.54722222222222217</v>
      </c>
      <c r="D27">
        <v>3</v>
      </c>
      <c r="E27">
        <v>1</v>
      </c>
      <c r="F27">
        <v>4</v>
      </c>
      <c r="G27">
        <v>5</v>
      </c>
      <c r="H27">
        <v>1</v>
      </c>
      <c r="I27">
        <v>6</v>
      </c>
      <c r="J27">
        <v>8</v>
      </c>
      <c r="K27">
        <v>2</v>
      </c>
      <c r="L27">
        <v>10</v>
      </c>
      <c r="M27">
        <v>10</v>
      </c>
      <c r="N27" t="s">
        <v>34</v>
      </c>
      <c r="O27">
        <v>70</v>
      </c>
      <c r="P27" t="s">
        <v>37</v>
      </c>
      <c r="Q27">
        <v>53.4</v>
      </c>
      <c r="R27">
        <v>55</v>
      </c>
      <c r="S27">
        <v>53.2</v>
      </c>
      <c r="T27">
        <v>54.1</v>
      </c>
      <c r="U27">
        <v>54</v>
      </c>
      <c r="V27" t="s">
        <v>42</v>
      </c>
    </row>
    <row r="28" spans="1:22" x14ac:dyDescent="0.35">
      <c r="A28" s="6">
        <v>44049</v>
      </c>
      <c r="B28" s="1">
        <v>0.69791666666666663</v>
      </c>
      <c r="C28" s="1">
        <v>0.70833333333333337</v>
      </c>
      <c r="D28">
        <v>0</v>
      </c>
      <c r="E28">
        <v>0</v>
      </c>
      <c r="F28">
        <v>0</v>
      </c>
      <c r="G28">
        <v>8</v>
      </c>
      <c r="H28">
        <v>1</v>
      </c>
      <c r="I28">
        <v>9</v>
      </c>
      <c r="J28">
        <v>8</v>
      </c>
      <c r="K28">
        <v>1</v>
      </c>
      <c r="L28">
        <v>9</v>
      </c>
      <c r="M28">
        <v>9</v>
      </c>
      <c r="N28" t="s">
        <v>33</v>
      </c>
      <c r="O28">
        <v>66</v>
      </c>
      <c r="P28" t="s">
        <v>50</v>
      </c>
      <c r="Q28">
        <v>53.1</v>
      </c>
      <c r="R28">
        <v>48.5</v>
      </c>
      <c r="S28">
        <v>52.3</v>
      </c>
      <c r="T28">
        <v>53.2</v>
      </c>
      <c r="U28">
        <v>50.3</v>
      </c>
    </row>
    <row r="29" spans="1:22" x14ac:dyDescent="0.35">
      <c r="A29" s="6">
        <v>44050</v>
      </c>
      <c r="B29" s="1">
        <v>0.6479166666666667</v>
      </c>
      <c r="C29" s="1">
        <v>0.65625</v>
      </c>
      <c r="D29">
        <v>13</v>
      </c>
      <c r="E29">
        <v>5</v>
      </c>
      <c r="F29">
        <v>18</v>
      </c>
      <c r="G29">
        <v>5</v>
      </c>
      <c r="H29">
        <v>1</v>
      </c>
      <c r="I29">
        <v>6</v>
      </c>
      <c r="J29">
        <v>18</v>
      </c>
      <c r="K29">
        <v>6</v>
      </c>
      <c r="L29">
        <v>24</v>
      </c>
      <c r="M29">
        <v>24</v>
      </c>
      <c r="N29" t="s">
        <v>33</v>
      </c>
      <c r="O29">
        <v>70</v>
      </c>
      <c r="P29" t="s">
        <v>36</v>
      </c>
      <c r="Q29">
        <v>47.8</v>
      </c>
      <c r="R29">
        <v>46.6</v>
      </c>
      <c r="S29">
        <v>47.9</v>
      </c>
      <c r="T29">
        <v>45.4</v>
      </c>
      <c r="U29">
        <v>48.8</v>
      </c>
      <c r="V29" t="s">
        <v>49</v>
      </c>
    </row>
    <row r="30" spans="1:22" x14ac:dyDescent="0.35">
      <c r="A30" s="6">
        <v>44051</v>
      </c>
      <c r="B30" s="1">
        <v>0.5</v>
      </c>
      <c r="C30" s="1">
        <v>0.51041666666666663</v>
      </c>
      <c r="D30">
        <v>0</v>
      </c>
      <c r="E30">
        <v>0</v>
      </c>
      <c r="F30">
        <v>0</v>
      </c>
      <c r="G30">
        <v>0</v>
      </c>
      <c r="H30">
        <v>0</v>
      </c>
      <c r="I30">
        <v>0</v>
      </c>
      <c r="J30">
        <v>0</v>
      </c>
      <c r="K30">
        <v>0</v>
      </c>
      <c r="L30">
        <v>0</v>
      </c>
      <c r="M30">
        <v>0</v>
      </c>
      <c r="N30" t="s">
        <v>34</v>
      </c>
      <c r="O30">
        <v>65</v>
      </c>
      <c r="P30" t="s">
        <v>37</v>
      </c>
      <c r="Q30">
        <v>41.6</v>
      </c>
      <c r="R30">
        <v>48</v>
      </c>
      <c r="S30">
        <v>46</v>
      </c>
      <c r="T30">
        <v>45</v>
      </c>
      <c r="U30">
        <v>42</v>
      </c>
    </row>
    <row r="31" spans="1:22" x14ac:dyDescent="0.35">
      <c r="A31" s="6">
        <v>44053</v>
      </c>
      <c r="B31" s="1">
        <v>0.35416666666666669</v>
      </c>
      <c r="C31" s="1">
        <v>0.36458333333333331</v>
      </c>
      <c r="D31">
        <v>1</v>
      </c>
      <c r="E31">
        <v>0</v>
      </c>
      <c r="F31">
        <v>1</v>
      </c>
      <c r="G31">
        <v>1</v>
      </c>
      <c r="H31">
        <v>0</v>
      </c>
      <c r="I31">
        <v>1</v>
      </c>
      <c r="J31">
        <v>2</v>
      </c>
      <c r="K31">
        <v>0</v>
      </c>
      <c r="L31">
        <v>2</v>
      </c>
      <c r="M31">
        <v>2</v>
      </c>
      <c r="N31" t="s">
        <v>33</v>
      </c>
      <c r="O31">
        <v>64</v>
      </c>
      <c r="P31" t="s">
        <v>37</v>
      </c>
      <c r="Q31">
        <v>52.2</v>
      </c>
      <c r="R31">
        <v>51.3</v>
      </c>
      <c r="S31">
        <v>56.2</v>
      </c>
      <c r="T31">
        <v>48.5</v>
      </c>
      <c r="U31">
        <v>53.4</v>
      </c>
      <c r="V31" t="s">
        <v>49</v>
      </c>
    </row>
    <row r="32" spans="1:22" x14ac:dyDescent="0.35">
      <c r="A32" s="6">
        <v>44054</v>
      </c>
      <c r="B32" s="1">
        <v>0.5</v>
      </c>
      <c r="C32" s="1">
        <v>0.51041666666666663</v>
      </c>
      <c r="D32">
        <v>0</v>
      </c>
      <c r="E32">
        <v>0</v>
      </c>
      <c r="F32">
        <v>0</v>
      </c>
      <c r="G32">
        <v>3</v>
      </c>
      <c r="H32">
        <v>1</v>
      </c>
      <c r="I32">
        <v>4</v>
      </c>
      <c r="J32">
        <v>3</v>
      </c>
      <c r="K32">
        <v>1</v>
      </c>
      <c r="L32">
        <v>4</v>
      </c>
      <c r="M32">
        <v>4</v>
      </c>
      <c r="N32" t="s">
        <v>34</v>
      </c>
      <c r="O32">
        <v>64</v>
      </c>
      <c r="P32" t="s">
        <v>51</v>
      </c>
      <c r="Q32">
        <v>51.8</v>
      </c>
      <c r="R32">
        <v>49.3</v>
      </c>
      <c r="S32">
        <v>55.2</v>
      </c>
      <c r="T32">
        <v>46.9</v>
      </c>
      <c r="U32">
        <v>53.4</v>
      </c>
      <c r="V32" t="s">
        <v>49</v>
      </c>
    </row>
    <row r="33" spans="1:22" x14ac:dyDescent="0.35">
      <c r="A33" s="6">
        <v>44055</v>
      </c>
      <c r="B33" s="1">
        <v>0.41736111111111113</v>
      </c>
      <c r="C33" s="1">
        <v>0.42777777777777781</v>
      </c>
      <c r="D33">
        <v>3</v>
      </c>
      <c r="E33">
        <v>0</v>
      </c>
      <c r="F33">
        <v>3</v>
      </c>
      <c r="G33">
        <v>6</v>
      </c>
      <c r="H33">
        <v>3</v>
      </c>
      <c r="I33">
        <v>9</v>
      </c>
      <c r="J33">
        <v>9</v>
      </c>
      <c r="K33">
        <v>3</v>
      </c>
      <c r="L33">
        <v>12</v>
      </c>
      <c r="M33">
        <v>12</v>
      </c>
      <c r="N33" t="s">
        <v>34</v>
      </c>
      <c r="O33">
        <v>64</v>
      </c>
      <c r="P33" t="s">
        <v>40</v>
      </c>
      <c r="Q33">
        <v>44.7</v>
      </c>
      <c r="R33">
        <v>48</v>
      </c>
      <c r="S33">
        <v>49.3</v>
      </c>
      <c r="T33">
        <v>48.7</v>
      </c>
      <c r="U33">
        <v>52</v>
      </c>
      <c r="V33" t="s">
        <v>49</v>
      </c>
    </row>
    <row r="34" spans="1:22" x14ac:dyDescent="0.35">
      <c r="A34" s="6">
        <v>44057</v>
      </c>
      <c r="B34" s="1">
        <v>0.69930555555555562</v>
      </c>
      <c r="C34" s="1">
        <v>0.70763888888888893</v>
      </c>
      <c r="D34">
        <v>8</v>
      </c>
      <c r="E34">
        <v>1</v>
      </c>
      <c r="F34">
        <v>9</v>
      </c>
      <c r="G34">
        <v>6</v>
      </c>
      <c r="H34">
        <v>0</v>
      </c>
      <c r="I34">
        <v>6</v>
      </c>
      <c r="J34">
        <v>14</v>
      </c>
      <c r="K34">
        <v>1</v>
      </c>
      <c r="L34">
        <v>15</v>
      </c>
      <c r="M34">
        <v>15</v>
      </c>
      <c r="N34" t="s">
        <v>33</v>
      </c>
      <c r="O34">
        <v>73</v>
      </c>
      <c r="P34" t="s">
        <v>40</v>
      </c>
      <c r="Q34">
        <v>47.8</v>
      </c>
      <c r="R34">
        <v>51.9</v>
      </c>
      <c r="S34">
        <v>50.7</v>
      </c>
      <c r="T34">
        <v>58.3</v>
      </c>
      <c r="U34">
        <v>49.6</v>
      </c>
      <c r="V34" t="s">
        <v>75</v>
      </c>
    </row>
    <row r="35" spans="1:22" x14ac:dyDescent="0.35">
      <c r="A35" s="6">
        <v>44058</v>
      </c>
      <c r="B35" s="1">
        <v>0.51527777777777783</v>
      </c>
      <c r="C35" s="1">
        <v>0.52569444444444446</v>
      </c>
      <c r="D35">
        <v>0</v>
      </c>
      <c r="E35">
        <v>0</v>
      </c>
      <c r="F35">
        <v>0</v>
      </c>
      <c r="G35">
        <v>1</v>
      </c>
      <c r="H35">
        <v>0</v>
      </c>
      <c r="I35">
        <v>1</v>
      </c>
      <c r="J35">
        <v>1</v>
      </c>
      <c r="K35">
        <v>0</v>
      </c>
      <c r="L35">
        <v>1</v>
      </c>
      <c r="M35">
        <v>1</v>
      </c>
      <c r="N35" t="s">
        <v>34</v>
      </c>
      <c r="O35">
        <v>75</v>
      </c>
      <c r="P35" t="s">
        <v>37</v>
      </c>
      <c r="Q35">
        <v>57</v>
      </c>
      <c r="R35">
        <v>59.9</v>
      </c>
      <c r="S35">
        <v>52.1</v>
      </c>
      <c r="T35">
        <v>53.7</v>
      </c>
      <c r="U35">
        <v>56.2</v>
      </c>
    </row>
    <row r="36" spans="1:22" x14ac:dyDescent="0.35">
      <c r="A36" s="6">
        <v>44060</v>
      </c>
      <c r="B36" s="1">
        <v>0.38194444444444442</v>
      </c>
      <c r="C36" s="1">
        <v>0.3923611111111111</v>
      </c>
      <c r="D36">
        <v>0</v>
      </c>
      <c r="E36">
        <v>0</v>
      </c>
      <c r="F36">
        <v>0</v>
      </c>
      <c r="G36">
        <v>1</v>
      </c>
      <c r="H36">
        <v>0</v>
      </c>
      <c r="I36">
        <v>1</v>
      </c>
      <c r="J36">
        <v>1</v>
      </c>
      <c r="K36">
        <v>0</v>
      </c>
      <c r="L36">
        <v>1</v>
      </c>
      <c r="M36">
        <v>1</v>
      </c>
      <c r="N36" t="s">
        <v>34</v>
      </c>
      <c r="O36">
        <v>72</v>
      </c>
      <c r="P36" t="s">
        <v>37</v>
      </c>
      <c r="Q36">
        <v>57</v>
      </c>
      <c r="R36">
        <v>58.4</v>
      </c>
      <c r="S36">
        <v>55.2</v>
      </c>
      <c r="T36">
        <v>57.7</v>
      </c>
      <c r="U36">
        <v>58.3</v>
      </c>
      <c r="V36" t="s">
        <v>42</v>
      </c>
    </row>
    <row r="37" spans="1:22" x14ac:dyDescent="0.35">
      <c r="A37" s="6">
        <v>44061</v>
      </c>
      <c r="B37" s="1">
        <v>0.4548611111111111</v>
      </c>
      <c r="C37" s="1">
        <v>0.46527777777777773</v>
      </c>
      <c r="D37">
        <v>0</v>
      </c>
      <c r="E37">
        <v>0</v>
      </c>
      <c r="F37">
        <v>0</v>
      </c>
      <c r="G37">
        <v>5</v>
      </c>
      <c r="H37">
        <v>2</v>
      </c>
      <c r="I37">
        <v>7</v>
      </c>
      <c r="J37">
        <v>5</v>
      </c>
      <c r="K37">
        <v>2</v>
      </c>
      <c r="L37">
        <v>7</v>
      </c>
      <c r="M37">
        <v>7</v>
      </c>
      <c r="N37" t="s">
        <v>33</v>
      </c>
      <c r="O37">
        <v>61</v>
      </c>
      <c r="P37" t="s">
        <v>40</v>
      </c>
      <c r="Q37">
        <v>56.1</v>
      </c>
      <c r="R37">
        <v>56.4</v>
      </c>
      <c r="S37">
        <v>54.6</v>
      </c>
      <c r="T37">
        <v>56.7</v>
      </c>
      <c r="U37">
        <v>54.7</v>
      </c>
      <c r="V37" t="s">
        <v>42</v>
      </c>
    </row>
    <row r="38" spans="1:22" x14ac:dyDescent="0.35">
      <c r="A38" s="6">
        <v>44062</v>
      </c>
      <c r="B38" s="1">
        <v>0.41875000000000001</v>
      </c>
      <c r="C38" s="1">
        <v>0.4291666666666667</v>
      </c>
      <c r="D38">
        <v>0</v>
      </c>
      <c r="E38">
        <v>0</v>
      </c>
      <c r="F38">
        <v>0</v>
      </c>
      <c r="G38">
        <v>4</v>
      </c>
      <c r="H38">
        <v>0</v>
      </c>
      <c r="I38">
        <v>4</v>
      </c>
      <c r="J38">
        <v>4</v>
      </c>
      <c r="K38">
        <v>0</v>
      </c>
      <c r="L38">
        <v>4</v>
      </c>
      <c r="M38">
        <v>4</v>
      </c>
      <c r="N38" t="s">
        <v>33</v>
      </c>
      <c r="O38">
        <v>70</v>
      </c>
      <c r="P38" t="s">
        <v>37</v>
      </c>
      <c r="Q38">
        <v>55.2</v>
      </c>
      <c r="R38">
        <v>50.5</v>
      </c>
      <c r="S38">
        <v>47.6</v>
      </c>
      <c r="T38">
        <v>54.4</v>
      </c>
      <c r="U38">
        <v>53.8</v>
      </c>
      <c r="V38" t="s">
        <v>42</v>
      </c>
    </row>
    <row r="39" spans="1:22" x14ac:dyDescent="0.35">
      <c r="A39" s="6">
        <v>44063</v>
      </c>
      <c r="B39" s="1">
        <v>0.69652777777777775</v>
      </c>
      <c r="C39" s="1">
        <v>0.70694444444444438</v>
      </c>
      <c r="D39">
        <v>5</v>
      </c>
      <c r="E39">
        <v>0</v>
      </c>
      <c r="F39">
        <v>5</v>
      </c>
      <c r="G39">
        <v>8</v>
      </c>
      <c r="H39">
        <v>0</v>
      </c>
      <c r="I39">
        <v>8</v>
      </c>
      <c r="J39">
        <v>13</v>
      </c>
      <c r="K39">
        <v>0</v>
      </c>
      <c r="L39">
        <v>13</v>
      </c>
      <c r="M39">
        <v>13</v>
      </c>
      <c r="N39" t="s">
        <v>33</v>
      </c>
      <c r="O39">
        <v>79</v>
      </c>
      <c r="P39" t="s">
        <v>40</v>
      </c>
      <c r="Q39">
        <v>49.4</v>
      </c>
      <c r="R39">
        <v>52</v>
      </c>
      <c r="S39">
        <v>50.8</v>
      </c>
      <c r="T39">
        <v>53.1</v>
      </c>
      <c r="U39">
        <v>50</v>
      </c>
      <c r="V39" t="s">
        <v>52</v>
      </c>
    </row>
    <row r="40" spans="1:22" x14ac:dyDescent="0.35">
      <c r="A40" s="6">
        <v>44064</v>
      </c>
      <c r="B40" s="1">
        <v>0.76041666666666663</v>
      </c>
      <c r="C40" s="1">
        <v>0.76874999999999993</v>
      </c>
      <c r="D40">
        <v>14</v>
      </c>
      <c r="E40">
        <v>3</v>
      </c>
      <c r="F40">
        <v>17</v>
      </c>
      <c r="G40">
        <v>5</v>
      </c>
      <c r="H40">
        <v>1</v>
      </c>
      <c r="I40">
        <v>6</v>
      </c>
      <c r="J40">
        <v>19</v>
      </c>
      <c r="K40">
        <v>4</v>
      </c>
      <c r="L40">
        <v>23</v>
      </c>
      <c r="M40">
        <v>23</v>
      </c>
      <c r="N40" t="s">
        <v>33</v>
      </c>
      <c r="O40">
        <v>66</v>
      </c>
      <c r="P40" t="s">
        <v>40</v>
      </c>
      <c r="Q40">
        <v>50.3</v>
      </c>
      <c r="R40">
        <v>55.3</v>
      </c>
      <c r="S40">
        <v>49.2</v>
      </c>
      <c r="T40">
        <v>49.7</v>
      </c>
      <c r="U40">
        <v>49.9</v>
      </c>
      <c r="V40" t="s">
        <v>74</v>
      </c>
    </row>
    <row r="41" spans="1:22" x14ac:dyDescent="0.35">
      <c r="A41" s="6">
        <v>44065</v>
      </c>
      <c r="B41" s="1">
        <v>0.49791666666666662</v>
      </c>
      <c r="C41" s="1">
        <v>0.5083333333333333</v>
      </c>
      <c r="D41">
        <v>0</v>
      </c>
      <c r="E41">
        <v>0</v>
      </c>
      <c r="F41">
        <v>0</v>
      </c>
      <c r="G41">
        <v>0</v>
      </c>
      <c r="H41">
        <v>0</v>
      </c>
      <c r="I41">
        <v>0</v>
      </c>
      <c r="J41">
        <v>0</v>
      </c>
      <c r="K41">
        <v>0</v>
      </c>
      <c r="L41">
        <v>0</v>
      </c>
      <c r="M41">
        <v>0</v>
      </c>
      <c r="N41" t="s">
        <v>34</v>
      </c>
      <c r="O41">
        <v>67</v>
      </c>
      <c r="P41" t="s">
        <v>37</v>
      </c>
      <c r="Q41">
        <v>53.8</v>
      </c>
      <c r="R41">
        <v>54</v>
      </c>
      <c r="S41">
        <v>46.7</v>
      </c>
      <c r="T41">
        <v>45.1</v>
      </c>
      <c r="U41">
        <v>49.7</v>
      </c>
    </row>
    <row r="42" spans="1:22" x14ac:dyDescent="0.35">
      <c r="A42" s="6">
        <v>44067</v>
      </c>
      <c r="B42" s="1">
        <v>0.3576388888888889</v>
      </c>
      <c r="C42" s="1">
        <v>0.36805555555555558</v>
      </c>
      <c r="D42">
        <v>0</v>
      </c>
      <c r="E42">
        <v>0</v>
      </c>
      <c r="F42">
        <v>0</v>
      </c>
      <c r="G42">
        <v>1</v>
      </c>
      <c r="H42">
        <v>0</v>
      </c>
      <c r="I42">
        <v>1</v>
      </c>
      <c r="J42">
        <v>1</v>
      </c>
      <c r="K42">
        <v>0</v>
      </c>
      <c r="L42">
        <v>1</v>
      </c>
      <c r="M42">
        <v>1</v>
      </c>
      <c r="N42" t="s">
        <v>33</v>
      </c>
      <c r="O42">
        <v>59</v>
      </c>
      <c r="P42" t="s">
        <v>53</v>
      </c>
      <c r="Q42">
        <v>48.1</v>
      </c>
      <c r="R42">
        <v>50.6</v>
      </c>
      <c r="S42">
        <v>55.9</v>
      </c>
      <c r="T42">
        <v>50.1</v>
      </c>
      <c r="U42">
        <v>56</v>
      </c>
      <c r="V42" t="s">
        <v>42</v>
      </c>
    </row>
    <row r="43" spans="1:22" x14ac:dyDescent="0.35">
      <c r="A43" s="6">
        <v>44068</v>
      </c>
      <c r="B43" s="1">
        <v>0.46875</v>
      </c>
      <c r="C43" s="1">
        <v>0.47916666666666669</v>
      </c>
      <c r="D43">
        <v>0</v>
      </c>
      <c r="E43">
        <v>0</v>
      </c>
      <c r="F43">
        <v>0</v>
      </c>
      <c r="G43">
        <v>5</v>
      </c>
      <c r="H43">
        <v>2</v>
      </c>
      <c r="I43">
        <v>7</v>
      </c>
      <c r="J43">
        <v>5</v>
      </c>
      <c r="K43">
        <v>2</v>
      </c>
      <c r="L43">
        <v>7</v>
      </c>
      <c r="M43">
        <v>7</v>
      </c>
      <c r="N43" t="s">
        <v>34</v>
      </c>
      <c r="O43">
        <v>61</v>
      </c>
      <c r="P43" t="s">
        <v>40</v>
      </c>
      <c r="Q43">
        <v>48.8</v>
      </c>
      <c r="R43">
        <v>52</v>
      </c>
      <c r="S43">
        <v>53.1</v>
      </c>
      <c r="T43">
        <v>49.8</v>
      </c>
      <c r="U43">
        <v>49.1</v>
      </c>
      <c r="V43" t="s">
        <v>42</v>
      </c>
    </row>
    <row r="44" spans="1:22" x14ac:dyDescent="0.35">
      <c r="A44" s="6">
        <v>44069</v>
      </c>
      <c r="B44" s="1">
        <v>0.43402777777777773</v>
      </c>
      <c r="C44" s="1">
        <v>0.44444444444444442</v>
      </c>
      <c r="D44">
        <v>0</v>
      </c>
      <c r="E44">
        <v>0</v>
      </c>
      <c r="F44">
        <v>0</v>
      </c>
      <c r="G44">
        <v>7</v>
      </c>
      <c r="H44">
        <v>3</v>
      </c>
      <c r="I44">
        <v>10</v>
      </c>
      <c r="J44">
        <v>7</v>
      </c>
      <c r="K44">
        <v>3</v>
      </c>
      <c r="L44">
        <v>10</v>
      </c>
      <c r="M44">
        <v>10</v>
      </c>
      <c r="N44" t="s">
        <v>34</v>
      </c>
      <c r="O44">
        <v>64</v>
      </c>
      <c r="P44" t="s">
        <v>40</v>
      </c>
      <c r="Q44">
        <v>43.9</v>
      </c>
      <c r="R44">
        <v>44.4</v>
      </c>
      <c r="S44">
        <v>45.2</v>
      </c>
      <c r="T44">
        <v>41</v>
      </c>
      <c r="U44">
        <v>48.4</v>
      </c>
      <c r="V44" t="s">
        <v>42</v>
      </c>
    </row>
    <row r="45" spans="1:22" x14ac:dyDescent="0.35">
      <c r="A45" s="6">
        <v>44070</v>
      </c>
      <c r="B45" s="1">
        <v>0.6972222222222223</v>
      </c>
      <c r="C45" s="1">
        <v>0.70763888888888893</v>
      </c>
      <c r="D45">
        <v>1</v>
      </c>
      <c r="E45">
        <v>0</v>
      </c>
      <c r="F45">
        <v>1</v>
      </c>
      <c r="G45">
        <v>5</v>
      </c>
      <c r="H45">
        <v>0</v>
      </c>
      <c r="I45">
        <v>5</v>
      </c>
      <c r="J45">
        <v>6</v>
      </c>
      <c r="K45">
        <v>0</v>
      </c>
      <c r="L45">
        <v>6</v>
      </c>
      <c r="M45">
        <v>6</v>
      </c>
      <c r="N45" t="s">
        <v>34</v>
      </c>
      <c r="O45">
        <v>72</v>
      </c>
      <c r="P45" t="s">
        <v>37</v>
      </c>
      <c r="Q45">
        <v>48.4</v>
      </c>
      <c r="R45">
        <v>47.3</v>
      </c>
      <c r="S45">
        <v>43.2</v>
      </c>
      <c r="T45">
        <v>43.7</v>
      </c>
      <c r="U45">
        <v>45.4</v>
      </c>
    </row>
    <row r="46" spans="1:22" x14ac:dyDescent="0.35">
      <c r="A46" s="6">
        <v>44071</v>
      </c>
      <c r="B46" s="1">
        <v>0.44861111111111113</v>
      </c>
      <c r="C46" s="1">
        <v>0.45694444444444443</v>
      </c>
      <c r="D46">
        <v>0</v>
      </c>
      <c r="E46">
        <v>1</v>
      </c>
      <c r="F46">
        <v>1</v>
      </c>
      <c r="G46">
        <v>12</v>
      </c>
      <c r="H46">
        <v>0</v>
      </c>
      <c r="I46">
        <v>12</v>
      </c>
      <c r="J46">
        <v>12</v>
      </c>
      <c r="K46">
        <v>1</v>
      </c>
      <c r="L46">
        <v>13</v>
      </c>
      <c r="M46">
        <v>13</v>
      </c>
      <c r="N46" t="s">
        <v>34</v>
      </c>
      <c r="O46">
        <v>63</v>
      </c>
      <c r="P46" t="s">
        <v>37</v>
      </c>
      <c r="Q46">
        <v>49.3</v>
      </c>
      <c r="R46">
        <v>48.5</v>
      </c>
      <c r="S46">
        <v>52.9</v>
      </c>
      <c r="T46">
        <v>63.7</v>
      </c>
      <c r="U46">
        <v>51.1</v>
      </c>
      <c r="V46" t="s">
        <v>49</v>
      </c>
    </row>
    <row r="47" spans="1:22" x14ac:dyDescent="0.35">
      <c r="A47" s="6">
        <v>44072</v>
      </c>
      <c r="B47" s="1">
        <v>0.47013888888888888</v>
      </c>
      <c r="C47" s="1">
        <v>0.48055555555555557</v>
      </c>
      <c r="D47">
        <v>0</v>
      </c>
      <c r="E47">
        <v>0</v>
      </c>
      <c r="F47">
        <v>0</v>
      </c>
      <c r="G47">
        <v>0</v>
      </c>
      <c r="H47">
        <v>0</v>
      </c>
      <c r="I47">
        <v>0</v>
      </c>
      <c r="J47">
        <v>0</v>
      </c>
      <c r="K47">
        <v>0</v>
      </c>
      <c r="L47">
        <v>0</v>
      </c>
      <c r="M47">
        <v>0</v>
      </c>
      <c r="N47" t="s">
        <v>34</v>
      </c>
      <c r="O47">
        <v>64</v>
      </c>
      <c r="P47" t="s">
        <v>37</v>
      </c>
      <c r="Q47">
        <v>44.6</v>
      </c>
      <c r="R47">
        <v>47.7</v>
      </c>
      <c r="S47">
        <v>42.2</v>
      </c>
      <c r="T47">
        <v>42.3</v>
      </c>
      <c r="U47">
        <v>41.2</v>
      </c>
    </row>
    <row r="48" spans="1:22" x14ac:dyDescent="0.35">
      <c r="A48" s="6">
        <v>44075</v>
      </c>
      <c r="B48" s="1">
        <v>0.50208333333333333</v>
      </c>
      <c r="C48" s="1">
        <v>0.51250000000000007</v>
      </c>
      <c r="D48">
        <v>0</v>
      </c>
      <c r="E48">
        <v>0</v>
      </c>
      <c r="F48">
        <v>0</v>
      </c>
      <c r="G48">
        <v>4</v>
      </c>
      <c r="H48">
        <v>2</v>
      </c>
      <c r="I48">
        <v>6</v>
      </c>
      <c r="J48">
        <v>4</v>
      </c>
      <c r="K48">
        <v>2</v>
      </c>
      <c r="L48">
        <v>6</v>
      </c>
      <c r="M48">
        <v>6</v>
      </c>
      <c r="N48" t="s">
        <v>34</v>
      </c>
      <c r="O48">
        <v>64</v>
      </c>
      <c r="P48" t="s">
        <v>40</v>
      </c>
      <c r="Q48">
        <v>49.9</v>
      </c>
      <c r="R48">
        <v>42.6</v>
      </c>
      <c r="S48">
        <v>53.5</v>
      </c>
      <c r="T48">
        <v>41.7</v>
      </c>
      <c r="U48">
        <v>42.8</v>
      </c>
      <c r="V48" t="s">
        <v>52</v>
      </c>
    </row>
    <row r="49" spans="1:22" x14ac:dyDescent="0.35">
      <c r="A49" s="6">
        <v>44076</v>
      </c>
      <c r="B49" s="1">
        <v>0.46736111111111112</v>
      </c>
      <c r="C49" s="1">
        <v>0.4777777777777778</v>
      </c>
      <c r="D49">
        <v>0</v>
      </c>
      <c r="E49">
        <v>0</v>
      </c>
      <c r="F49">
        <v>0</v>
      </c>
      <c r="G49">
        <v>6</v>
      </c>
      <c r="H49">
        <v>2</v>
      </c>
      <c r="I49">
        <v>8</v>
      </c>
      <c r="J49">
        <v>6</v>
      </c>
      <c r="K49">
        <v>2</v>
      </c>
      <c r="L49">
        <v>8</v>
      </c>
      <c r="M49">
        <v>8</v>
      </c>
      <c r="N49" t="s">
        <v>33</v>
      </c>
      <c r="O49">
        <v>66</v>
      </c>
      <c r="P49" t="s">
        <v>40</v>
      </c>
      <c r="Q49">
        <v>51.6</v>
      </c>
      <c r="R49">
        <v>54.5</v>
      </c>
      <c r="S49">
        <v>53.7</v>
      </c>
      <c r="T49">
        <v>51.4</v>
      </c>
      <c r="U49">
        <v>59</v>
      </c>
      <c r="V49" t="s">
        <v>42</v>
      </c>
    </row>
    <row r="50" spans="1:22" x14ac:dyDescent="0.35">
      <c r="A50" s="6">
        <v>44079</v>
      </c>
      <c r="B50" s="1">
        <v>0.45277777777777778</v>
      </c>
      <c r="C50" s="1">
        <v>0.46180555555555558</v>
      </c>
      <c r="D50">
        <v>0</v>
      </c>
      <c r="E50">
        <v>0</v>
      </c>
      <c r="F50">
        <v>0</v>
      </c>
      <c r="G50">
        <v>6</v>
      </c>
      <c r="H50">
        <v>0</v>
      </c>
      <c r="I50">
        <v>6</v>
      </c>
      <c r="J50">
        <v>6</v>
      </c>
      <c r="K50">
        <v>0</v>
      </c>
      <c r="L50">
        <v>6</v>
      </c>
      <c r="M50">
        <v>6</v>
      </c>
      <c r="N50" t="s">
        <v>34</v>
      </c>
      <c r="O50">
        <v>64</v>
      </c>
      <c r="P50" t="s">
        <v>37</v>
      </c>
      <c r="Q50">
        <v>48.9</v>
      </c>
      <c r="R50">
        <v>45.3</v>
      </c>
      <c r="S50">
        <v>46.5</v>
      </c>
      <c r="T50">
        <v>50</v>
      </c>
      <c r="U50">
        <v>56.6</v>
      </c>
    </row>
    <row r="51" spans="1:22" x14ac:dyDescent="0.35">
      <c r="A51" s="6">
        <v>44082</v>
      </c>
      <c r="B51" s="1">
        <v>0.5180555555555556</v>
      </c>
      <c r="C51" s="1">
        <v>0.52916666666666667</v>
      </c>
      <c r="D51">
        <v>0</v>
      </c>
      <c r="E51">
        <v>0</v>
      </c>
      <c r="F51">
        <v>0</v>
      </c>
      <c r="G51">
        <v>4</v>
      </c>
      <c r="H51">
        <v>0</v>
      </c>
      <c r="I51">
        <v>4</v>
      </c>
      <c r="J51">
        <v>4</v>
      </c>
      <c r="K51">
        <v>0</v>
      </c>
      <c r="L51">
        <v>4</v>
      </c>
      <c r="M51">
        <v>4</v>
      </c>
      <c r="N51" t="s">
        <v>33</v>
      </c>
      <c r="O51">
        <v>72</v>
      </c>
      <c r="P51" t="s">
        <v>37</v>
      </c>
      <c r="Q51">
        <v>50.7</v>
      </c>
      <c r="R51">
        <v>53.5</v>
      </c>
      <c r="S51">
        <v>50.5</v>
      </c>
      <c r="T51">
        <v>50.7</v>
      </c>
      <c r="U51">
        <v>55.1</v>
      </c>
      <c r="V51" t="s">
        <v>42</v>
      </c>
    </row>
    <row r="52" spans="1:22" x14ac:dyDescent="0.35">
      <c r="A52" s="6">
        <v>44083</v>
      </c>
      <c r="B52" s="1">
        <v>0.4604166666666667</v>
      </c>
      <c r="C52" s="1">
        <v>0.47083333333333338</v>
      </c>
      <c r="D52">
        <v>3</v>
      </c>
      <c r="E52">
        <v>1</v>
      </c>
      <c r="F52">
        <v>4</v>
      </c>
      <c r="G52">
        <v>1</v>
      </c>
      <c r="H52">
        <v>0</v>
      </c>
      <c r="I52">
        <v>1</v>
      </c>
      <c r="J52">
        <v>4</v>
      </c>
      <c r="K52">
        <v>1</v>
      </c>
      <c r="L52">
        <v>5</v>
      </c>
      <c r="M52">
        <v>5</v>
      </c>
      <c r="N52" t="s">
        <v>34</v>
      </c>
      <c r="O52">
        <v>72</v>
      </c>
      <c r="P52" t="s">
        <v>37</v>
      </c>
      <c r="Q52">
        <v>61.4</v>
      </c>
      <c r="R52">
        <v>57.1</v>
      </c>
      <c r="S52">
        <v>58</v>
      </c>
      <c r="T52">
        <v>61.7</v>
      </c>
      <c r="U52">
        <v>61.9</v>
      </c>
      <c r="V52" t="s">
        <v>49</v>
      </c>
    </row>
    <row r="53" spans="1:22" x14ac:dyDescent="0.35">
      <c r="A53" s="6">
        <v>44084</v>
      </c>
      <c r="B53" s="1">
        <v>0.69791666666666663</v>
      </c>
      <c r="C53" s="1">
        <v>0.70833333333333337</v>
      </c>
      <c r="D53">
        <v>0</v>
      </c>
      <c r="E53">
        <v>0</v>
      </c>
      <c r="F53">
        <v>0</v>
      </c>
      <c r="G53">
        <v>10</v>
      </c>
      <c r="H53">
        <v>0</v>
      </c>
      <c r="I53">
        <v>10</v>
      </c>
      <c r="J53">
        <v>10</v>
      </c>
      <c r="K53">
        <v>0</v>
      </c>
      <c r="L53">
        <v>10</v>
      </c>
      <c r="M53">
        <v>10</v>
      </c>
      <c r="N53" t="s">
        <v>34</v>
      </c>
      <c r="O53">
        <v>81</v>
      </c>
      <c r="P53" t="s">
        <v>37</v>
      </c>
      <c r="Q53">
        <v>50.4</v>
      </c>
      <c r="R53">
        <v>50.7</v>
      </c>
      <c r="S53">
        <v>48.5</v>
      </c>
      <c r="T53">
        <v>46.8</v>
      </c>
      <c r="U53">
        <v>45.9</v>
      </c>
    </row>
    <row r="54" spans="1:22" x14ac:dyDescent="0.35">
      <c r="A54" s="6">
        <v>44085</v>
      </c>
      <c r="B54" s="1">
        <v>0.73541666666666661</v>
      </c>
      <c r="C54" s="1">
        <v>0.74444444444444446</v>
      </c>
      <c r="D54">
        <v>0</v>
      </c>
      <c r="E54">
        <v>0</v>
      </c>
      <c r="F54">
        <v>0</v>
      </c>
      <c r="G54">
        <v>15</v>
      </c>
      <c r="H54">
        <v>0</v>
      </c>
      <c r="I54">
        <v>15</v>
      </c>
      <c r="J54">
        <v>15</v>
      </c>
      <c r="K54">
        <v>0</v>
      </c>
      <c r="L54">
        <v>15</v>
      </c>
      <c r="M54">
        <v>15</v>
      </c>
      <c r="N54" t="s">
        <v>33</v>
      </c>
      <c r="O54">
        <v>68</v>
      </c>
      <c r="P54" t="s">
        <v>54</v>
      </c>
      <c r="Q54">
        <v>54</v>
      </c>
      <c r="R54">
        <v>53.6</v>
      </c>
      <c r="S54">
        <v>55.6</v>
      </c>
      <c r="T54">
        <v>68.2</v>
      </c>
      <c r="U54">
        <v>53.3</v>
      </c>
      <c r="V54" t="s">
        <v>41</v>
      </c>
    </row>
    <row r="55" spans="1:22" x14ac:dyDescent="0.35">
      <c r="A55" s="6">
        <v>44088</v>
      </c>
      <c r="B55" s="1">
        <v>0.4375</v>
      </c>
      <c r="C55" s="1">
        <v>0.44791666666666669</v>
      </c>
      <c r="D55">
        <v>2</v>
      </c>
      <c r="E55">
        <v>0</v>
      </c>
      <c r="F55">
        <v>2</v>
      </c>
      <c r="G55">
        <v>2</v>
      </c>
      <c r="H55">
        <v>0</v>
      </c>
      <c r="I55">
        <v>2</v>
      </c>
      <c r="J55">
        <v>4</v>
      </c>
      <c r="K55">
        <v>0</v>
      </c>
      <c r="L55">
        <v>4</v>
      </c>
      <c r="M55">
        <v>4</v>
      </c>
      <c r="N55" t="s">
        <v>34</v>
      </c>
      <c r="O55">
        <v>61</v>
      </c>
      <c r="P55" t="s">
        <v>55</v>
      </c>
      <c r="Q55">
        <v>50.6</v>
      </c>
      <c r="R55">
        <v>49.2</v>
      </c>
      <c r="S55">
        <v>47.2</v>
      </c>
      <c r="T55">
        <v>55.7</v>
      </c>
      <c r="U55">
        <v>52.2</v>
      </c>
      <c r="V55" t="s">
        <v>42</v>
      </c>
    </row>
    <row r="56" spans="1:22" x14ac:dyDescent="0.35">
      <c r="A56" s="6">
        <v>44091</v>
      </c>
      <c r="B56" s="1">
        <v>0.68611111111111101</v>
      </c>
      <c r="C56" s="1">
        <v>0.69652777777777775</v>
      </c>
      <c r="D56">
        <v>0</v>
      </c>
      <c r="E56">
        <v>0</v>
      </c>
      <c r="F56">
        <v>0</v>
      </c>
      <c r="G56">
        <v>9</v>
      </c>
      <c r="H56">
        <v>0</v>
      </c>
      <c r="I56">
        <v>9</v>
      </c>
      <c r="J56">
        <v>9</v>
      </c>
      <c r="K56">
        <v>0</v>
      </c>
      <c r="L56">
        <v>9</v>
      </c>
      <c r="M56">
        <v>9</v>
      </c>
      <c r="N56" t="s">
        <v>33</v>
      </c>
      <c r="O56">
        <v>68</v>
      </c>
      <c r="P56" t="s">
        <v>55</v>
      </c>
      <c r="Q56">
        <v>48.3</v>
      </c>
      <c r="R56">
        <v>47.9</v>
      </c>
      <c r="S56">
        <v>49.6</v>
      </c>
      <c r="T56">
        <v>47.6</v>
      </c>
      <c r="U56">
        <v>49.8</v>
      </c>
    </row>
    <row r="57" spans="1:22" x14ac:dyDescent="0.35">
      <c r="A57" s="6">
        <v>44092</v>
      </c>
      <c r="B57" s="1">
        <v>0.70833333333333337</v>
      </c>
      <c r="C57" s="1">
        <v>0.71666666666666667</v>
      </c>
      <c r="D57">
        <v>1</v>
      </c>
      <c r="E57">
        <v>0</v>
      </c>
      <c r="F57">
        <v>1</v>
      </c>
      <c r="G57">
        <v>13</v>
      </c>
      <c r="H57">
        <v>0</v>
      </c>
      <c r="I57">
        <v>13</v>
      </c>
      <c r="J57">
        <v>14</v>
      </c>
      <c r="K57">
        <v>0</v>
      </c>
      <c r="L57">
        <v>14</v>
      </c>
      <c r="M57">
        <v>14</v>
      </c>
      <c r="N57" t="s">
        <v>33</v>
      </c>
      <c r="O57">
        <v>63</v>
      </c>
      <c r="P57" t="s">
        <v>55</v>
      </c>
      <c r="Q57">
        <v>54.1</v>
      </c>
      <c r="R57">
        <v>54.6</v>
      </c>
      <c r="S57">
        <v>55.5</v>
      </c>
      <c r="T57">
        <v>52.8</v>
      </c>
      <c r="U57">
        <v>53.8</v>
      </c>
      <c r="V57" t="s">
        <v>49</v>
      </c>
    </row>
    <row r="58" spans="1:22" x14ac:dyDescent="0.35">
      <c r="A58" s="6">
        <v>44093</v>
      </c>
      <c r="B58" s="1">
        <v>0.4513888888888889</v>
      </c>
      <c r="C58" s="1">
        <v>0.46180555555555558</v>
      </c>
      <c r="D58">
        <v>0</v>
      </c>
      <c r="E58">
        <v>0</v>
      </c>
      <c r="F58">
        <v>0</v>
      </c>
      <c r="G58">
        <v>1</v>
      </c>
      <c r="H58">
        <v>0</v>
      </c>
      <c r="I58">
        <v>1</v>
      </c>
      <c r="J58">
        <v>1</v>
      </c>
      <c r="K58">
        <v>0</v>
      </c>
      <c r="L58">
        <v>1</v>
      </c>
      <c r="M58">
        <v>1</v>
      </c>
      <c r="N58" t="s">
        <v>34</v>
      </c>
      <c r="O58">
        <v>64</v>
      </c>
      <c r="P58" t="s">
        <v>40</v>
      </c>
      <c r="Q58">
        <v>52.9</v>
      </c>
      <c r="R58">
        <v>55.3</v>
      </c>
      <c r="S58">
        <v>51.8</v>
      </c>
      <c r="T58">
        <v>48.5</v>
      </c>
      <c r="U58">
        <v>52.6</v>
      </c>
    </row>
    <row r="59" spans="1:22" x14ac:dyDescent="0.35">
      <c r="A59" s="6">
        <v>44098</v>
      </c>
      <c r="B59" s="1">
        <v>0.62152777777777779</v>
      </c>
      <c r="C59" s="1">
        <v>0.62986111111111109</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c r="V59" t="s">
        <v>49</v>
      </c>
    </row>
    <row r="60" spans="1:22" x14ac:dyDescent="0.35">
      <c r="A60" s="6">
        <v>44100</v>
      </c>
      <c r="B60" s="1">
        <v>0.5</v>
      </c>
      <c r="C60" s="1">
        <v>0.51041666666666663</v>
      </c>
      <c r="D60">
        <v>0</v>
      </c>
      <c r="E60">
        <v>0</v>
      </c>
      <c r="F60">
        <v>0</v>
      </c>
      <c r="G60">
        <v>1</v>
      </c>
      <c r="H60">
        <v>0</v>
      </c>
      <c r="I60">
        <v>1</v>
      </c>
      <c r="J60">
        <v>1</v>
      </c>
      <c r="K60">
        <v>0</v>
      </c>
      <c r="L60">
        <v>1</v>
      </c>
      <c r="M60">
        <v>1</v>
      </c>
      <c r="N60" t="s">
        <v>33</v>
      </c>
      <c r="O60">
        <v>65</v>
      </c>
      <c r="P60" t="s">
        <v>53</v>
      </c>
      <c r="Q60">
        <v>53.9</v>
      </c>
      <c r="R60">
        <v>53.7</v>
      </c>
      <c r="S60">
        <v>55.1</v>
      </c>
      <c r="T60">
        <v>58.1</v>
      </c>
      <c r="U60">
        <v>55.2</v>
      </c>
    </row>
    <row r="61" spans="1:22" x14ac:dyDescent="0.35">
      <c r="A61" s="6">
        <v>44102</v>
      </c>
      <c r="B61" s="1">
        <v>0.4375</v>
      </c>
      <c r="C61" s="1">
        <v>0.44791666666666669</v>
      </c>
      <c r="D61">
        <v>0</v>
      </c>
      <c r="E61">
        <v>0</v>
      </c>
      <c r="F61">
        <v>0</v>
      </c>
      <c r="G61">
        <v>0</v>
      </c>
      <c r="H61">
        <v>0</v>
      </c>
      <c r="I61">
        <v>0</v>
      </c>
      <c r="J61">
        <v>0</v>
      </c>
      <c r="K61">
        <v>0</v>
      </c>
      <c r="L61">
        <v>0</v>
      </c>
      <c r="M61">
        <v>0</v>
      </c>
      <c r="N61" t="s">
        <v>34</v>
      </c>
      <c r="O61">
        <v>59</v>
      </c>
      <c r="P61" t="s">
        <v>37</v>
      </c>
      <c r="Q61">
        <v>53.2</v>
      </c>
      <c r="R61">
        <v>56.4</v>
      </c>
      <c r="S61">
        <v>53.6</v>
      </c>
      <c r="T61">
        <v>52.2</v>
      </c>
      <c r="U61">
        <v>55</v>
      </c>
      <c r="V61" t="s">
        <v>42</v>
      </c>
    </row>
    <row r="62" spans="1:22" x14ac:dyDescent="0.35">
      <c r="A62" s="6">
        <v>44103</v>
      </c>
      <c r="B62" s="1">
        <v>0.6069444444444444</v>
      </c>
      <c r="C62" s="1">
        <v>0.61736111111111114</v>
      </c>
      <c r="D62">
        <v>0</v>
      </c>
      <c r="E62">
        <v>0</v>
      </c>
      <c r="F62">
        <v>0</v>
      </c>
      <c r="G62">
        <v>6</v>
      </c>
      <c r="H62">
        <v>0</v>
      </c>
      <c r="I62">
        <v>6</v>
      </c>
      <c r="J62">
        <v>6</v>
      </c>
      <c r="K62">
        <v>0</v>
      </c>
      <c r="L62">
        <v>6</v>
      </c>
      <c r="M62">
        <v>6</v>
      </c>
      <c r="N62" t="s">
        <v>33</v>
      </c>
      <c r="O62">
        <v>68</v>
      </c>
      <c r="P62" t="s">
        <v>37</v>
      </c>
      <c r="Q62">
        <v>53.4</v>
      </c>
      <c r="R62">
        <v>53.7</v>
      </c>
      <c r="S62">
        <v>58.4</v>
      </c>
      <c r="T62">
        <v>56.2</v>
      </c>
      <c r="U62">
        <v>79.8</v>
      </c>
      <c r="V62" t="s">
        <v>41</v>
      </c>
    </row>
    <row r="63" spans="1:22" x14ac:dyDescent="0.35">
      <c r="A63" s="6">
        <v>44105</v>
      </c>
      <c r="B63" s="1">
        <v>0.62986111111111109</v>
      </c>
      <c r="C63" s="1">
        <v>0.6381944444444444</v>
      </c>
      <c r="D63">
        <v>0</v>
      </c>
      <c r="E63">
        <v>0</v>
      </c>
      <c r="F63">
        <v>0</v>
      </c>
      <c r="G63">
        <v>2</v>
      </c>
      <c r="H63">
        <v>0</v>
      </c>
      <c r="I63">
        <v>2</v>
      </c>
      <c r="J63">
        <v>2</v>
      </c>
      <c r="K63">
        <v>0</v>
      </c>
      <c r="L63">
        <v>2</v>
      </c>
      <c r="M63">
        <v>2</v>
      </c>
      <c r="N63" t="s">
        <v>34</v>
      </c>
      <c r="O63">
        <v>64</v>
      </c>
      <c r="P63" t="s">
        <v>40</v>
      </c>
      <c r="Q63">
        <v>56.5</v>
      </c>
      <c r="R63">
        <v>49.5</v>
      </c>
      <c r="S63">
        <v>56</v>
      </c>
      <c r="T63">
        <v>53</v>
      </c>
      <c r="U63">
        <v>54.3</v>
      </c>
      <c r="V63" t="s">
        <v>49</v>
      </c>
    </row>
    <row r="64" spans="1:22" x14ac:dyDescent="0.35">
      <c r="A64" s="6">
        <v>44109</v>
      </c>
      <c r="B64" s="1">
        <v>0.4201388888888889</v>
      </c>
      <c r="C64" s="1">
        <v>0.43055555555555558</v>
      </c>
      <c r="D64">
        <v>0</v>
      </c>
      <c r="E64">
        <v>0</v>
      </c>
      <c r="F64">
        <v>0</v>
      </c>
      <c r="G64">
        <v>0</v>
      </c>
      <c r="H64">
        <v>0</v>
      </c>
      <c r="I64">
        <v>0</v>
      </c>
      <c r="J64">
        <v>0</v>
      </c>
      <c r="K64">
        <v>0</v>
      </c>
      <c r="L64">
        <v>0</v>
      </c>
      <c r="M64">
        <v>0</v>
      </c>
      <c r="N64" t="s">
        <v>33</v>
      </c>
      <c r="O64">
        <v>57</v>
      </c>
      <c r="P64" t="s">
        <v>56</v>
      </c>
      <c r="Q64">
        <v>46.2</v>
      </c>
      <c r="R64">
        <v>47</v>
      </c>
      <c r="S64">
        <v>46.5</v>
      </c>
      <c r="T64">
        <v>50</v>
      </c>
      <c r="U64">
        <v>48.3</v>
      </c>
      <c r="V64" t="s">
        <v>42</v>
      </c>
    </row>
    <row r="65" spans="1:22" x14ac:dyDescent="0.35">
      <c r="A65" s="6">
        <v>44111</v>
      </c>
      <c r="B65" s="1">
        <v>0.68055555555555547</v>
      </c>
      <c r="C65" s="1">
        <v>0.69097222222222221</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0.47222222222222227</v>
      </c>
      <c r="C66" s="1">
        <v>0.4826388888888889</v>
      </c>
      <c r="D66">
        <v>0</v>
      </c>
      <c r="E66">
        <v>0</v>
      </c>
      <c r="F66">
        <v>0</v>
      </c>
      <c r="G66">
        <v>5</v>
      </c>
      <c r="H66">
        <v>0</v>
      </c>
      <c r="I66">
        <v>5</v>
      </c>
      <c r="J66">
        <v>5</v>
      </c>
      <c r="K66">
        <v>0</v>
      </c>
      <c r="L66">
        <v>5</v>
      </c>
      <c r="M66">
        <v>5</v>
      </c>
      <c r="N66" t="s">
        <v>34</v>
      </c>
      <c r="O66">
        <v>57</v>
      </c>
      <c r="P66" t="s">
        <v>40</v>
      </c>
      <c r="Q66">
        <v>52.9</v>
      </c>
      <c r="R66">
        <v>52.4</v>
      </c>
      <c r="S66">
        <v>52.9</v>
      </c>
      <c r="T66">
        <v>53.2</v>
      </c>
      <c r="U66">
        <v>52.8</v>
      </c>
      <c r="V66" t="s">
        <v>49</v>
      </c>
    </row>
    <row r="67" spans="1:22" x14ac:dyDescent="0.35">
      <c r="A67" s="6">
        <v>44114</v>
      </c>
      <c r="B67" s="1">
        <v>0.53611111111111109</v>
      </c>
      <c r="C67" s="1">
        <v>0.54652777777777783</v>
      </c>
      <c r="D67">
        <v>0</v>
      </c>
      <c r="E67">
        <v>0</v>
      </c>
      <c r="F67">
        <v>0</v>
      </c>
      <c r="G67">
        <v>0</v>
      </c>
      <c r="H67">
        <v>0</v>
      </c>
      <c r="I67">
        <v>0</v>
      </c>
      <c r="J67">
        <v>0</v>
      </c>
      <c r="K67">
        <v>0</v>
      </c>
      <c r="L67">
        <v>0</v>
      </c>
      <c r="M67">
        <v>0</v>
      </c>
      <c r="N67" t="s">
        <v>33</v>
      </c>
      <c r="O67">
        <v>60</v>
      </c>
      <c r="P67" t="s">
        <v>37</v>
      </c>
      <c r="Q67">
        <v>53.4</v>
      </c>
      <c r="R67">
        <v>52.7</v>
      </c>
      <c r="S67">
        <v>52.1</v>
      </c>
      <c r="T67">
        <v>55.1</v>
      </c>
      <c r="U67">
        <v>54.8</v>
      </c>
    </row>
    <row r="68" spans="1:22" x14ac:dyDescent="0.35">
      <c r="A68" s="6">
        <v>44115</v>
      </c>
      <c r="B68" s="1">
        <v>0.59583333333333333</v>
      </c>
      <c r="C68" s="1">
        <v>0.60625000000000007</v>
      </c>
      <c r="D68">
        <v>0</v>
      </c>
      <c r="E68">
        <v>0</v>
      </c>
      <c r="F68">
        <v>0</v>
      </c>
      <c r="G68">
        <v>5</v>
      </c>
      <c r="H68">
        <v>0</v>
      </c>
      <c r="I68">
        <v>5</v>
      </c>
      <c r="J68">
        <v>5</v>
      </c>
      <c r="K68">
        <v>0</v>
      </c>
      <c r="L68">
        <v>5</v>
      </c>
      <c r="M68">
        <v>5</v>
      </c>
      <c r="N68" t="s">
        <v>34</v>
      </c>
      <c r="O68">
        <v>52</v>
      </c>
      <c r="P68" t="s">
        <v>53</v>
      </c>
      <c r="Q68">
        <v>53.2</v>
      </c>
      <c r="R68">
        <v>53</v>
      </c>
      <c r="S68">
        <v>53.6</v>
      </c>
      <c r="T68">
        <v>54.2</v>
      </c>
      <c r="U68">
        <v>52.3</v>
      </c>
    </row>
    <row r="69" spans="1:22" x14ac:dyDescent="0.35">
      <c r="A69" s="6">
        <v>44117</v>
      </c>
      <c r="B69" s="1">
        <v>0.62291666666666667</v>
      </c>
      <c r="C69" s="1">
        <v>0.6333333333333333</v>
      </c>
      <c r="D69">
        <v>0</v>
      </c>
      <c r="E69">
        <v>0</v>
      </c>
      <c r="F69">
        <v>0</v>
      </c>
      <c r="G69">
        <v>3</v>
      </c>
      <c r="H69">
        <v>0</v>
      </c>
      <c r="I69">
        <v>3</v>
      </c>
      <c r="J69">
        <v>3</v>
      </c>
      <c r="K69">
        <v>0</v>
      </c>
      <c r="L69">
        <v>3</v>
      </c>
      <c r="M69">
        <v>3</v>
      </c>
      <c r="N69" t="s">
        <v>33</v>
      </c>
      <c r="O69">
        <v>59</v>
      </c>
      <c r="P69" t="s">
        <v>40</v>
      </c>
      <c r="Q69">
        <v>61.1</v>
      </c>
      <c r="R69">
        <v>58.2</v>
      </c>
      <c r="S69">
        <v>64.900000000000006</v>
      </c>
      <c r="T69">
        <v>69.5</v>
      </c>
      <c r="U69">
        <v>59.3</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0.67638888888888893</v>
      </c>
      <c r="C71" s="1">
        <v>0.68472222222222223</v>
      </c>
      <c r="D71">
        <v>0</v>
      </c>
      <c r="E71">
        <v>0</v>
      </c>
      <c r="F71">
        <v>0</v>
      </c>
      <c r="G71">
        <v>1</v>
      </c>
      <c r="H71">
        <v>0</v>
      </c>
      <c r="I71">
        <v>1</v>
      </c>
      <c r="J71">
        <v>1</v>
      </c>
      <c r="K71">
        <v>0</v>
      </c>
      <c r="L71">
        <v>1</v>
      </c>
      <c r="M71">
        <v>1</v>
      </c>
      <c r="N71" t="s">
        <v>34</v>
      </c>
      <c r="O71">
        <v>53</v>
      </c>
      <c r="P71" t="s">
        <v>40</v>
      </c>
      <c r="Q71">
        <v>45.1</v>
      </c>
      <c r="R71">
        <v>44.6</v>
      </c>
      <c r="S71">
        <v>44.3</v>
      </c>
      <c r="T71">
        <v>55</v>
      </c>
      <c r="U71">
        <v>45.7</v>
      </c>
      <c r="V71" t="s">
        <v>62</v>
      </c>
    </row>
    <row r="72" spans="1:22" x14ac:dyDescent="0.35">
      <c r="A72" s="6">
        <v>44120</v>
      </c>
      <c r="B72" s="1">
        <v>0.64513888888888882</v>
      </c>
      <c r="C72" s="1">
        <v>0.65555555555555556</v>
      </c>
      <c r="D72">
        <v>0</v>
      </c>
      <c r="E72">
        <v>0</v>
      </c>
      <c r="F72">
        <v>0</v>
      </c>
      <c r="G72">
        <v>2</v>
      </c>
      <c r="H72">
        <v>0</v>
      </c>
      <c r="I72">
        <v>2</v>
      </c>
      <c r="J72">
        <v>2</v>
      </c>
      <c r="K72">
        <v>0</v>
      </c>
      <c r="L72">
        <v>2</v>
      </c>
      <c r="M72">
        <v>2</v>
      </c>
      <c r="N72" t="s">
        <v>34</v>
      </c>
      <c r="O72">
        <v>58</v>
      </c>
      <c r="P72" t="s">
        <v>40</v>
      </c>
      <c r="Q72">
        <v>53.5</v>
      </c>
      <c r="R72">
        <v>58.4</v>
      </c>
      <c r="S72">
        <v>54.4</v>
      </c>
      <c r="T72">
        <v>54.8</v>
      </c>
      <c r="U72">
        <v>71.3</v>
      </c>
      <c r="V72" t="s">
        <v>41</v>
      </c>
    </row>
    <row r="73" spans="1:22" x14ac:dyDescent="0.35">
      <c r="A73" s="6">
        <v>44121</v>
      </c>
      <c r="B73" s="1">
        <v>0.50277777777777777</v>
      </c>
      <c r="C73" s="1">
        <v>0.5131944444444444</v>
      </c>
      <c r="D73">
        <v>5</v>
      </c>
      <c r="E73">
        <v>0</v>
      </c>
      <c r="F73">
        <v>5</v>
      </c>
      <c r="G73">
        <v>0</v>
      </c>
      <c r="H73">
        <v>0</v>
      </c>
      <c r="I73">
        <v>0</v>
      </c>
      <c r="J73">
        <v>5</v>
      </c>
      <c r="K73">
        <v>0</v>
      </c>
      <c r="L73">
        <v>5</v>
      </c>
      <c r="M73">
        <v>5</v>
      </c>
      <c r="N73" t="s">
        <v>33</v>
      </c>
      <c r="O73">
        <v>57</v>
      </c>
      <c r="P73" t="s">
        <v>37</v>
      </c>
      <c r="Q73">
        <v>47.2</v>
      </c>
      <c r="R73">
        <v>47.9</v>
      </c>
      <c r="S73">
        <v>49.2</v>
      </c>
      <c r="T73">
        <v>49.9</v>
      </c>
      <c r="U73">
        <v>49.5</v>
      </c>
      <c r="V73" t="s">
        <v>52</v>
      </c>
    </row>
    <row r="74" spans="1:22" x14ac:dyDescent="0.35">
      <c r="A74" s="6">
        <v>44122</v>
      </c>
      <c r="B74" s="1">
        <v>0.49583333333333335</v>
      </c>
      <c r="C74" s="1">
        <v>0.50624999999999998</v>
      </c>
      <c r="D74">
        <v>0</v>
      </c>
      <c r="E74">
        <v>0</v>
      </c>
      <c r="F74">
        <v>0</v>
      </c>
      <c r="G74">
        <v>0</v>
      </c>
      <c r="H74">
        <v>0</v>
      </c>
      <c r="I74">
        <v>0</v>
      </c>
      <c r="J74">
        <v>0</v>
      </c>
      <c r="K74">
        <v>0</v>
      </c>
      <c r="L74">
        <v>0</v>
      </c>
      <c r="M74">
        <v>0</v>
      </c>
      <c r="N74" t="s">
        <v>33</v>
      </c>
      <c r="O74">
        <v>52</v>
      </c>
      <c r="P74" t="s">
        <v>53</v>
      </c>
      <c r="Q74">
        <v>47</v>
      </c>
      <c r="R74">
        <v>59.2</v>
      </c>
      <c r="S74">
        <v>47.5</v>
      </c>
      <c r="T74">
        <v>45.3</v>
      </c>
      <c r="U74">
        <v>46.9</v>
      </c>
      <c r="V74" t="s">
        <v>41</v>
      </c>
    </row>
    <row r="75" spans="1:22" x14ac:dyDescent="0.35">
      <c r="A75" s="6">
        <v>44123</v>
      </c>
      <c r="B75" s="1">
        <v>0.40625</v>
      </c>
      <c r="C75" s="1">
        <v>0.41666666666666669</v>
      </c>
      <c r="D75">
        <v>0</v>
      </c>
      <c r="E75">
        <v>0</v>
      </c>
      <c r="F75">
        <v>0</v>
      </c>
      <c r="G75">
        <v>0</v>
      </c>
      <c r="H75">
        <v>0</v>
      </c>
      <c r="I75">
        <v>0</v>
      </c>
      <c r="J75">
        <v>0</v>
      </c>
      <c r="K75">
        <v>0</v>
      </c>
      <c r="L75">
        <v>0</v>
      </c>
      <c r="M75">
        <v>0</v>
      </c>
      <c r="N75" t="s">
        <v>33</v>
      </c>
      <c r="O75">
        <v>54</v>
      </c>
      <c r="P75" t="s">
        <v>40</v>
      </c>
      <c r="Q75">
        <v>55</v>
      </c>
      <c r="R75">
        <v>56.2</v>
      </c>
      <c r="S75">
        <v>58.6</v>
      </c>
      <c r="T75">
        <v>55.6</v>
      </c>
      <c r="U75">
        <v>56.7</v>
      </c>
      <c r="V75" t="s">
        <v>42</v>
      </c>
    </row>
    <row r="76" spans="1:22" x14ac:dyDescent="0.35">
      <c r="A76" s="6">
        <v>44127</v>
      </c>
      <c r="B76" s="1">
        <v>0.47569444444444442</v>
      </c>
      <c r="C76" s="1">
        <v>0.4861111111111111</v>
      </c>
      <c r="D76">
        <v>0</v>
      </c>
      <c r="E76">
        <v>0</v>
      </c>
      <c r="F76">
        <v>0</v>
      </c>
      <c r="G76">
        <v>3</v>
      </c>
      <c r="H76">
        <v>0</v>
      </c>
      <c r="I76">
        <v>3</v>
      </c>
      <c r="J76">
        <v>3</v>
      </c>
      <c r="K76">
        <v>0</v>
      </c>
      <c r="L76">
        <v>3</v>
      </c>
      <c r="M76">
        <v>3</v>
      </c>
      <c r="N76" t="s">
        <v>33</v>
      </c>
      <c r="O76">
        <v>44</v>
      </c>
      <c r="P76" t="s">
        <v>40</v>
      </c>
      <c r="Q76">
        <v>51.5</v>
      </c>
      <c r="R76">
        <v>54.4</v>
      </c>
      <c r="S76">
        <v>53.8</v>
      </c>
      <c r="T76">
        <v>53.9</v>
      </c>
      <c r="U76">
        <v>54.1</v>
      </c>
      <c r="V76" t="s">
        <v>41</v>
      </c>
    </row>
    <row r="77" spans="1:22" x14ac:dyDescent="0.35">
      <c r="A77" s="6">
        <v>44128</v>
      </c>
      <c r="B77" s="1">
        <v>0.49374999999999997</v>
      </c>
      <c r="C77" s="1">
        <v>0.50416666666666665</v>
      </c>
      <c r="D77">
        <v>0</v>
      </c>
      <c r="E77">
        <v>0</v>
      </c>
      <c r="F77">
        <v>0</v>
      </c>
      <c r="G77">
        <v>0</v>
      </c>
      <c r="H77">
        <v>0</v>
      </c>
      <c r="I77">
        <v>0</v>
      </c>
      <c r="J77">
        <v>0</v>
      </c>
      <c r="K77">
        <v>0</v>
      </c>
      <c r="L77">
        <v>0</v>
      </c>
      <c r="M77">
        <v>0</v>
      </c>
      <c r="N77" t="s">
        <v>33</v>
      </c>
      <c r="O77">
        <v>42</v>
      </c>
      <c r="P77" t="s">
        <v>37</v>
      </c>
      <c r="Q77">
        <v>45.4</v>
      </c>
      <c r="R77">
        <v>45.5</v>
      </c>
      <c r="S77">
        <v>50.6</v>
      </c>
      <c r="T77">
        <v>45.3</v>
      </c>
      <c r="U77">
        <v>46.6</v>
      </c>
    </row>
    <row r="78" spans="1:22" x14ac:dyDescent="0.35">
      <c r="A78" s="6">
        <v>44130</v>
      </c>
      <c r="B78" s="1">
        <v>0.42708333333333331</v>
      </c>
      <c r="C78" s="1">
        <v>0.4375</v>
      </c>
      <c r="D78">
        <v>0</v>
      </c>
      <c r="E78">
        <v>0</v>
      </c>
      <c r="F78">
        <v>0</v>
      </c>
      <c r="G78">
        <v>1</v>
      </c>
      <c r="H78">
        <v>0</v>
      </c>
      <c r="I78">
        <v>1</v>
      </c>
      <c r="J78">
        <v>1</v>
      </c>
      <c r="K78">
        <v>0</v>
      </c>
      <c r="L78">
        <v>1</v>
      </c>
      <c r="M78">
        <v>1</v>
      </c>
      <c r="N78" t="s">
        <v>34</v>
      </c>
      <c r="O78">
        <v>37</v>
      </c>
      <c r="P78" t="s">
        <v>40</v>
      </c>
      <c r="Q78">
        <v>52.5</v>
      </c>
      <c r="R78">
        <v>55.1</v>
      </c>
      <c r="S78">
        <v>50.6</v>
      </c>
      <c r="T78">
        <v>49.9</v>
      </c>
      <c r="U78">
        <v>53.8</v>
      </c>
      <c r="V78" t="s">
        <v>49</v>
      </c>
    </row>
    <row r="79" spans="1:22" x14ac:dyDescent="0.35">
      <c r="A79" s="6">
        <v>44131</v>
      </c>
      <c r="B79" s="1">
        <v>0.61527777777777781</v>
      </c>
      <c r="C79" s="1">
        <v>0.62569444444444444</v>
      </c>
      <c r="D79">
        <v>0</v>
      </c>
      <c r="E79">
        <v>0</v>
      </c>
      <c r="F79">
        <v>0</v>
      </c>
      <c r="G79">
        <v>3</v>
      </c>
      <c r="H79">
        <v>0</v>
      </c>
      <c r="I79">
        <v>3</v>
      </c>
      <c r="J79">
        <v>3</v>
      </c>
      <c r="K79">
        <v>0</v>
      </c>
      <c r="L79">
        <v>3</v>
      </c>
      <c r="M79">
        <v>3</v>
      </c>
      <c r="N79" t="s">
        <v>33</v>
      </c>
      <c r="O79">
        <v>52</v>
      </c>
      <c r="P79" t="s">
        <v>40</v>
      </c>
      <c r="Q79">
        <v>64.400000000000006</v>
      </c>
      <c r="R79">
        <v>72.099999999999994</v>
      </c>
      <c r="S79">
        <v>62.4</v>
      </c>
      <c r="T79">
        <v>54.2</v>
      </c>
      <c r="U79">
        <v>51.6</v>
      </c>
      <c r="V79" t="s">
        <v>41</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0.60486111111111118</v>
      </c>
      <c r="C81" s="1">
        <v>0.61388888888888882</v>
      </c>
      <c r="D81">
        <v>7</v>
      </c>
      <c r="E81">
        <v>0</v>
      </c>
      <c r="F81">
        <v>7</v>
      </c>
      <c r="G81">
        <v>0</v>
      </c>
      <c r="H81">
        <v>0</v>
      </c>
      <c r="I81">
        <v>0</v>
      </c>
      <c r="J81">
        <v>7</v>
      </c>
      <c r="K81">
        <v>0</v>
      </c>
      <c r="L81">
        <v>7</v>
      </c>
      <c r="M81">
        <v>7</v>
      </c>
      <c r="N81" t="s">
        <v>34</v>
      </c>
      <c r="O81">
        <v>61</v>
      </c>
      <c r="P81" t="s">
        <v>40</v>
      </c>
      <c r="Q81">
        <v>53.8</v>
      </c>
      <c r="R81">
        <v>58.7</v>
      </c>
      <c r="S81">
        <v>55.4</v>
      </c>
      <c r="T81">
        <v>47.8</v>
      </c>
      <c r="U81">
        <v>47.7</v>
      </c>
      <c r="V81" t="s">
        <v>41</v>
      </c>
    </row>
    <row r="82" spans="1:22" x14ac:dyDescent="0.35">
      <c r="A82" s="6">
        <v>44134</v>
      </c>
      <c r="B82" s="1">
        <v>0.47222222222222227</v>
      </c>
      <c r="C82" s="1">
        <v>0.49652777777777773</v>
      </c>
      <c r="D82">
        <v>1</v>
      </c>
      <c r="E82">
        <v>0</v>
      </c>
      <c r="F82">
        <v>1</v>
      </c>
      <c r="G82">
        <v>3</v>
      </c>
      <c r="H82">
        <v>0</v>
      </c>
      <c r="I82">
        <v>3</v>
      </c>
      <c r="J82">
        <v>4</v>
      </c>
      <c r="K82">
        <v>0</v>
      </c>
      <c r="L82">
        <v>4</v>
      </c>
      <c r="M82">
        <v>4</v>
      </c>
      <c r="N82" t="s">
        <v>34</v>
      </c>
      <c r="O82">
        <v>52</v>
      </c>
      <c r="P82" t="s">
        <v>40</v>
      </c>
      <c r="Q82">
        <v>54.3</v>
      </c>
      <c r="R82">
        <v>59.4</v>
      </c>
      <c r="S82">
        <v>56.3</v>
      </c>
      <c r="T82">
        <v>54.7</v>
      </c>
      <c r="U82">
        <v>53.3</v>
      </c>
      <c r="V82" t="s">
        <v>41</v>
      </c>
    </row>
    <row r="83" spans="1:22" x14ac:dyDescent="0.35">
      <c r="A83" s="6">
        <v>44135</v>
      </c>
      <c r="B83" s="1">
        <v>0.52638888888888891</v>
      </c>
      <c r="C83" s="1">
        <v>0.53472222222222221</v>
      </c>
      <c r="D83">
        <v>0</v>
      </c>
      <c r="E83">
        <v>0</v>
      </c>
      <c r="F83">
        <v>0</v>
      </c>
      <c r="G83">
        <v>0</v>
      </c>
      <c r="H83">
        <v>0</v>
      </c>
      <c r="I83">
        <v>0</v>
      </c>
      <c r="J83">
        <v>0</v>
      </c>
      <c r="K83">
        <v>0</v>
      </c>
      <c r="L83">
        <v>0</v>
      </c>
      <c r="M83">
        <v>0</v>
      </c>
      <c r="N83" t="s">
        <v>33</v>
      </c>
      <c r="O83">
        <v>45</v>
      </c>
      <c r="P83" t="s">
        <v>37</v>
      </c>
      <c r="Q83">
        <v>43.5</v>
      </c>
      <c r="R83">
        <v>42.2</v>
      </c>
      <c r="S83">
        <v>46.3</v>
      </c>
      <c r="T83">
        <v>46.5</v>
      </c>
      <c r="U83">
        <v>42</v>
      </c>
    </row>
    <row r="84" spans="1:22" x14ac:dyDescent="0.35">
      <c r="A84" s="6">
        <v>44137</v>
      </c>
      <c r="B84" s="1">
        <v>0.4236111111111111</v>
      </c>
      <c r="C84" s="1">
        <v>0.43402777777777773</v>
      </c>
      <c r="D84">
        <v>0</v>
      </c>
      <c r="E84">
        <v>0</v>
      </c>
      <c r="F84">
        <v>0</v>
      </c>
      <c r="G84">
        <v>1</v>
      </c>
      <c r="H84">
        <v>0</v>
      </c>
      <c r="I84">
        <v>1</v>
      </c>
      <c r="J84">
        <v>1</v>
      </c>
      <c r="K84">
        <v>0</v>
      </c>
      <c r="L84">
        <v>1</v>
      </c>
      <c r="M84">
        <v>1</v>
      </c>
      <c r="N84" t="s">
        <v>33</v>
      </c>
      <c r="O84">
        <v>50</v>
      </c>
      <c r="P84" t="s">
        <v>37</v>
      </c>
      <c r="Q84">
        <v>53.5</v>
      </c>
      <c r="R84">
        <v>48.3</v>
      </c>
      <c r="S84">
        <v>46.9</v>
      </c>
      <c r="T84">
        <v>47.3</v>
      </c>
      <c r="U84">
        <v>50.6</v>
      </c>
      <c r="V84" t="s">
        <v>42</v>
      </c>
    </row>
    <row r="85" spans="1:22" x14ac:dyDescent="0.35">
      <c r="A85" s="6">
        <v>44138</v>
      </c>
      <c r="B85" s="1">
        <v>0.625</v>
      </c>
      <c r="C85" s="1">
        <v>0.63541666666666663</v>
      </c>
      <c r="D85">
        <v>0</v>
      </c>
      <c r="E85">
        <v>0</v>
      </c>
      <c r="F85">
        <v>0</v>
      </c>
      <c r="G85">
        <v>7</v>
      </c>
      <c r="H85">
        <v>0</v>
      </c>
      <c r="I85">
        <v>7</v>
      </c>
      <c r="J85">
        <v>7</v>
      </c>
      <c r="K85">
        <v>0</v>
      </c>
      <c r="L85">
        <v>7</v>
      </c>
      <c r="M85">
        <v>7</v>
      </c>
      <c r="N85" t="s">
        <v>33</v>
      </c>
      <c r="O85">
        <v>55</v>
      </c>
      <c r="P85" t="s">
        <v>53</v>
      </c>
      <c r="Q85">
        <v>48.4</v>
      </c>
      <c r="R85">
        <v>49</v>
      </c>
      <c r="S85">
        <v>49.9</v>
      </c>
      <c r="T85">
        <v>47.4</v>
      </c>
      <c r="U85">
        <v>48.1</v>
      </c>
    </row>
    <row r="86" spans="1:22" x14ac:dyDescent="0.35">
      <c r="A86" s="6">
        <v>44139</v>
      </c>
      <c r="B86" s="1">
        <v>0.55069444444444449</v>
      </c>
      <c r="C86" s="1">
        <v>0.56111111111111112</v>
      </c>
      <c r="D86">
        <v>0</v>
      </c>
      <c r="E86">
        <v>0</v>
      </c>
      <c r="F86">
        <v>0</v>
      </c>
      <c r="G86">
        <v>5</v>
      </c>
      <c r="H86">
        <v>0</v>
      </c>
      <c r="I86">
        <v>5</v>
      </c>
      <c r="J86">
        <v>5</v>
      </c>
      <c r="K86">
        <v>0</v>
      </c>
      <c r="L86">
        <v>5</v>
      </c>
      <c r="M86">
        <v>5</v>
      </c>
      <c r="N86" t="s">
        <v>34</v>
      </c>
      <c r="O86">
        <v>61</v>
      </c>
      <c r="P86" t="s">
        <v>40</v>
      </c>
      <c r="Q86">
        <v>55.2</v>
      </c>
      <c r="R86">
        <v>55.6</v>
      </c>
      <c r="S86">
        <v>56.9</v>
      </c>
      <c r="T86">
        <v>56.5</v>
      </c>
      <c r="U86">
        <v>56.6</v>
      </c>
      <c r="V86" t="s">
        <v>42</v>
      </c>
    </row>
    <row r="87" spans="1:22" x14ac:dyDescent="0.35">
      <c r="A87" s="6">
        <v>44140</v>
      </c>
      <c r="B87" s="1">
        <v>0.6777777777777777</v>
      </c>
      <c r="C87" s="1">
        <v>0.68611111111111101</v>
      </c>
      <c r="D87">
        <v>0</v>
      </c>
      <c r="E87">
        <v>0</v>
      </c>
      <c r="F87">
        <v>0</v>
      </c>
      <c r="G87">
        <v>9</v>
      </c>
      <c r="H87">
        <v>2</v>
      </c>
      <c r="I87">
        <v>11</v>
      </c>
      <c r="J87">
        <v>9</v>
      </c>
      <c r="K87">
        <v>2</v>
      </c>
      <c r="L87">
        <v>11</v>
      </c>
      <c r="M87">
        <v>11</v>
      </c>
      <c r="N87" t="s">
        <v>34</v>
      </c>
      <c r="O87">
        <v>52</v>
      </c>
      <c r="P87" t="s">
        <v>40</v>
      </c>
      <c r="Q87">
        <v>47.4</v>
      </c>
      <c r="R87">
        <v>47.3</v>
      </c>
      <c r="S87">
        <v>47.9</v>
      </c>
      <c r="T87">
        <v>47.5</v>
      </c>
      <c r="U87">
        <v>47.7</v>
      </c>
      <c r="V87" t="s">
        <v>67</v>
      </c>
    </row>
    <row r="88" spans="1:22" x14ac:dyDescent="0.35">
      <c r="A88" s="6">
        <v>44141</v>
      </c>
      <c r="B88" s="1">
        <v>0.46875</v>
      </c>
      <c r="C88" s="1">
        <v>0.47916666666666669</v>
      </c>
      <c r="D88">
        <v>0</v>
      </c>
      <c r="E88">
        <v>0</v>
      </c>
      <c r="F88">
        <v>0</v>
      </c>
      <c r="G88">
        <v>4</v>
      </c>
      <c r="H88">
        <v>0</v>
      </c>
      <c r="I88">
        <v>4</v>
      </c>
      <c r="J88">
        <v>4</v>
      </c>
      <c r="K88">
        <v>0</v>
      </c>
      <c r="L88">
        <v>4</v>
      </c>
      <c r="M88">
        <v>4</v>
      </c>
      <c r="N88" t="s">
        <v>34</v>
      </c>
      <c r="O88">
        <v>55</v>
      </c>
      <c r="P88" t="s">
        <v>37</v>
      </c>
      <c r="Q88">
        <v>53.7</v>
      </c>
      <c r="R88">
        <v>48.4</v>
      </c>
      <c r="S88">
        <v>43.4</v>
      </c>
      <c r="T88">
        <v>48.8</v>
      </c>
      <c r="U88">
        <v>49.5</v>
      </c>
      <c r="V88" t="s">
        <v>41</v>
      </c>
    </row>
    <row r="89" spans="1:22" x14ac:dyDescent="0.35">
      <c r="A89" s="6">
        <v>44142</v>
      </c>
      <c r="B89" s="1">
        <v>0.50555555555555554</v>
      </c>
      <c r="C89" s="1">
        <v>0.51597222222222217</v>
      </c>
      <c r="D89">
        <v>0</v>
      </c>
      <c r="E89">
        <v>0</v>
      </c>
      <c r="F89">
        <v>0</v>
      </c>
      <c r="G89">
        <v>1</v>
      </c>
      <c r="H89">
        <v>0</v>
      </c>
      <c r="I89">
        <v>1</v>
      </c>
      <c r="J89">
        <v>1</v>
      </c>
      <c r="K89">
        <v>0</v>
      </c>
      <c r="L89">
        <v>1</v>
      </c>
      <c r="M89">
        <v>1</v>
      </c>
      <c r="N89" t="s">
        <v>33</v>
      </c>
      <c r="O89">
        <v>45</v>
      </c>
      <c r="P89" t="s">
        <v>37</v>
      </c>
      <c r="Q89">
        <v>42.3</v>
      </c>
      <c r="R89">
        <v>38.200000000000003</v>
      </c>
      <c r="S89">
        <v>39.6</v>
      </c>
      <c r="T89">
        <v>42.7</v>
      </c>
      <c r="U89">
        <v>46</v>
      </c>
    </row>
    <row r="90" spans="1:22" x14ac:dyDescent="0.35">
      <c r="A90" s="6">
        <v>44144</v>
      </c>
      <c r="B90" s="1">
        <v>0.40972222222222227</v>
      </c>
      <c r="C90" s="1">
        <v>0.4201388888888889</v>
      </c>
      <c r="D90">
        <v>0</v>
      </c>
      <c r="E90">
        <v>0</v>
      </c>
      <c r="F90">
        <v>0</v>
      </c>
      <c r="G90">
        <v>1</v>
      </c>
      <c r="H90">
        <v>0</v>
      </c>
      <c r="I90">
        <v>1</v>
      </c>
      <c r="J90">
        <v>1</v>
      </c>
      <c r="K90">
        <v>0</v>
      </c>
      <c r="L90">
        <v>1</v>
      </c>
      <c r="M90">
        <v>1</v>
      </c>
      <c r="N90" t="s">
        <v>33</v>
      </c>
      <c r="O90">
        <v>41</v>
      </c>
      <c r="P90" t="s">
        <v>40</v>
      </c>
      <c r="Q90">
        <v>56.8</v>
      </c>
      <c r="R90">
        <v>55.1</v>
      </c>
      <c r="S90">
        <v>54.8</v>
      </c>
      <c r="T90">
        <v>55.4</v>
      </c>
      <c r="U90">
        <v>58</v>
      </c>
      <c r="V90" t="s">
        <v>42</v>
      </c>
    </row>
    <row r="91" spans="1:22" x14ac:dyDescent="0.35">
      <c r="A91" s="6">
        <v>44145</v>
      </c>
      <c r="B91" s="1">
        <v>0.62847222222222221</v>
      </c>
      <c r="C91" s="1">
        <v>0.63888888888888895</v>
      </c>
      <c r="D91">
        <v>4</v>
      </c>
      <c r="E91">
        <v>0</v>
      </c>
      <c r="F91">
        <v>4</v>
      </c>
      <c r="G91">
        <v>8</v>
      </c>
      <c r="H91">
        <v>0</v>
      </c>
      <c r="I91">
        <v>8</v>
      </c>
      <c r="J91">
        <v>12</v>
      </c>
      <c r="K91">
        <v>0</v>
      </c>
      <c r="L91">
        <v>12</v>
      </c>
      <c r="M91">
        <v>12</v>
      </c>
      <c r="N91" t="s">
        <v>34</v>
      </c>
      <c r="O91">
        <v>43</v>
      </c>
      <c r="P91" t="s">
        <v>40</v>
      </c>
      <c r="Q91">
        <v>49</v>
      </c>
      <c r="R91">
        <v>46.2</v>
      </c>
      <c r="S91">
        <v>54</v>
      </c>
      <c r="T91">
        <v>48.2</v>
      </c>
      <c r="U91">
        <v>47.7</v>
      </c>
    </row>
    <row r="92" spans="1:22" x14ac:dyDescent="0.35">
      <c r="A92" s="6">
        <v>44146</v>
      </c>
      <c r="B92" s="1">
        <v>0.60138888888888886</v>
      </c>
      <c r="C92" s="1">
        <v>0.6118055555555556</v>
      </c>
      <c r="D92">
        <v>0</v>
      </c>
      <c r="E92">
        <v>0</v>
      </c>
      <c r="F92">
        <v>0</v>
      </c>
      <c r="G92">
        <v>3</v>
      </c>
      <c r="H92">
        <v>0</v>
      </c>
      <c r="I92">
        <v>3</v>
      </c>
      <c r="J92">
        <v>3</v>
      </c>
      <c r="K92">
        <v>0</v>
      </c>
      <c r="L92">
        <v>3</v>
      </c>
      <c r="M92">
        <v>3</v>
      </c>
      <c r="N92" t="s">
        <v>33</v>
      </c>
      <c r="O92">
        <v>43</v>
      </c>
      <c r="P92" t="s">
        <v>40</v>
      </c>
      <c r="Q92">
        <v>44.6</v>
      </c>
      <c r="R92">
        <v>53</v>
      </c>
      <c r="S92">
        <v>54.5</v>
      </c>
      <c r="T92">
        <v>53.4</v>
      </c>
      <c r="U92">
        <v>53</v>
      </c>
      <c r="V92" t="s">
        <v>49</v>
      </c>
    </row>
    <row r="93" spans="1:22" x14ac:dyDescent="0.35">
      <c r="A93" s="6">
        <v>44147</v>
      </c>
      <c r="B93" s="1">
        <v>0.57916666666666672</v>
      </c>
      <c r="C93" s="1">
        <v>0.58750000000000002</v>
      </c>
      <c r="D93">
        <v>4</v>
      </c>
      <c r="E93">
        <v>1</v>
      </c>
      <c r="F93">
        <v>5</v>
      </c>
      <c r="G93">
        <v>10</v>
      </c>
      <c r="H93">
        <v>0</v>
      </c>
      <c r="I93">
        <v>10</v>
      </c>
      <c r="J93">
        <v>14</v>
      </c>
      <c r="K93">
        <v>1</v>
      </c>
      <c r="L93">
        <v>15</v>
      </c>
      <c r="M93">
        <v>15</v>
      </c>
      <c r="N93" t="s">
        <v>33</v>
      </c>
      <c r="O93">
        <v>46</v>
      </c>
      <c r="P93" t="s">
        <v>40</v>
      </c>
      <c r="Q93">
        <v>55.2</v>
      </c>
      <c r="R93">
        <v>53.5</v>
      </c>
      <c r="S93">
        <v>53.8</v>
      </c>
      <c r="T93">
        <v>57.1</v>
      </c>
      <c r="U93">
        <v>54.4</v>
      </c>
    </row>
    <row r="94" spans="1:22" x14ac:dyDescent="0.35">
      <c r="A94" s="6">
        <v>44148</v>
      </c>
      <c r="B94" s="1">
        <v>0.46111111111111108</v>
      </c>
      <c r="C94" s="1">
        <v>0.47222222222222227</v>
      </c>
      <c r="D94">
        <v>0</v>
      </c>
      <c r="E94">
        <v>0</v>
      </c>
      <c r="F94">
        <v>0</v>
      </c>
      <c r="G94">
        <v>7</v>
      </c>
      <c r="H94">
        <v>0</v>
      </c>
      <c r="I94">
        <v>7</v>
      </c>
      <c r="J94">
        <v>7</v>
      </c>
      <c r="K94">
        <v>0</v>
      </c>
      <c r="L94">
        <v>7</v>
      </c>
      <c r="M94">
        <v>7</v>
      </c>
      <c r="N94" t="s">
        <v>34</v>
      </c>
      <c r="O94">
        <v>47</v>
      </c>
      <c r="P94" t="s">
        <v>40</v>
      </c>
      <c r="Q94">
        <v>49.3</v>
      </c>
      <c r="R94">
        <v>52.3</v>
      </c>
      <c r="S94">
        <v>54.4</v>
      </c>
      <c r="T94">
        <v>54</v>
      </c>
      <c r="U94">
        <v>50.3</v>
      </c>
      <c r="V94" t="s">
        <v>42</v>
      </c>
    </row>
    <row r="95" spans="1:22" x14ac:dyDescent="0.35">
      <c r="A95" s="6">
        <v>44149</v>
      </c>
      <c r="B95" s="1">
        <v>0.54375000000000007</v>
      </c>
      <c r="C95" s="1">
        <v>0.5541666666666667</v>
      </c>
      <c r="D95">
        <v>0</v>
      </c>
      <c r="E95">
        <v>0</v>
      </c>
      <c r="F95">
        <v>0</v>
      </c>
      <c r="G95">
        <v>2</v>
      </c>
      <c r="H95">
        <v>0</v>
      </c>
      <c r="I95">
        <v>2</v>
      </c>
      <c r="J95">
        <v>2</v>
      </c>
      <c r="K95">
        <v>0</v>
      </c>
      <c r="L95">
        <v>2</v>
      </c>
      <c r="M95">
        <v>2</v>
      </c>
      <c r="N95" t="s">
        <v>33</v>
      </c>
      <c r="O95">
        <v>46</v>
      </c>
      <c r="P95" s="1" t="s">
        <v>40</v>
      </c>
      <c r="Q95">
        <v>52.4</v>
      </c>
      <c r="R95">
        <v>52.6</v>
      </c>
      <c r="S95">
        <v>53</v>
      </c>
      <c r="T95">
        <v>52.7</v>
      </c>
      <c r="U95">
        <v>53.3</v>
      </c>
    </row>
    <row r="96" spans="1:22" x14ac:dyDescent="0.35">
      <c r="A96" s="6">
        <v>44150</v>
      </c>
      <c r="B96" s="1">
        <v>0.48194444444444445</v>
      </c>
      <c r="C96" s="1">
        <v>0.53402777777777777</v>
      </c>
      <c r="D96">
        <v>0</v>
      </c>
      <c r="E96">
        <v>0</v>
      </c>
      <c r="F96">
        <v>0</v>
      </c>
      <c r="G96">
        <v>7</v>
      </c>
      <c r="H96">
        <v>1</v>
      </c>
      <c r="I96">
        <v>8</v>
      </c>
      <c r="J96">
        <v>7</v>
      </c>
      <c r="K96">
        <v>1</v>
      </c>
      <c r="L96">
        <v>8</v>
      </c>
      <c r="M96">
        <v>8</v>
      </c>
      <c r="N96" t="s">
        <v>34</v>
      </c>
      <c r="O96">
        <v>50</v>
      </c>
      <c r="P96" t="s">
        <v>40</v>
      </c>
      <c r="Q96">
        <v>49.2</v>
      </c>
      <c r="R96">
        <v>52.6</v>
      </c>
      <c r="S96">
        <v>51.9</v>
      </c>
      <c r="T96">
        <v>49.3</v>
      </c>
      <c r="U96">
        <v>45.7</v>
      </c>
    </row>
    <row r="97" spans="1:22" x14ac:dyDescent="0.35">
      <c r="A97" s="6">
        <v>44151</v>
      </c>
      <c r="B97" s="1">
        <v>0.40972222222222227</v>
      </c>
      <c r="C97" s="1">
        <v>0.4201388888888889</v>
      </c>
      <c r="D97">
        <v>0</v>
      </c>
      <c r="E97">
        <v>0</v>
      </c>
      <c r="F97">
        <v>0</v>
      </c>
      <c r="G97">
        <v>0</v>
      </c>
      <c r="H97">
        <v>0</v>
      </c>
      <c r="I97">
        <v>0</v>
      </c>
      <c r="J97">
        <v>0</v>
      </c>
      <c r="K97">
        <v>0</v>
      </c>
      <c r="L97">
        <v>0</v>
      </c>
      <c r="M97">
        <v>0</v>
      </c>
      <c r="N97" t="s">
        <v>33</v>
      </c>
      <c r="O97">
        <v>45</v>
      </c>
      <c r="P97" t="s">
        <v>53</v>
      </c>
      <c r="Q97">
        <v>55.7</v>
      </c>
      <c r="R97">
        <v>55</v>
      </c>
      <c r="S97">
        <v>54.6</v>
      </c>
      <c r="T97">
        <v>55.3</v>
      </c>
      <c r="U97">
        <v>57.4</v>
      </c>
      <c r="V97" t="s">
        <v>66</v>
      </c>
    </row>
    <row r="98" spans="1:22" x14ac:dyDescent="0.35">
      <c r="A98" s="6">
        <v>44153</v>
      </c>
      <c r="B98" s="1">
        <v>0.54166666666666663</v>
      </c>
      <c r="C98" s="1">
        <v>0.55208333333333337</v>
      </c>
      <c r="D98">
        <v>0</v>
      </c>
      <c r="E98">
        <v>0</v>
      </c>
      <c r="F98">
        <v>0</v>
      </c>
      <c r="G98">
        <v>5</v>
      </c>
      <c r="H98">
        <v>0</v>
      </c>
      <c r="I98">
        <v>5</v>
      </c>
      <c r="J98">
        <v>5</v>
      </c>
      <c r="K98">
        <v>0</v>
      </c>
      <c r="L98">
        <v>5</v>
      </c>
      <c r="M98">
        <v>5</v>
      </c>
      <c r="N98" t="s">
        <v>33</v>
      </c>
      <c r="O98">
        <v>48</v>
      </c>
      <c r="P98" t="s">
        <v>40</v>
      </c>
      <c r="Q98">
        <v>57.3</v>
      </c>
      <c r="R98">
        <v>58.5</v>
      </c>
      <c r="S98">
        <v>57</v>
      </c>
      <c r="T98">
        <v>56</v>
      </c>
      <c r="U98">
        <v>58.4</v>
      </c>
      <c r="V98" t="s">
        <v>49</v>
      </c>
    </row>
    <row r="99" spans="1:22" x14ac:dyDescent="0.35">
      <c r="A99" s="6">
        <v>44154</v>
      </c>
      <c r="B99" s="1">
        <v>0.6118055555555556</v>
      </c>
      <c r="C99" s="1">
        <v>0.62083333333333335</v>
      </c>
      <c r="D99">
        <v>0</v>
      </c>
      <c r="E99">
        <v>0</v>
      </c>
      <c r="F99">
        <v>0</v>
      </c>
      <c r="G99">
        <v>14</v>
      </c>
      <c r="H99">
        <v>2</v>
      </c>
      <c r="I99">
        <v>16</v>
      </c>
      <c r="J99">
        <v>14</v>
      </c>
      <c r="K99">
        <v>2</v>
      </c>
      <c r="L99">
        <v>16</v>
      </c>
      <c r="M99">
        <v>16</v>
      </c>
      <c r="N99" t="s">
        <v>34</v>
      </c>
      <c r="O99">
        <v>48</v>
      </c>
      <c r="P99" t="s">
        <v>40</v>
      </c>
      <c r="Q99">
        <v>49.2</v>
      </c>
      <c r="R99">
        <v>48.9</v>
      </c>
      <c r="S99">
        <v>50</v>
      </c>
      <c r="T99">
        <v>48.5</v>
      </c>
      <c r="U99">
        <v>48.7</v>
      </c>
      <c r="V99" t="s">
        <v>67</v>
      </c>
    </row>
    <row r="100" spans="1:22" x14ac:dyDescent="0.35">
      <c r="A100" s="6">
        <v>44155</v>
      </c>
      <c r="B100" s="1">
        <v>0.47916666666666669</v>
      </c>
      <c r="C100" s="1">
        <v>0.48958333333333331</v>
      </c>
      <c r="D100">
        <v>0</v>
      </c>
      <c r="E100">
        <v>0</v>
      </c>
      <c r="F100">
        <v>0</v>
      </c>
      <c r="G100">
        <v>6</v>
      </c>
      <c r="H100">
        <v>0</v>
      </c>
      <c r="I100">
        <v>6</v>
      </c>
      <c r="J100">
        <v>6</v>
      </c>
      <c r="K100">
        <v>0</v>
      </c>
      <c r="L100">
        <v>6</v>
      </c>
      <c r="M100">
        <v>6</v>
      </c>
      <c r="N100" t="s">
        <v>33</v>
      </c>
      <c r="O100">
        <v>50</v>
      </c>
      <c r="P100" t="s">
        <v>40</v>
      </c>
      <c r="Q100">
        <v>54.8</v>
      </c>
      <c r="R100">
        <v>54.7</v>
      </c>
      <c r="S100">
        <v>56.3</v>
      </c>
      <c r="T100">
        <v>54.1</v>
      </c>
      <c r="U100">
        <v>55.5</v>
      </c>
      <c r="V100" s="16"/>
    </row>
    <row r="101" spans="1:22" x14ac:dyDescent="0.35">
      <c r="A101" s="6">
        <v>44156</v>
      </c>
      <c r="B101" s="1">
        <v>0.51666666666666672</v>
      </c>
      <c r="C101" s="1">
        <v>0.52708333333333335</v>
      </c>
      <c r="D101">
        <v>0</v>
      </c>
      <c r="E101">
        <v>0</v>
      </c>
      <c r="F101">
        <v>0</v>
      </c>
      <c r="G101">
        <v>1</v>
      </c>
      <c r="H101">
        <v>0</v>
      </c>
      <c r="I101">
        <v>1</v>
      </c>
      <c r="J101">
        <v>1</v>
      </c>
      <c r="K101">
        <v>0</v>
      </c>
      <c r="L101">
        <v>1</v>
      </c>
      <c r="M101">
        <v>1</v>
      </c>
      <c r="N101" t="s">
        <v>33</v>
      </c>
      <c r="O101">
        <v>48</v>
      </c>
      <c r="P101" t="s">
        <v>37</v>
      </c>
      <c r="Q101">
        <v>59.4</v>
      </c>
      <c r="R101">
        <v>49.2</v>
      </c>
      <c r="S101">
        <v>52.7</v>
      </c>
      <c r="T101">
        <v>44.9</v>
      </c>
      <c r="U101">
        <v>57.9</v>
      </c>
      <c r="V101" s="16"/>
    </row>
    <row r="102" spans="1:22" x14ac:dyDescent="0.35">
      <c r="A102" s="6">
        <v>44157</v>
      </c>
      <c r="B102" s="1">
        <v>0.61805555555555558</v>
      </c>
      <c r="C102" s="1">
        <v>0.62847222222222221</v>
      </c>
      <c r="D102">
        <v>0</v>
      </c>
      <c r="E102">
        <v>0</v>
      </c>
      <c r="F102">
        <v>0</v>
      </c>
      <c r="G102">
        <v>5</v>
      </c>
      <c r="H102">
        <v>0</v>
      </c>
      <c r="I102">
        <v>5</v>
      </c>
      <c r="J102">
        <v>5</v>
      </c>
      <c r="K102">
        <v>0</v>
      </c>
      <c r="L102">
        <v>5</v>
      </c>
      <c r="M102">
        <v>5</v>
      </c>
      <c r="N102" t="s">
        <v>33</v>
      </c>
      <c r="O102">
        <v>43</v>
      </c>
      <c r="P102" t="s">
        <v>40</v>
      </c>
      <c r="Q102">
        <v>45.8</v>
      </c>
      <c r="R102">
        <v>46.8</v>
      </c>
      <c r="S102">
        <v>48.7</v>
      </c>
      <c r="T102">
        <v>49.6</v>
      </c>
      <c r="U102">
        <v>52.4</v>
      </c>
      <c r="V102" t="s">
        <v>67</v>
      </c>
    </row>
    <row r="103" spans="1:22" x14ac:dyDescent="0.35">
      <c r="A103" s="6">
        <v>44158</v>
      </c>
      <c r="B103" s="1">
        <v>0.40972222222222227</v>
      </c>
      <c r="C103" s="1">
        <v>0.4201388888888889</v>
      </c>
      <c r="D103">
        <v>0</v>
      </c>
      <c r="E103">
        <v>0</v>
      </c>
      <c r="F103">
        <v>0</v>
      </c>
      <c r="G103">
        <v>0</v>
      </c>
      <c r="H103">
        <v>0</v>
      </c>
      <c r="I103">
        <v>0</v>
      </c>
      <c r="J103">
        <v>0</v>
      </c>
      <c r="K103">
        <v>0</v>
      </c>
      <c r="L103">
        <v>0</v>
      </c>
      <c r="M103">
        <v>0</v>
      </c>
      <c r="N103" t="s">
        <v>33</v>
      </c>
      <c r="O103">
        <v>45</v>
      </c>
      <c r="P103" t="s">
        <v>40</v>
      </c>
      <c r="Q103">
        <v>47.2</v>
      </c>
      <c r="R103">
        <v>48.7</v>
      </c>
      <c r="S103">
        <v>49.5</v>
      </c>
      <c r="T103">
        <v>48.7</v>
      </c>
      <c r="U103">
        <v>52.5</v>
      </c>
    </row>
    <row r="104" spans="1:22" x14ac:dyDescent="0.35">
      <c r="A104" s="6">
        <v>44159</v>
      </c>
      <c r="B104" s="1">
        <v>0.65416666666666667</v>
      </c>
      <c r="C104" s="1">
        <v>0.6645833333333333</v>
      </c>
      <c r="D104">
        <v>0</v>
      </c>
      <c r="E104">
        <v>0</v>
      </c>
      <c r="F104">
        <v>0</v>
      </c>
      <c r="G104">
        <v>10</v>
      </c>
      <c r="H104">
        <v>0</v>
      </c>
      <c r="I104">
        <v>10</v>
      </c>
      <c r="J104">
        <v>10</v>
      </c>
      <c r="K104">
        <v>0</v>
      </c>
      <c r="L104">
        <v>10</v>
      </c>
      <c r="M104">
        <v>10</v>
      </c>
      <c r="N104" t="s">
        <v>34</v>
      </c>
      <c r="O104">
        <v>46</v>
      </c>
      <c r="P104" t="s">
        <v>53</v>
      </c>
      <c r="Q104">
        <v>74.400000000000006</v>
      </c>
      <c r="R104">
        <v>58.1</v>
      </c>
      <c r="S104">
        <v>56</v>
      </c>
      <c r="T104">
        <v>61</v>
      </c>
      <c r="U104">
        <v>53.3</v>
      </c>
      <c r="V104" t="s">
        <v>41</v>
      </c>
    </row>
    <row r="105" spans="1:22" x14ac:dyDescent="0.35">
      <c r="A105" s="6">
        <v>44163</v>
      </c>
      <c r="B105" s="1">
        <v>0.5180555555555556</v>
      </c>
      <c r="C105" s="1">
        <v>0.52847222222222223</v>
      </c>
      <c r="D105">
        <v>0</v>
      </c>
      <c r="E105">
        <v>0</v>
      </c>
      <c r="F105">
        <v>0</v>
      </c>
      <c r="G105">
        <v>1</v>
      </c>
      <c r="H105">
        <v>0</v>
      </c>
      <c r="I105">
        <v>1</v>
      </c>
      <c r="J105">
        <v>1</v>
      </c>
      <c r="K105">
        <v>0</v>
      </c>
      <c r="L105">
        <v>1</v>
      </c>
      <c r="M105">
        <v>1</v>
      </c>
      <c r="N105" t="s">
        <v>33</v>
      </c>
      <c r="O105">
        <v>48</v>
      </c>
      <c r="P105" t="s">
        <v>37</v>
      </c>
      <c r="Q105">
        <v>44</v>
      </c>
      <c r="R105">
        <v>41.9</v>
      </c>
      <c r="S105">
        <v>39.799999999999997</v>
      </c>
      <c r="T105">
        <v>38.6</v>
      </c>
      <c r="U105">
        <v>39.299999999999997</v>
      </c>
    </row>
    <row r="106" spans="1:22" x14ac:dyDescent="0.35">
      <c r="A106" s="6">
        <v>44164</v>
      </c>
      <c r="B106" s="1">
        <v>0.50902777777777775</v>
      </c>
      <c r="C106" s="1">
        <v>0.51944444444444449</v>
      </c>
      <c r="D106">
        <v>0</v>
      </c>
      <c r="E106">
        <v>0</v>
      </c>
      <c r="F106">
        <v>0</v>
      </c>
      <c r="G106">
        <v>2</v>
      </c>
      <c r="H106">
        <v>1</v>
      </c>
      <c r="I106">
        <v>3</v>
      </c>
      <c r="J106">
        <v>2</v>
      </c>
      <c r="K106">
        <v>1</v>
      </c>
      <c r="L106">
        <v>3</v>
      </c>
      <c r="M106">
        <v>3</v>
      </c>
      <c r="N106" t="s">
        <v>34</v>
      </c>
      <c r="O106">
        <v>41</v>
      </c>
      <c r="P106" t="s">
        <v>40</v>
      </c>
      <c r="Q106">
        <v>42.3</v>
      </c>
      <c r="R106">
        <v>44.6</v>
      </c>
      <c r="S106">
        <v>43.2</v>
      </c>
      <c r="T106">
        <v>45.1</v>
      </c>
      <c r="U106">
        <v>44.1</v>
      </c>
      <c r="V106" t="s">
        <v>62</v>
      </c>
    </row>
    <row r="107" spans="1:22" x14ac:dyDescent="0.35">
      <c r="A107" s="6">
        <v>44165</v>
      </c>
      <c r="B107" s="1">
        <v>0.40972222222222227</v>
      </c>
      <c r="C107" s="1">
        <v>0.4201388888888889</v>
      </c>
      <c r="D107">
        <v>0</v>
      </c>
      <c r="E107">
        <v>0</v>
      </c>
      <c r="F107">
        <v>0</v>
      </c>
      <c r="G107">
        <v>0</v>
      </c>
      <c r="H107">
        <v>0</v>
      </c>
      <c r="J107">
        <v>0</v>
      </c>
      <c r="K107">
        <v>0</v>
      </c>
      <c r="L107">
        <v>0</v>
      </c>
      <c r="M107">
        <v>0</v>
      </c>
      <c r="N107" t="s">
        <v>33</v>
      </c>
      <c r="O107">
        <v>46</v>
      </c>
      <c r="P107" t="s">
        <v>40</v>
      </c>
      <c r="Q107">
        <v>58.7</v>
      </c>
      <c r="R107">
        <v>59.5</v>
      </c>
      <c r="S107">
        <v>62.6</v>
      </c>
      <c r="T107">
        <v>60.4</v>
      </c>
      <c r="U107">
        <v>59</v>
      </c>
    </row>
    <row r="108" spans="1:22" x14ac:dyDescent="0.35">
      <c r="A108" s="6">
        <v>44166</v>
      </c>
      <c r="B108" s="1">
        <v>0.6430555555555556</v>
      </c>
      <c r="C108" s="1">
        <v>0.65347222222222223</v>
      </c>
      <c r="D108">
        <v>0</v>
      </c>
      <c r="E108">
        <v>0</v>
      </c>
      <c r="F108">
        <v>0</v>
      </c>
      <c r="G108">
        <v>4</v>
      </c>
      <c r="H108">
        <v>0</v>
      </c>
      <c r="I108">
        <v>4</v>
      </c>
      <c r="J108">
        <v>4</v>
      </c>
      <c r="K108">
        <v>0</v>
      </c>
      <c r="L108">
        <v>4</v>
      </c>
      <c r="M108">
        <v>4</v>
      </c>
      <c r="N108" t="s">
        <v>33</v>
      </c>
      <c r="O108">
        <v>46</v>
      </c>
      <c r="P108" t="s">
        <v>37</v>
      </c>
      <c r="Q108">
        <v>46.5</v>
      </c>
      <c r="R108">
        <v>46.1</v>
      </c>
      <c r="S108">
        <v>45.7</v>
      </c>
      <c r="T108">
        <v>46.3</v>
      </c>
      <c r="U108">
        <v>47.8</v>
      </c>
    </row>
    <row r="109" spans="1:22" x14ac:dyDescent="0.35">
      <c r="A109" s="6">
        <v>44167</v>
      </c>
      <c r="B109" s="1">
        <v>0.45694444444444443</v>
      </c>
      <c r="C109" s="1">
        <v>0.46736111111111112</v>
      </c>
      <c r="D109">
        <v>0</v>
      </c>
      <c r="E109">
        <v>0</v>
      </c>
      <c r="F109">
        <v>0</v>
      </c>
      <c r="G109">
        <v>2</v>
      </c>
      <c r="H109">
        <v>0</v>
      </c>
      <c r="I109">
        <v>2</v>
      </c>
      <c r="J109">
        <v>2</v>
      </c>
      <c r="K109">
        <v>0</v>
      </c>
      <c r="L109">
        <v>2</v>
      </c>
      <c r="M109">
        <v>2</v>
      </c>
      <c r="N109" t="s">
        <v>33</v>
      </c>
      <c r="O109">
        <v>41</v>
      </c>
      <c r="P109" t="s">
        <v>37</v>
      </c>
      <c r="Q109">
        <v>48.5</v>
      </c>
      <c r="R109">
        <v>47.7</v>
      </c>
      <c r="S109">
        <v>46.7</v>
      </c>
      <c r="T109">
        <v>48.3</v>
      </c>
      <c r="U109">
        <v>49</v>
      </c>
      <c r="V109" t="s">
        <v>41</v>
      </c>
    </row>
    <row r="110" spans="1:22" x14ac:dyDescent="0.35">
      <c r="A110" s="6">
        <v>44168</v>
      </c>
      <c r="B110" s="1">
        <v>0.59930555555555554</v>
      </c>
      <c r="C110" s="1">
        <v>0.60763888888888895</v>
      </c>
      <c r="D110">
        <v>0</v>
      </c>
      <c r="E110">
        <v>0</v>
      </c>
      <c r="F110">
        <v>0</v>
      </c>
      <c r="G110">
        <v>3</v>
      </c>
      <c r="H110">
        <v>0</v>
      </c>
      <c r="I110">
        <v>3</v>
      </c>
      <c r="J110">
        <v>3</v>
      </c>
      <c r="K110">
        <v>0</v>
      </c>
      <c r="L110">
        <v>3</v>
      </c>
      <c r="M110">
        <v>3</v>
      </c>
      <c r="N110" t="s">
        <v>34</v>
      </c>
      <c r="O110">
        <v>45</v>
      </c>
      <c r="P110" t="s">
        <v>40</v>
      </c>
      <c r="Q110">
        <v>49.8</v>
      </c>
      <c r="R110">
        <v>48.5</v>
      </c>
      <c r="S110">
        <v>53.7</v>
      </c>
      <c r="T110">
        <v>48.2</v>
      </c>
      <c r="U110">
        <v>47.5</v>
      </c>
      <c r="V110" t="s">
        <v>52</v>
      </c>
    </row>
    <row r="111" spans="1:22" x14ac:dyDescent="0.35">
      <c r="A111" s="6">
        <v>44169</v>
      </c>
      <c r="B111" s="1">
        <v>0.4861111111111111</v>
      </c>
      <c r="C111" s="1">
        <v>0.49652777777777773</v>
      </c>
      <c r="D111">
        <v>0</v>
      </c>
      <c r="E111">
        <v>0</v>
      </c>
      <c r="F111">
        <v>0</v>
      </c>
      <c r="G111">
        <v>1</v>
      </c>
      <c r="H111">
        <v>0</v>
      </c>
      <c r="I111">
        <v>1</v>
      </c>
      <c r="J111">
        <v>1</v>
      </c>
      <c r="K111">
        <v>0</v>
      </c>
      <c r="L111">
        <v>1</v>
      </c>
      <c r="M111">
        <v>1</v>
      </c>
      <c r="N111" t="s">
        <v>33</v>
      </c>
      <c r="O111">
        <v>46</v>
      </c>
      <c r="P111" t="s">
        <v>37</v>
      </c>
      <c r="Q111">
        <v>46.4</v>
      </c>
      <c r="R111">
        <v>45.7</v>
      </c>
      <c r="S111">
        <v>51.8</v>
      </c>
      <c r="T111">
        <v>47.3</v>
      </c>
      <c r="U111">
        <v>45.3</v>
      </c>
      <c r="V111" t="s">
        <v>62</v>
      </c>
    </row>
    <row r="112" spans="1:22" x14ac:dyDescent="0.35">
      <c r="A112" s="6">
        <v>44170</v>
      </c>
      <c r="B112" s="1">
        <v>0.53819444444444442</v>
      </c>
      <c r="C112" s="1">
        <v>0.54861111111111105</v>
      </c>
      <c r="D112">
        <v>0</v>
      </c>
      <c r="E112">
        <v>0</v>
      </c>
      <c r="F112">
        <v>0</v>
      </c>
      <c r="G112">
        <v>0</v>
      </c>
      <c r="H112">
        <v>0</v>
      </c>
      <c r="I112">
        <v>0</v>
      </c>
      <c r="J112">
        <v>0</v>
      </c>
      <c r="K112">
        <v>0</v>
      </c>
      <c r="L112">
        <v>0</v>
      </c>
      <c r="M112">
        <v>0</v>
      </c>
      <c r="N112" t="s">
        <v>33</v>
      </c>
      <c r="O112">
        <v>47</v>
      </c>
      <c r="P112" t="s">
        <v>37</v>
      </c>
      <c r="Q112">
        <v>43.7</v>
      </c>
      <c r="R112">
        <v>45.3</v>
      </c>
      <c r="S112">
        <v>45.8</v>
      </c>
      <c r="T112">
        <v>47.2</v>
      </c>
      <c r="U112">
        <v>43.5</v>
      </c>
      <c r="V112" t="s">
        <v>52</v>
      </c>
    </row>
    <row r="113" spans="1:22" x14ac:dyDescent="0.35">
      <c r="A113" s="6">
        <v>44172</v>
      </c>
      <c r="B113" s="1">
        <v>0.4236111111111111</v>
      </c>
      <c r="C113" s="1">
        <v>0.43402777777777773</v>
      </c>
      <c r="D113">
        <v>0</v>
      </c>
      <c r="E113">
        <v>0</v>
      </c>
      <c r="F113">
        <v>0</v>
      </c>
      <c r="G113">
        <v>2</v>
      </c>
      <c r="H113">
        <v>0</v>
      </c>
      <c r="I113">
        <v>2</v>
      </c>
      <c r="J113">
        <v>2</v>
      </c>
      <c r="K113">
        <v>0</v>
      </c>
      <c r="L113">
        <v>2</v>
      </c>
      <c r="M113">
        <v>2</v>
      </c>
      <c r="N113" t="s">
        <v>33</v>
      </c>
      <c r="O113">
        <v>48</v>
      </c>
      <c r="P113" t="s">
        <v>40</v>
      </c>
      <c r="Q113">
        <v>49.9</v>
      </c>
      <c r="R113">
        <v>48.6</v>
      </c>
      <c r="S113">
        <v>47.9</v>
      </c>
      <c r="T113">
        <v>48.1</v>
      </c>
      <c r="U113">
        <v>48.8</v>
      </c>
    </row>
    <row r="114" spans="1:22" x14ac:dyDescent="0.35">
      <c r="A114" s="6">
        <v>44174</v>
      </c>
      <c r="B114" s="1">
        <v>0.375</v>
      </c>
      <c r="C114" s="1">
        <v>0.38541666666666669</v>
      </c>
      <c r="D114">
        <v>0</v>
      </c>
      <c r="E114">
        <v>0</v>
      </c>
      <c r="F114">
        <v>0</v>
      </c>
      <c r="G114">
        <v>5</v>
      </c>
      <c r="H114">
        <v>0</v>
      </c>
      <c r="I114">
        <v>5</v>
      </c>
      <c r="J114">
        <v>5</v>
      </c>
      <c r="K114">
        <v>0</v>
      </c>
      <c r="L114">
        <v>5</v>
      </c>
      <c r="M114">
        <v>5</v>
      </c>
      <c r="N114" t="s">
        <v>33</v>
      </c>
      <c r="O114">
        <v>46</v>
      </c>
      <c r="P114" t="s">
        <v>40</v>
      </c>
      <c r="Q114">
        <v>49.2</v>
      </c>
      <c r="R114">
        <v>48</v>
      </c>
      <c r="S114">
        <v>49.3</v>
      </c>
      <c r="T114">
        <v>48.2</v>
      </c>
      <c r="U114">
        <v>50.1</v>
      </c>
      <c r="V114" t="s">
        <v>67</v>
      </c>
    </row>
    <row r="115" spans="1:22" x14ac:dyDescent="0.35">
      <c r="A115" s="6">
        <v>44176</v>
      </c>
      <c r="B115" s="1">
        <v>0.53055555555555556</v>
      </c>
      <c r="C115" s="1">
        <v>0.54097222222222219</v>
      </c>
      <c r="D115">
        <v>0</v>
      </c>
      <c r="E115">
        <v>0</v>
      </c>
      <c r="F115">
        <v>0</v>
      </c>
      <c r="G115">
        <v>1</v>
      </c>
      <c r="H115">
        <v>0</v>
      </c>
      <c r="I115">
        <v>1</v>
      </c>
      <c r="J115">
        <v>1</v>
      </c>
      <c r="K115">
        <v>0</v>
      </c>
      <c r="L115">
        <v>1</v>
      </c>
      <c r="M115">
        <v>1</v>
      </c>
      <c r="N115" t="s">
        <v>33</v>
      </c>
      <c r="O115">
        <v>41</v>
      </c>
      <c r="P115" t="s">
        <v>39</v>
      </c>
      <c r="Q115">
        <v>48.5</v>
      </c>
      <c r="R115">
        <v>47.2</v>
      </c>
      <c r="S115">
        <v>47.6</v>
      </c>
      <c r="T115">
        <v>46.3</v>
      </c>
      <c r="U115">
        <v>46.6</v>
      </c>
    </row>
    <row r="116" spans="1:22" x14ac:dyDescent="0.35">
      <c r="A116" s="6">
        <v>44179</v>
      </c>
      <c r="B116" s="1">
        <v>0.44722222222222219</v>
      </c>
      <c r="C116" s="1">
        <v>0.45763888888888887</v>
      </c>
      <c r="D116">
        <v>0</v>
      </c>
      <c r="E116">
        <v>0</v>
      </c>
      <c r="F116">
        <v>0</v>
      </c>
      <c r="G116">
        <v>2</v>
      </c>
      <c r="H116">
        <v>4</v>
      </c>
      <c r="I116">
        <v>6</v>
      </c>
      <c r="J116">
        <v>2</v>
      </c>
      <c r="K116">
        <v>4</v>
      </c>
      <c r="L116">
        <v>6</v>
      </c>
      <c r="M116">
        <v>6</v>
      </c>
      <c r="N116" t="s">
        <v>33</v>
      </c>
      <c r="O116">
        <v>54</v>
      </c>
      <c r="P116" t="s">
        <v>40</v>
      </c>
      <c r="Q116">
        <v>52.7</v>
      </c>
      <c r="R116">
        <v>48.5</v>
      </c>
      <c r="S116">
        <v>52.5</v>
      </c>
      <c r="T116">
        <v>53.5</v>
      </c>
      <c r="U116">
        <v>48.1</v>
      </c>
    </row>
    <row r="117" spans="1:22" x14ac:dyDescent="0.35">
      <c r="A117" s="6">
        <v>44204</v>
      </c>
      <c r="B117" s="1">
        <v>0.52500000000000002</v>
      </c>
      <c r="C117" s="1">
        <v>0.53333333333333333</v>
      </c>
      <c r="D117">
        <v>0</v>
      </c>
      <c r="E117">
        <v>0</v>
      </c>
      <c r="F117">
        <v>0</v>
      </c>
      <c r="G117">
        <v>1</v>
      </c>
      <c r="H117">
        <v>0</v>
      </c>
      <c r="I117">
        <v>1</v>
      </c>
      <c r="J117">
        <v>1</v>
      </c>
      <c r="K117">
        <v>0</v>
      </c>
      <c r="L117">
        <v>1</v>
      </c>
      <c r="M117">
        <v>1</v>
      </c>
      <c r="N117" t="s">
        <v>33</v>
      </c>
      <c r="O117">
        <v>45</v>
      </c>
      <c r="P117" t="s">
        <v>37</v>
      </c>
      <c r="Q117">
        <v>56.7</v>
      </c>
      <c r="R117">
        <v>54.5</v>
      </c>
      <c r="S117">
        <v>53.4</v>
      </c>
      <c r="T117">
        <v>52.7</v>
      </c>
      <c r="U117">
        <v>48</v>
      </c>
      <c r="V117" t="s">
        <v>67</v>
      </c>
    </row>
    <row r="118" spans="1:22" x14ac:dyDescent="0.35">
      <c r="A118" s="6">
        <v>44208</v>
      </c>
      <c r="B118" s="1">
        <v>0.4861111111111111</v>
      </c>
      <c r="C118" s="1">
        <v>0.49652777777777773</v>
      </c>
      <c r="D118">
        <v>0</v>
      </c>
      <c r="E118">
        <v>0</v>
      </c>
      <c r="F118">
        <v>0</v>
      </c>
      <c r="G118">
        <v>1</v>
      </c>
      <c r="H118">
        <v>0</v>
      </c>
      <c r="I118">
        <v>1</v>
      </c>
      <c r="J118">
        <v>1</v>
      </c>
      <c r="K118">
        <v>0</v>
      </c>
      <c r="L118">
        <v>1</v>
      </c>
      <c r="M118">
        <v>1</v>
      </c>
      <c r="N118" t="s">
        <v>33</v>
      </c>
      <c r="O118">
        <v>52</v>
      </c>
      <c r="P118" t="s">
        <v>53</v>
      </c>
      <c r="Q118">
        <v>77.900000000000006</v>
      </c>
      <c r="R118">
        <v>58.1</v>
      </c>
      <c r="S118">
        <v>68.2</v>
      </c>
      <c r="T118">
        <v>53.2</v>
      </c>
      <c r="U118">
        <v>63.8</v>
      </c>
      <c r="V118" t="s">
        <v>41</v>
      </c>
    </row>
    <row r="119" spans="1:22" x14ac:dyDescent="0.35">
      <c r="A119" s="6">
        <v>44209</v>
      </c>
      <c r="B119" s="1">
        <v>0.53819444444444442</v>
      </c>
      <c r="C119" s="1">
        <v>0.54861111111111105</v>
      </c>
      <c r="D119">
        <v>0</v>
      </c>
      <c r="E119">
        <v>0</v>
      </c>
      <c r="F119">
        <v>0</v>
      </c>
      <c r="G119">
        <v>0</v>
      </c>
      <c r="H119">
        <v>0</v>
      </c>
      <c r="I119">
        <v>0</v>
      </c>
      <c r="J119">
        <v>0</v>
      </c>
      <c r="K119">
        <v>0</v>
      </c>
      <c r="L119">
        <v>0</v>
      </c>
      <c r="M119">
        <v>0</v>
      </c>
      <c r="N119" t="s">
        <v>33</v>
      </c>
      <c r="O119">
        <v>50</v>
      </c>
      <c r="P119" t="s">
        <v>37</v>
      </c>
      <c r="Q119">
        <v>42.6</v>
      </c>
      <c r="R119">
        <v>42.4</v>
      </c>
      <c r="S119">
        <v>43.3</v>
      </c>
      <c r="T119">
        <v>42.7</v>
      </c>
      <c r="U119">
        <v>42.3</v>
      </c>
      <c r="V119" t="s">
        <v>67</v>
      </c>
    </row>
    <row r="120" spans="1:22" x14ac:dyDescent="0.35">
      <c r="A120" s="6">
        <v>44211</v>
      </c>
      <c r="B120" s="1">
        <v>0.52777777777777779</v>
      </c>
      <c r="C120" s="1">
        <v>0.53611111111111109</v>
      </c>
      <c r="D120">
        <v>0</v>
      </c>
      <c r="E120">
        <v>0</v>
      </c>
      <c r="F120">
        <v>0</v>
      </c>
      <c r="G120">
        <v>0</v>
      </c>
      <c r="H120">
        <v>0</v>
      </c>
      <c r="I120">
        <v>0</v>
      </c>
      <c r="J120">
        <v>0</v>
      </c>
      <c r="K120">
        <v>0</v>
      </c>
      <c r="L120">
        <v>0</v>
      </c>
      <c r="M120">
        <v>0</v>
      </c>
      <c r="N120" t="s">
        <v>34</v>
      </c>
      <c r="O120">
        <v>52</v>
      </c>
      <c r="P120" t="s">
        <v>37</v>
      </c>
      <c r="Q120">
        <v>46.5</v>
      </c>
      <c r="R120">
        <v>46</v>
      </c>
      <c r="S120">
        <v>46.3</v>
      </c>
      <c r="T120">
        <v>46.9</v>
      </c>
      <c r="U120">
        <v>50.2</v>
      </c>
      <c r="V120" t="s">
        <v>67</v>
      </c>
    </row>
    <row r="121" spans="1:22" x14ac:dyDescent="0.35">
      <c r="A121" s="6">
        <v>44215</v>
      </c>
      <c r="B121" s="1">
        <v>0.47361111111111115</v>
      </c>
      <c r="C121" s="1">
        <v>0.48402777777777778</v>
      </c>
      <c r="D121">
        <v>0</v>
      </c>
      <c r="E121">
        <v>0</v>
      </c>
      <c r="F121">
        <v>0</v>
      </c>
      <c r="G121">
        <v>0</v>
      </c>
      <c r="H121">
        <v>0</v>
      </c>
      <c r="I121">
        <v>0</v>
      </c>
      <c r="J121">
        <v>0</v>
      </c>
      <c r="K121">
        <v>0</v>
      </c>
      <c r="L121">
        <v>0</v>
      </c>
      <c r="M121">
        <v>0</v>
      </c>
      <c r="N121" t="s">
        <v>17</v>
      </c>
      <c r="O121">
        <v>39</v>
      </c>
      <c r="P121" t="s">
        <v>37</v>
      </c>
      <c r="Q121">
        <v>46.2</v>
      </c>
      <c r="R121">
        <v>45.3</v>
      </c>
      <c r="S121">
        <v>45.4</v>
      </c>
      <c r="T121">
        <v>45.9</v>
      </c>
      <c r="U121">
        <v>47.9</v>
      </c>
    </row>
    <row r="122" spans="1:22" x14ac:dyDescent="0.35">
      <c r="A122" s="6">
        <v>44216</v>
      </c>
      <c r="B122" s="1">
        <v>0.5083333333333333</v>
      </c>
      <c r="C122" s="1">
        <v>0.51874999999999993</v>
      </c>
      <c r="D122">
        <v>0</v>
      </c>
      <c r="E122">
        <v>0</v>
      </c>
      <c r="F122">
        <v>0</v>
      </c>
      <c r="G122">
        <v>0</v>
      </c>
      <c r="H122">
        <v>0</v>
      </c>
      <c r="I122">
        <v>0</v>
      </c>
      <c r="J122">
        <v>0</v>
      </c>
      <c r="K122">
        <v>0</v>
      </c>
      <c r="L122">
        <v>0</v>
      </c>
      <c r="M122">
        <v>0</v>
      </c>
      <c r="N122" t="s">
        <v>33</v>
      </c>
      <c r="O122">
        <v>46</v>
      </c>
      <c r="P122" t="s">
        <v>40</v>
      </c>
      <c r="Q122">
        <v>42.4</v>
      </c>
      <c r="R122">
        <v>44.5</v>
      </c>
      <c r="S122">
        <v>42.5</v>
      </c>
      <c r="T122">
        <v>41.6</v>
      </c>
      <c r="U122">
        <v>45.3</v>
      </c>
      <c r="V122" t="s">
        <v>52</v>
      </c>
    </row>
    <row r="123" spans="1:22" x14ac:dyDescent="0.35">
      <c r="A123" s="6">
        <v>44218</v>
      </c>
      <c r="B123" s="1">
        <v>0.52638888888888891</v>
      </c>
      <c r="C123" s="1">
        <v>0.53680555555555554</v>
      </c>
      <c r="D123">
        <v>0</v>
      </c>
      <c r="E123">
        <v>0</v>
      </c>
      <c r="F123">
        <v>0</v>
      </c>
      <c r="G123">
        <v>3</v>
      </c>
      <c r="H123">
        <v>0</v>
      </c>
      <c r="I123">
        <v>3</v>
      </c>
      <c r="J123">
        <v>3</v>
      </c>
      <c r="K123">
        <v>0</v>
      </c>
      <c r="L123">
        <v>3</v>
      </c>
      <c r="M123">
        <v>3</v>
      </c>
      <c r="N123" t="s">
        <v>34</v>
      </c>
      <c r="O123">
        <v>43</v>
      </c>
      <c r="P123" t="s">
        <v>37</v>
      </c>
      <c r="Q123">
        <v>44.1</v>
      </c>
      <c r="R123">
        <v>43.5</v>
      </c>
      <c r="S123">
        <v>49.8</v>
      </c>
      <c r="T123">
        <v>42.2</v>
      </c>
      <c r="U123">
        <v>43</v>
      </c>
    </row>
    <row r="124" spans="1:22" x14ac:dyDescent="0.35">
      <c r="A124" s="6">
        <v>44232</v>
      </c>
      <c r="B124" s="1">
        <v>0.4458333333333333</v>
      </c>
      <c r="C124" s="1">
        <v>0.4548611111111111</v>
      </c>
      <c r="D124">
        <v>0</v>
      </c>
      <c r="E124">
        <v>0</v>
      </c>
      <c r="F124">
        <v>0</v>
      </c>
      <c r="G124">
        <v>4</v>
      </c>
      <c r="H124">
        <v>0</v>
      </c>
      <c r="I124">
        <v>4</v>
      </c>
      <c r="J124">
        <v>4</v>
      </c>
      <c r="K124">
        <v>0</v>
      </c>
      <c r="L124">
        <v>4</v>
      </c>
      <c r="M124">
        <v>4</v>
      </c>
      <c r="N124" t="s">
        <v>33</v>
      </c>
      <c r="O124">
        <v>45</v>
      </c>
      <c r="P124" t="s">
        <v>40</v>
      </c>
      <c r="Q124">
        <v>42.5</v>
      </c>
      <c r="R124">
        <v>46.7</v>
      </c>
      <c r="S124">
        <v>48</v>
      </c>
      <c r="T124">
        <v>43.7</v>
      </c>
      <c r="U124">
        <v>48.3</v>
      </c>
      <c r="V124" t="s">
        <v>67</v>
      </c>
    </row>
    <row r="125" spans="1:22" x14ac:dyDescent="0.35">
      <c r="A125" s="6">
        <v>44236</v>
      </c>
      <c r="B125" s="1">
        <v>0.46180555555555558</v>
      </c>
      <c r="C125" s="1">
        <v>0.47291666666666665</v>
      </c>
      <c r="D125">
        <v>0</v>
      </c>
      <c r="E125">
        <v>0</v>
      </c>
      <c r="F125">
        <v>0</v>
      </c>
      <c r="G125">
        <v>0</v>
      </c>
      <c r="H125">
        <v>0</v>
      </c>
      <c r="I125">
        <v>0</v>
      </c>
      <c r="J125">
        <v>0</v>
      </c>
      <c r="K125">
        <v>0</v>
      </c>
      <c r="L125">
        <v>0</v>
      </c>
      <c r="M125">
        <v>0</v>
      </c>
      <c r="N125" t="s">
        <v>34</v>
      </c>
      <c r="O125">
        <v>32</v>
      </c>
      <c r="P125" t="s">
        <v>40</v>
      </c>
      <c r="Q125">
        <v>41.4</v>
      </c>
      <c r="R125">
        <v>43.4</v>
      </c>
      <c r="S125">
        <v>41</v>
      </c>
      <c r="T125">
        <v>42.6</v>
      </c>
      <c r="U125">
        <v>41.7</v>
      </c>
    </row>
    <row r="126" spans="1:22" x14ac:dyDescent="0.35">
      <c r="A126" s="6">
        <v>44237</v>
      </c>
      <c r="B126" s="1">
        <v>0.50347222222222221</v>
      </c>
      <c r="C126" s="1">
        <v>0.51388888888888895</v>
      </c>
      <c r="D126">
        <v>0</v>
      </c>
      <c r="E126">
        <v>0</v>
      </c>
      <c r="F126">
        <v>0</v>
      </c>
      <c r="G126">
        <v>1</v>
      </c>
      <c r="H126">
        <v>0</v>
      </c>
      <c r="I126">
        <v>1</v>
      </c>
      <c r="J126">
        <v>1</v>
      </c>
      <c r="K126">
        <v>0</v>
      </c>
      <c r="L126">
        <v>1</v>
      </c>
      <c r="M126">
        <v>1</v>
      </c>
      <c r="N126" t="s">
        <v>34</v>
      </c>
      <c r="O126">
        <v>28</v>
      </c>
      <c r="P126" t="s">
        <v>40</v>
      </c>
      <c r="Q126">
        <v>48.3</v>
      </c>
      <c r="R126">
        <v>46.7</v>
      </c>
      <c r="S126">
        <v>50.2</v>
      </c>
      <c r="T126">
        <v>47</v>
      </c>
      <c r="U126">
        <v>46.5</v>
      </c>
    </row>
    <row r="127" spans="1:22" x14ac:dyDescent="0.35">
      <c r="A127" s="6">
        <v>44239</v>
      </c>
      <c r="B127" s="1">
        <v>0.52777777777777779</v>
      </c>
      <c r="C127" s="1">
        <v>0.53611111111111109</v>
      </c>
      <c r="D127">
        <v>0</v>
      </c>
      <c r="E127">
        <v>0</v>
      </c>
      <c r="F127">
        <v>0</v>
      </c>
      <c r="G127">
        <v>0</v>
      </c>
      <c r="H127">
        <v>0</v>
      </c>
      <c r="I127">
        <v>0</v>
      </c>
      <c r="J127">
        <v>0</v>
      </c>
      <c r="K127">
        <v>0</v>
      </c>
      <c r="L127">
        <v>0</v>
      </c>
      <c r="M127">
        <v>0</v>
      </c>
      <c r="N127" t="s">
        <v>34</v>
      </c>
      <c r="O127">
        <v>27</v>
      </c>
      <c r="P127" t="s">
        <v>40</v>
      </c>
      <c r="Q127">
        <v>47.7</v>
      </c>
      <c r="R127">
        <v>47</v>
      </c>
      <c r="S127">
        <v>57.1</v>
      </c>
      <c r="T127">
        <v>51.6</v>
      </c>
      <c r="U127">
        <v>46.9</v>
      </c>
    </row>
    <row r="128" spans="1:22" x14ac:dyDescent="0.35">
      <c r="A128" s="6">
        <v>44243</v>
      </c>
      <c r="B128" s="1">
        <v>0.46527777777777773</v>
      </c>
      <c r="C128" s="1">
        <v>0.47569444444444442</v>
      </c>
      <c r="D128">
        <v>0</v>
      </c>
      <c r="E128">
        <v>0</v>
      </c>
      <c r="F128">
        <v>0</v>
      </c>
      <c r="G128">
        <v>3</v>
      </c>
      <c r="H128">
        <v>0</v>
      </c>
      <c r="I128">
        <v>3</v>
      </c>
      <c r="J128">
        <v>3</v>
      </c>
      <c r="K128">
        <v>0</v>
      </c>
      <c r="L128">
        <v>3</v>
      </c>
      <c r="M128">
        <v>3</v>
      </c>
      <c r="N128" t="s">
        <v>34</v>
      </c>
      <c r="O128">
        <v>43</v>
      </c>
      <c r="P128" t="s">
        <v>40</v>
      </c>
      <c r="Q128">
        <v>47.2</v>
      </c>
      <c r="R128">
        <v>53.1</v>
      </c>
      <c r="S128">
        <v>54.6</v>
      </c>
      <c r="T128">
        <v>52.6</v>
      </c>
      <c r="U128">
        <v>54.8</v>
      </c>
      <c r="V128" t="s">
        <v>41</v>
      </c>
    </row>
    <row r="129" spans="1:23" x14ac:dyDescent="0.35">
      <c r="A129" s="6">
        <v>44246</v>
      </c>
      <c r="B129" s="1">
        <v>0.52500000000000002</v>
      </c>
      <c r="C129" s="1">
        <v>0.53333333333333333</v>
      </c>
      <c r="D129">
        <v>0</v>
      </c>
      <c r="E129">
        <v>0</v>
      </c>
      <c r="F129">
        <v>0</v>
      </c>
      <c r="G129">
        <v>0</v>
      </c>
      <c r="H129">
        <v>0</v>
      </c>
      <c r="I129">
        <v>0</v>
      </c>
      <c r="J129">
        <v>0</v>
      </c>
      <c r="K129">
        <v>0</v>
      </c>
      <c r="L129">
        <v>0</v>
      </c>
      <c r="M129">
        <v>0</v>
      </c>
      <c r="N129" t="s">
        <v>34</v>
      </c>
      <c r="O129">
        <v>46</v>
      </c>
      <c r="P129" t="s">
        <v>40</v>
      </c>
      <c r="Q129">
        <v>47.1</v>
      </c>
      <c r="R129">
        <v>45.7</v>
      </c>
      <c r="S129">
        <v>47.2</v>
      </c>
      <c r="T129">
        <v>48.4</v>
      </c>
      <c r="U129">
        <v>53.1</v>
      </c>
      <c r="V129" t="s">
        <v>49</v>
      </c>
    </row>
    <row r="130" spans="1:23" x14ac:dyDescent="0.35">
      <c r="A130" s="6">
        <v>44250</v>
      </c>
      <c r="B130" s="1">
        <v>0.4777777777777778</v>
      </c>
      <c r="C130" s="1">
        <v>0.48819444444444443</v>
      </c>
      <c r="D130">
        <v>0</v>
      </c>
      <c r="E130">
        <v>0</v>
      </c>
      <c r="F130">
        <v>0</v>
      </c>
      <c r="G130">
        <v>1</v>
      </c>
      <c r="H130">
        <v>0</v>
      </c>
      <c r="I130">
        <v>1</v>
      </c>
      <c r="J130">
        <v>1</v>
      </c>
      <c r="K130">
        <v>0</v>
      </c>
      <c r="L130">
        <v>1</v>
      </c>
      <c r="M130">
        <v>1</v>
      </c>
      <c r="N130" t="s">
        <v>33</v>
      </c>
      <c r="O130">
        <v>44</v>
      </c>
      <c r="P130" t="s">
        <v>40</v>
      </c>
      <c r="Q130">
        <v>46.9</v>
      </c>
      <c r="R130">
        <v>45.1</v>
      </c>
      <c r="S130">
        <v>37.799999999999997</v>
      </c>
      <c r="T130">
        <v>47</v>
      </c>
      <c r="U130">
        <v>48.6</v>
      </c>
      <c r="V130" t="s">
        <v>41</v>
      </c>
    </row>
    <row r="131" spans="1:23" x14ac:dyDescent="0.35">
      <c r="A131" s="6">
        <v>44257</v>
      </c>
      <c r="B131" s="1">
        <v>0.47500000000000003</v>
      </c>
      <c r="C131" s="1">
        <v>0.48541666666666666</v>
      </c>
      <c r="D131">
        <v>0</v>
      </c>
      <c r="E131">
        <v>0</v>
      </c>
      <c r="F131">
        <v>0</v>
      </c>
      <c r="G131">
        <v>0</v>
      </c>
      <c r="H131">
        <v>0</v>
      </c>
      <c r="I131">
        <v>0</v>
      </c>
      <c r="J131">
        <v>0</v>
      </c>
      <c r="K131">
        <v>0</v>
      </c>
      <c r="L131">
        <v>0</v>
      </c>
      <c r="M131">
        <v>0</v>
      </c>
      <c r="N131" t="s">
        <v>34</v>
      </c>
      <c r="O131">
        <v>34</v>
      </c>
      <c r="P131" t="s">
        <v>40</v>
      </c>
      <c r="Q131">
        <v>45.2</v>
      </c>
      <c r="R131">
        <v>45.2</v>
      </c>
      <c r="S131">
        <v>45.3</v>
      </c>
      <c r="T131">
        <v>47.4</v>
      </c>
      <c r="U131">
        <v>47.5</v>
      </c>
    </row>
    <row r="132" spans="1:23" x14ac:dyDescent="0.35">
      <c r="A132" s="6">
        <v>44258</v>
      </c>
      <c r="B132" s="1">
        <v>0.50347222222222221</v>
      </c>
      <c r="C132" s="1">
        <v>0.51388888888888895</v>
      </c>
      <c r="D132">
        <v>0</v>
      </c>
      <c r="E132">
        <v>0</v>
      </c>
      <c r="F132">
        <v>0</v>
      </c>
      <c r="G132">
        <v>1</v>
      </c>
      <c r="H132">
        <v>0</v>
      </c>
      <c r="I132">
        <v>1</v>
      </c>
      <c r="J132">
        <v>1</v>
      </c>
      <c r="K132">
        <v>0</v>
      </c>
      <c r="L132">
        <v>1</v>
      </c>
      <c r="M132">
        <v>1</v>
      </c>
      <c r="N132" t="s">
        <v>34</v>
      </c>
      <c r="O132">
        <v>46</v>
      </c>
      <c r="P132" t="s">
        <v>37</v>
      </c>
      <c r="Q132">
        <v>45.5</v>
      </c>
      <c r="R132">
        <v>43.6</v>
      </c>
      <c r="S132">
        <v>43.5</v>
      </c>
      <c r="T132">
        <v>42.8</v>
      </c>
      <c r="U132">
        <v>43.6</v>
      </c>
    </row>
    <row r="133" spans="1:23" x14ac:dyDescent="0.35">
      <c r="A133" s="6">
        <v>44264</v>
      </c>
      <c r="B133" s="1">
        <v>0.46458333333333335</v>
      </c>
      <c r="C133" s="1">
        <v>0.47500000000000003</v>
      </c>
      <c r="D133">
        <v>0</v>
      </c>
      <c r="E133">
        <v>0</v>
      </c>
      <c r="F133">
        <v>0</v>
      </c>
      <c r="G133">
        <v>0</v>
      </c>
      <c r="H133">
        <v>0</v>
      </c>
      <c r="I133">
        <v>0</v>
      </c>
      <c r="J133">
        <v>0</v>
      </c>
      <c r="K133">
        <v>0</v>
      </c>
      <c r="L133">
        <v>0</v>
      </c>
      <c r="M133">
        <v>0</v>
      </c>
      <c r="N133" t="s">
        <v>33</v>
      </c>
      <c r="O133">
        <v>50</v>
      </c>
      <c r="P133" t="s">
        <v>40</v>
      </c>
      <c r="Q133">
        <v>52.4</v>
      </c>
      <c r="R133">
        <v>53.9</v>
      </c>
      <c r="S133">
        <v>53</v>
      </c>
      <c r="T133">
        <v>53.4</v>
      </c>
      <c r="U133">
        <v>53.3</v>
      </c>
    </row>
    <row r="134" spans="1:23" x14ac:dyDescent="0.35">
      <c r="A134" s="6">
        <v>44265</v>
      </c>
      <c r="B134" s="1">
        <v>0.50486111111111109</v>
      </c>
      <c r="C134" s="1">
        <v>0.51597222222222217</v>
      </c>
      <c r="D134">
        <v>0</v>
      </c>
      <c r="E134">
        <v>0</v>
      </c>
      <c r="F134">
        <v>0</v>
      </c>
      <c r="G134">
        <v>0</v>
      </c>
      <c r="H134">
        <v>0</v>
      </c>
      <c r="I134">
        <v>0</v>
      </c>
      <c r="J134">
        <v>0</v>
      </c>
      <c r="K134">
        <v>0</v>
      </c>
      <c r="L134">
        <v>0</v>
      </c>
      <c r="M134">
        <v>0</v>
      </c>
      <c r="N134" t="s">
        <v>34</v>
      </c>
      <c r="O134">
        <v>47</v>
      </c>
      <c r="P134" t="s">
        <v>37</v>
      </c>
      <c r="Q134">
        <v>43.2</v>
      </c>
      <c r="R134">
        <v>43.9</v>
      </c>
      <c r="S134">
        <v>43.3</v>
      </c>
      <c r="T134">
        <v>43.2</v>
      </c>
      <c r="U134">
        <v>45.5</v>
      </c>
    </row>
    <row r="135" spans="1:23" x14ac:dyDescent="0.35">
      <c r="A135" s="6">
        <v>44267</v>
      </c>
      <c r="B135" s="1">
        <v>0.53402777777777777</v>
      </c>
      <c r="C135" s="1">
        <v>0.54236111111111118</v>
      </c>
      <c r="D135">
        <v>0</v>
      </c>
      <c r="E135">
        <v>0</v>
      </c>
      <c r="F135">
        <v>0</v>
      </c>
      <c r="G135">
        <v>0</v>
      </c>
      <c r="H135">
        <v>0</v>
      </c>
      <c r="I135">
        <v>0</v>
      </c>
      <c r="J135">
        <v>0</v>
      </c>
      <c r="K135">
        <v>0</v>
      </c>
      <c r="L135">
        <v>0</v>
      </c>
      <c r="M135">
        <v>0</v>
      </c>
      <c r="N135" t="s">
        <v>34</v>
      </c>
      <c r="O135">
        <v>48</v>
      </c>
      <c r="P135" t="s">
        <v>37</v>
      </c>
      <c r="Q135">
        <v>47.6</v>
      </c>
      <c r="R135">
        <v>47.9</v>
      </c>
      <c r="S135">
        <v>46.6</v>
      </c>
      <c r="T135">
        <v>46.3</v>
      </c>
      <c r="U135">
        <v>45.8</v>
      </c>
      <c r="V135" t="s">
        <v>67</v>
      </c>
    </row>
    <row r="136" spans="1:23" x14ac:dyDescent="0.35">
      <c r="A136" s="6">
        <v>44271</v>
      </c>
      <c r="B136" s="1">
        <v>0.46597222222222223</v>
      </c>
      <c r="C136" s="1">
        <v>0.47638888888888892</v>
      </c>
      <c r="D136">
        <v>0</v>
      </c>
      <c r="E136">
        <v>0</v>
      </c>
      <c r="F136">
        <v>0</v>
      </c>
      <c r="G136">
        <v>8</v>
      </c>
      <c r="H136">
        <v>0</v>
      </c>
      <c r="I136">
        <v>8</v>
      </c>
      <c r="J136">
        <v>8</v>
      </c>
      <c r="K136">
        <v>0</v>
      </c>
      <c r="L136">
        <v>8</v>
      </c>
      <c r="M136">
        <v>8</v>
      </c>
      <c r="N136" t="s">
        <v>34</v>
      </c>
      <c r="O136">
        <v>43</v>
      </c>
      <c r="P136" t="s">
        <v>37</v>
      </c>
      <c r="Q136">
        <v>45.2</v>
      </c>
      <c r="R136">
        <v>46.4</v>
      </c>
      <c r="S136">
        <v>47.3</v>
      </c>
      <c r="T136">
        <v>47.5</v>
      </c>
      <c r="U136">
        <v>47.2</v>
      </c>
    </row>
    <row r="137" spans="1:23" x14ac:dyDescent="0.35">
      <c r="A137" s="6">
        <v>44287</v>
      </c>
      <c r="B137" s="1">
        <v>0.63402777777777775</v>
      </c>
      <c r="C137" s="1">
        <v>0.64444444444444449</v>
      </c>
      <c r="D137">
        <v>5</v>
      </c>
      <c r="E137">
        <v>0</v>
      </c>
      <c r="F137">
        <v>5</v>
      </c>
      <c r="G137">
        <v>3</v>
      </c>
      <c r="H137">
        <v>0</v>
      </c>
      <c r="I137">
        <v>3</v>
      </c>
      <c r="J137">
        <v>8</v>
      </c>
      <c r="K137">
        <v>0</v>
      </c>
      <c r="L137">
        <v>8</v>
      </c>
      <c r="M137">
        <v>8</v>
      </c>
      <c r="N137" t="s">
        <v>34</v>
      </c>
      <c r="O137">
        <v>62</v>
      </c>
      <c r="P137" t="s">
        <v>37</v>
      </c>
      <c r="Q137">
        <v>49.1</v>
      </c>
      <c r="R137">
        <v>49</v>
      </c>
      <c r="S137">
        <v>47.8</v>
      </c>
      <c r="T137">
        <v>48.4</v>
      </c>
      <c r="U137">
        <v>47.6</v>
      </c>
      <c r="V137" t="s">
        <v>67</v>
      </c>
      <c r="W137" t="s">
        <v>72</v>
      </c>
    </row>
    <row r="138" spans="1:23" x14ac:dyDescent="0.35">
      <c r="A138" s="6">
        <v>44290</v>
      </c>
      <c r="B138" s="1">
        <v>0.52361111111111114</v>
      </c>
      <c r="C138" s="1">
        <v>0.53194444444444444</v>
      </c>
      <c r="D138">
        <v>0</v>
      </c>
      <c r="E138">
        <v>0</v>
      </c>
      <c r="F138">
        <v>0</v>
      </c>
      <c r="G138">
        <v>5</v>
      </c>
      <c r="H138">
        <v>0</v>
      </c>
      <c r="I138">
        <v>5</v>
      </c>
      <c r="J138">
        <v>5</v>
      </c>
      <c r="K138">
        <v>0</v>
      </c>
      <c r="L138">
        <v>5</v>
      </c>
      <c r="M138">
        <v>5</v>
      </c>
      <c r="N138" t="s">
        <v>34</v>
      </c>
      <c r="O138">
        <v>46</v>
      </c>
      <c r="P138" t="s">
        <v>37</v>
      </c>
      <c r="Q138">
        <v>45.6</v>
      </c>
      <c r="R138">
        <v>47.9</v>
      </c>
      <c r="S138">
        <v>44.6</v>
      </c>
      <c r="T138">
        <v>43.5</v>
      </c>
      <c r="U138">
        <v>45.3</v>
      </c>
      <c r="V138" t="s">
        <v>67</v>
      </c>
      <c r="W138" t="s">
        <v>72</v>
      </c>
    </row>
    <row r="139" spans="1:23" x14ac:dyDescent="0.35">
      <c r="A139" s="6">
        <v>44294</v>
      </c>
      <c r="B139" s="1">
        <v>0.62986111111111109</v>
      </c>
      <c r="C139" s="1">
        <v>0.64027777777777783</v>
      </c>
      <c r="D139">
        <v>0</v>
      </c>
      <c r="E139">
        <v>0</v>
      </c>
      <c r="F139">
        <v>0</v>
      </c>
      <c r="G139">
        <v>2</v>
      </c>
      <c r="H139">
        <v>0</v>
      </c>
      <c r="I139">
        <v>2</v>
      </c>
      <c r="J139">
        <v>2</v>
      </c>
      <c r="K139">
        <v>0</v>
      </c>
      <c r="L139">
        <v>2</v>
      </c>
      <c r="M139">
        <v>2</v>
      </c>
      <c r="N139" t="s">
        <v>34</v>
      </c>
      <c r="O139">
        <v>48</v>
      </c>
      <c r="P139" t="s">
        <v>37</v>
      </c>
      <c r="Q139">
        <v>50.2</v>
      </c>
      <c r="R139">
        <v>53.4</v>
      </c>
      <c r="S139">
        <v>58.7</v>
      </c>
      <c r="T139">
        <v>52.7</v>
      </c>
      <c r="U139">
        <v>56.1</v>
      </c>
      <c r="V139" t="s">
        <v>49</v>
      </c>
      <c r="W139" t="s">
        <v>72</v>
      </c>
    </row>
    <row r="140" spans="1:23" x14ac:dyDescent="0.35">
      <c r="A140" s="6">
        <v>44296</v>
      </c>
      <c r="B140" s="1">
        <v>0.53402777777777777</v>
      </c>
      <c r="C140" s="1">
        <v>0.54236111111111118</v>
      </c>
      <c r="D140">
        <v>0</v>
      </c>
      <c r="E140">
        <v>0</v>
      </c>
      <c r="F140">
        <v>0</v>
      </c>
      <c r="G140">
        <v>4</v>
      </c>
      <c r="H140">
        <v>0</v>
      </c>
      <c r="I140">
        <v>4</v>
      </c>
      <c r="J140">
        <v>4</v>
      </c>
      <c r="K140">
        <v>0</v>
      </c>
      <c r="L140">
        <v>4</v>
      </c>
      <c r="M140">
        <v>4</v>
      </c>
      <c r="N140" t="s">
        <v>34</v>
      </c>
      <c r="O140">
        <v>46</v>
      </c>
      <c r="P140" t="s">
        <v>37</v>
      </c>
      <c r="Q140">
        <v>49</v>
      </c>
      <c r="R140">
        <v>51</v>
      </c>
      <c r="S140">
        <v>50</v>
      </c>
      <c r="T140">
        <v>57</v>
      </c>
      <c r="U140">
        <v>58.7</v>
      </c>
      <c r="V140" t="s">
        <v>41</v>
      </c>
      <c r="W140" t="s">
        <v>72</v>
      </c>
    </row>
    <row r="141" spans="1:23" x14ac:dyDescent="0.35">
      <c r="A141" s="6">
        <v>44298</v>
      </c>
      <c r="B141" s="1">
        <v>0.68402777777777779</v>
      </c>
      <c r="C141" s="1">
        <v>0.69444444444444453</v>
      </c>
      <c r="D141">
        <v>0</v>
      </c>
      <c r="E141">
        <v>0</v>
      </c>
      <c r="F141">
        <v>0</v>
      </c>
      <c r="G141">
        <v>8</v>
      </c>
      <c r="H141">
        <v>0</v>
      </c>
      <c r="I141">
        <v>8</v>
      </c>
      <c r="J141">
        <v>8</v>
      </c>
      <c r="K141">
        <v>0</v>
      </c>
      <c r="L141">
        <v>8</v>
      </c>
      <c r="M141">
        <v>8</v>
      </c>
      <c r="N141" t="s">
        <v>33</v>
      </c>
      <c r="O141">
        <v>60</v>
      </c>
      <c r="P141" t="s">
        <v>37</v>
      </c>
      <c r="Q141">
        <v>50</v>
      </c>
      <c r="R141">
        <v>55.5</v>
      </c>
      <c r="S141">
        <v>47</v>
      </c>
      <c r="T141">
        <v>59.6</v>
      </c>
      <c r="U141">
        <v>49.1</v>
      </c>
      <c r="V141" t="s">
        <v>49</v>
      </c>
      <c r="W141" t="s">
        <v>72</v>
      </c>
    </row>
    <row r="142" spans="1:23" x14ac:dyDescent="0.35">
      <c r="A142" s="6">
        <v>44301</v>
      </c>
      <c r="B142" s="1">
        <v>0.59652777777777777</v>
      </c>
      <c r="C142" s="1">
        <v>0.6069444444444444</v>
      </c>
      <c r="D142">
        <v>0</v>
      </c>
      <c r="E142">
        <v>0</v>
      </c>
      <c r="F142">
        <v>0</v>
      </c>
      <c r="G142">
        <v>1</v>
      </c>
      <c r="H142">
        <v>0</v>
      </c>
      <c r="I142">
        <v>1</v>
      </c>
      <c r="J142">
        <v>1</v>
      </c>
      <c r="K142">
        <v>0</v>
      </c>
      <c r="L142">
        <v>1</v>
      </c>
      <c r="M142">
        <v>1</v>
      </c>
      <c r="N142" t="s">
        <v>34</v>
      </c>
      <c r="O142">
        <v>66</v>
      </c>
      <c r="P142" t="s">
        <v>37</v>
      </c>
      <c r="Q142">
        <v>55.7</v>
      </c>
      <c r="R142">
        <v>56.7</v>
      </c>
      <c r="S142">
        <v>47.1</v>
      </c>
      <c r="T142">
        <v>48.2</v>
      </c>
      <c r="U142">
        <v>47.2</v>
      </c>
      <c r="V142" t="s">
        <v>49</v>
      </c>
    </row>
    <row r="143" spans="1:23" x14ac:dyDescent="0.35">
      <c r="A143" s="6">
        <v>44303</v>
      </c>
      <c r="B143" s="1">
        <v>0.44305555555555554</v>
      </c>
      <c r="C143" s="1">
        <v>0.4513888888888889</v>
      </c>
      <c r="D143">
        <v>0</v>
      </c>
      <c r="E143">
        <v>0</v>
      </c>
      <c r="F143">
        <v>0</v>
      </c>
      <c r="G143">
        <v>2</v>
      </c>
      <c r="H143">
        <v>0</v>
      </c>
      <c r="I143">
        <v>2</v>
      </c>
      <c r="J143">
        <v>2</v>
      </c>
      <c r="K143">
        <v>0</v>
      </c>
      <c r="L143">
        <v>2</v>
      </c>
      <c r="M143">
        <v>2</v>
      </c>
      <c r="N143" t="s">
        <v>34</v>
      </c>
      <c r="O143">
        <v>63</v>
      </c>
      <c r="P143" t="s">
        <v>37</v>
      </c>
      <c r="Q143">
        <v>49.8</v>
      </c>
      <c r="R143">
        <v>50</v>
      </c>
      <c r="S143">
        <v>51.3</v>
      </c>
      <c r="T143">
        <v>57</v>
      </c>
      <c r="U143">
        <v>50.1</v>
      </c>
      <c r="V143" t="s">
        <v>67</v>
      </c>
    </row>
    <row r="144" spans="1:23" x14ac:dyDescent="0.35">
      <c r="A144" s="6">
        <v>44305</v>
      </c>
      <c r="B144" s="1">
        <v>0.68055555555555547</v>
      </c>
      <c r="C144" s="1">
        <v>0.69097222222222221</v>
      </c>
      <c r="D144">
        <v>0</v>
      </c>
      <c r="E144">
        <v>0</v>
      </c>
      <c r="F144">
        <v>0</v>
      </c>
      <c r="G144">
        <v>4</v>
      </c>
      <c r="H144">
        <v>0</v>
      </c>
      <c r="I144">
        <v>4</v>
      </c>
      <c r="J144">
        <v>4</v>
      </c>
      <c r="K144">
        <v>0</v>
      </c>
      <c r="L144">
        <v>4</v>
      </c>
      <c r="M144">
        <v>4</v>
      </c>
      <c r="N144" t="s">
        <v>34</v>
      </c>
      <c r="O144">
        <v>70</v>
      </c>
      <c r="P144" t="s">
        <v>37</v>
      </c>
      <c r="Q144">
        <v>46.8</v>
      </c>
      <c r="R144">
        <v>50.4</v>
      </c>
      <c r="S144">
        <v>43.3</v>
      </c>
      <c r="T144">
        <v>51.8</v>
      </c>
      <c r="U144">
        <v>44.3</v>
      </c>
      <c r="V144" t="s">
        <v>49</v>
      </c>
    </row>
    <row r="145" spans="1:22" x14ac:dyDescent="0.35">
      <c r="A145" s="6">
        <v>44308</v>
      </c>
      <c r="B145" s="1">
        <v>0.50555555555555554</v>
      </c>
      <c r="C145" s="1">
        <v>0.51597222222222217</v>
      </c>
      <c r="D145">
        <v>0</v>
      </c>
      <c r="E145">
        <v>0</v>
      </c>
      <c r="F145">
        <v>0</v>
      </c>
      <c r="G145">
        <v>3</v>
      </c>
      <c r="H145">
        <v>0</v>
      </c>
      <c r="I145">
        <v>3</v>
      </c>
      <c r="J145">
        <v>3</v>
      </c>
      <c r="K145">
        <v>0</v>
      </c>
      <c r="L145">
        <v>3</v>
      </c>
      <c r="M145">
        <v>3</v>
      </c>
      <c r="N145" t="s">
        <v>34</v>
      </c>
      <c r="O145">
        <v>55</v>
      </c>
      <c r="P145" t="s">
        <v>37</v>
      </c>
      <c r="Q145">
        <v>49.1</v>
      </c>
      <c r="R145">
        <v>47.2</v>
      </c>
      <c r="S145">
        <v>48.4</v>
      </c>
      <c r="T145">
        <v>48.2</v>
      </c>
      <c r="U145">
        <v>49.4</v>
      </c>
      <c r="V145" t="s">
        <v>49</v>
      </c>
    </row>
    <row r="146" spans="1:22" x14ac:dyDescent="0.35">
      <c r="A146" s="6">
        <v>44315</v>
      </c>
      <c r="B146" s="1">
        <v>0.38750000000000001</v>
      </c>
      <c r="C146" s="1">
        <v>0.39097222222222222</v>
      </c>
      <c r="D146">
        <v>0</v>
      </c>
      <c r="E146">
        <v>0</v>
      </c>
      <c r="F146">
        <v>0</v>
      </c>
      <c r="G146">
        <v>3</v>
      </c>
      <c r="H146">
        <v>0</v>
      </c>
      <c r="I146">
        <v>3</v>
      </c>
      <c r="J146">
        <v>3</v>
      </c>
      <c r="K146">
        <v>0</v>
      </c>
      <c r="L146">
        <v>3</v>
      </c>
      <c r="M146">
        <v>3</v>
      </c>
      <c r="N146" t="s">
        <v>34</v>
      </c>
      <c r="O146">
        <v>55</v>
      </c>
      <c r="P146" t="s">
        <v>37</v>
      </c>
      <c r="Q146">
        <v>52.1</v>
      </c>
      <c r="R146">
        <v>45.6</v>
      </c>
      <c r="S146">
        <v>46.1</v>
      </c>
      <c r="T146">
        <v>46.3</v>
      </c>
      <c r="U146">
        <v>48.1</v>
      </c>
      <c r="V146" t="s">
        <v>49</v>
      </c>
    </row>
    <row r="147" spans="1:22" x14ac:dyDescent="0.35">
      <c r="A147" s="6">
        <v>44322</v>
      </c>
      <c r="B147" s="1">
        <v>0.60972222222222217</v>
      </c>
      <c r="C147" s="1">
        <v>0.62013888888888891</v>
      </c>
      <c r="D147">
        <v>0</v>
      </c>
      <c r="E147">
        <v>0</v>
      </c>
      <c r="F147">
        <v>0</v>
      </c>
      <c r="G147">
        <v>4</v>
      </c>
      <c r="H147">
        <v>0</v>
      </c>
      <c r="I147">
        <v>4</v>
      </c>
      <c r="J147">
        <v>4</v>
      </c>
      <c r="K147">
        <v>0</v>
      </c>
      <c r="L147">
        <v>4</v>
      </c>
      <c r="M147">
        <v>4</v>
      </c>
      <c r="N147" t="s">
        <v>34</v>
      </c>
      <c r="O147">
        <v>60</v>
      </c>
      <c r="P147" t="s">
        <v>40</v>
      </c>
      <c r="Q147">
        <v>55.7</v>
      </c>
      <c r="R147">
        <v>56.6</v>
      </c>
      <c r="S147">
        <v>55.8</v>
      </c>
      <c r="T147">
        <v>53.8</v>
      </c>
      <c r="U147">
        <v>55.2</v>
      </c>
    </row>
    <row r="148" spans="1:22" x14ac:dyDescent="0.35">
      <c r="A148" s="6">
        <v>44326</v>
      </c>
      <c r="B148" s="1">
        <v>0.66666666666666663</v>
      </c>
      <c r="C148" s="1">
        <v>0.67708333333333337</v>
      </c>
      <c r="D148">
        <v>5</v>
      </c>
      <c r="E148">
        <v>2</v>
      </c>
      <c r="F148">
        <v>7</v>
      </c>
      <c r="G148">
        <v>3</v>
      </c>
      <c r="H148">
        <v>0</v>
      </c>
      <c r="I148">
        <v>3</v>
      </c>
      <c r="J148">
        <v>8</v>
      </c>
      <c r="K148">
        <v>2</v>
      </c>
      <c r="L148">
        <v>10</v>
      </c>
      <c r="M148">
        <v>10</v>
      </c>
      <c r="N148" t="s">
        <v>33</v>
      </c>
      <c r="O148">
        <v>61</v>
      </c>
      <c r="P148" t="s">
        <v>37</v>
      </c>
      <c r="Q148">
        <v>48.4</v>
      </c>
      <c r="R148">
        <v>58.8</v>
      </c>
      <c r="S148">
        <v>52.2</v>
      </c>
      <c r="T148">
        <v>47.2</v>
      </c>
      <c r="U148">
        <v>49.6</v>
      </c>
      <c r="V148" t="s">
        <v>49</v>
      </c>
    </row>
    <row r="149" spans="1:22" x14ac:dyDescent="0.35">
      <c r="A149" s="6">
        <v>44329</v>
      </c>
      <c r="B149" s="1">
        <v>0.42708333333333331</v>
      </c>
      <c r="C149" s="1">
        <v>0.4375</v>
      </c>
      <c r="D149">
        <v>0</v>
      </c>
      <c r="E149">
        <v>0</v>
      </c>
      <c r="F149">
        <v>0</v>
      </c>
      <c r="G149">
        <v>0</v>
      </c>
      <c r="H149">
        <v>0</v>
      </c>
      <c r="I149">
        <v>0</v>
      </c>
      <c r="J149">
        <v>0</v>
      </c>
      <c r="K149">
        <v>0</v>
      </c>
      <c r="L149">
        <v>0</v>
      </c>
      <c r="M149">
        <v>0</v>
      </c>
      <c r="N149" t="s">
        <v>34</v>
      </c>
      <c r="O149">
        <v>50</v>
      </c>
      <c r="P149" t="s">
        <v>40</v>
      </c>
      <c r="Q149">
        <v>53.1</v>
      </c>
      <c r="R149">
        <v>52.3</v>
      </c>
      <c r="S149">
        <v>48</v>
      </c>
      <c r="T149">
        <v>50.1</v>
      </c>
      <c r="U149">
        <v>54.4</v>
      </c>
    </row>
    <row r="150" spans="1:22" x14ac:dyDescent="0.35">
      <c r="A150" s="6">
        <v>44333</v>
      </c>
      <c r="B150" s="1">
        <v>0.66666666666666663</v>
      </c>
      <c r="C150" s="1">
        <v>0.67708333333333337</v>
      </c>
      <c r="D150">
        <v>0</v>
      </c>
      <c r="E150">
        <v>0</v>
      </c>
      <c r="F150">
        <v>0</v>
      </c>
      <c r="G150">
        <v>10</v>
      </c>
      <c r="H150">
        <v>0</v>
      </c>
      <c r="I150">
        <v>10</v>
      </c>
      <c r="J150">
        <v>10</v>
      </c>
      <c r="K150">
        <v>0</v>
      </c>
      <c r="L150">
        <v>10</v>
      </c>
      <c r="M150">
        <v>10</v>
      </c>
      <c r="N150" t="s">
        <v>34</v>
      </c>
      <c r="O150">
        <v>58</v>
      </c>
      <c r="P150" t="s">
        <v>40</v>
      </c>
      <c r="Q150">
        <v>56.6</v>
      </c>
      <c r="R150">
        <v>53.8</v>
      </c>
      <c r="S150">
        <v>53.7</v>
      </c>
      <c r="T150">
        <v>56.3</v>
      </c>
      <c r="U150">
        <v>54.8</v>
      </c>
      <c r="V150" t="s">
        <v>49</v>
      </c>
    </row>
    <row r="151" spans="1:22" x14ac:dyDescent="0.35">
      <c r="A151" s="6">
        <v>44336</v>
      </c>
      <c r="B151" s="1">
        <v>0.52013888888888882</v>
      </c>
      <c r="C151" s="1">
        <v>0.53055555555555556</v>
      </c>
      <c r="D151">
        <v>0</v>
      </c>
      <c r="E151">
        <v>0</v>
      </c>
      <c r="F151">
        <v>0</v>
      </c>
      <c r="G151">
        <v>3</v>
      </c>
      <c r="H151">
        <v>0</v>
      </c>
      <c r="I151">
        <v>3</v>
      </c>
      <c r="J151">
        <v>3</v>
      </c>
      <c r="K151">
        <v>0</v>
      </c>
      <c r="L151">
        <v>3</v>
      </c>
      <c r="M151">
        <v>3</v>
      </c>
      <c r="N151" t="s">
        <v>34</v>
      </c>
      <c r="O151">
        <v>65</v>
      </c>
      <c r="P151" t="s">
        <v>40</v>
      </c>
      <c r="Q151">
        <v>54.4</v>
      </c>
      <c r="R151">
        <v>53.4</v>
      </c>
      <c r="S151">
        <v>53.3</v>
      </c>
      <c r="T151">
        <v>53.8</v>
      </c>
      <c r="U151">
        <v>55.6</v>
      </c>
      <c r="V151" t="s">
        <v>49</v>
      </c>
    </row>
    <row r="152" spans="1:22" x14ac:dyDescent="0.35">
      <c r="A152" s="6">
        <v>44347</v>
      </c>
      <c r="B152" s="1">
        <v>0.66597222222222219</v>
      </c>
      <c r="C152" s="1">
        <v>0.67638888888888893</v>
      </c>
      <c r="D152">
        <v>0</v>
      </c>
      <c r="E152">
        <v>0</v>
      </c>
      <c r="F152">
        <v>0</v>
      </c>
      <c r="G152">
        <v>3</v>
      </c>
      <c r="H152">
        <v>1</v>
      </c>
      <c r="I152">
        <v>4</v>
      </c>
      <c r="J152">
        <v>3</v>
      </c>
      <c r="K152">
        <v>1</v>
      </c>
      <c r="L152">
        <v>4</v>
      </c>
      <c r="M152">
        <v>4</v>
      </c>
      <c r="N152" t="s">
        <v>34</v>
      </c>
      <c r="O152">
        <v>72</v>
      </c>
      <c r="P152" t="s">
        <v>37</v>
      </c>
      <c r="Q152">
        <v>46.4</v>
      </c>
      <c r="R152">
        <v>52.9</v>
      </c>
      <c r="S152">
        <v>47.7</v>
      </c>
      <c r="T152">
        <v>50.5</v>
      </c>
      <c r="U152">
        <v>49.3</v>
      </c>
    </row>
    <row r="153" spans="1:22" x14ac:dyDescent="0.35">
      <c r="A153" s="6">
        <v>44354</v>
      </c>
      <c r="B153" s="1">
        <v>0.66597222222222219</v>
      </c>
      <c r="C153" s="1">
        <v>0.25972222222222224</v>
      </c>
      <c r="D153">
        <v>0</v>
      </c>
      <c r="E153">
        <v>0</v>
      </c>
      <c r="F153">
        <v>0</v>
      </c>
      <c r="G153">
        <v>2</v>
      </c>
      <c r="H153">
        <v>0</v>
      </c>
      <c r="I153">
        <v>2</v>
      </c>
      <c r="J153">
        <v>2</v>
      </c>
      <c r="K153">
        <v>0</v>
      </c>
      <c r="L153">
        <v>2</v>
      </c>
      <c r="M153">
        <v>2</v>
      </c>
      <c r="N153" t="s">
        <v>33</v>
      </c>
      <c r="O153">
        <v>59</v>
      </c>
      <c r="P153" t="s">
        <v>37</v>
      </c>
      <c r="Q153">
        <v>43.5</v>
      </c>
      <c r="R153">
        <v>42.3</v>
      </c>
      <c r="S153">
        <v>43.8</v>
      </c>
      <c r="T153">
        <v>44.2</v>
      </c>
      <c r="U153">
        <v>42.9</v>
      </c>
    </row>
    <row r="154" spans="1:22" x14ac:dyDescent="0.35">
      <c r="A154" s="6">
        <v>44375</v>
      </c>
      <c r="B154" s="1">
        <v>0.62847222222222221</v>
      </c>
      <c r="C154" s="1">
        <v>0.63888888888888895</v>
      </c>
      <c r="D154">
        <v>2</v>
      </c>
      <c r="E154">
        <v>1</v>
      </c>
      <c r="F154">
        <v>3</v>
      </c>
      <c r="G154">
        <v>7</v>
      </c>
      <c r="H154">
        <v>1</v>
      </c>
      <c r="I154">
        <v>8</v>
      </c>
      <c r="J154">
        <v>9</v>
      </c>
      <c r="K154">
        <v>2</v>
      </c>
      <c r="L154">
        <v>11</v>
      </c>
      <c r="M154">
        <v>11</v>
      </c>
      <c r="N154" t="s">
        <v>34</v>
      </c>
      <c r="O154">
        <v>92</v>
      </c>
      <c r="P154" t="s">
        <v>37</v>
      </c>
      <c r="Q154">
        <v>52</v>
      </c>
      <c r="R154">
        <v>53</v>
      </c>
      <c r="S154">
        <v>55.5</v>
      </c>
      <c r="T154">
        <v>48.8</v>
      </c>
      <c r="U154">
        <v>51</v>
      </c>
      <c r="V154" t="s">
        <v>52</v>
      </c>
    </row>
    <row r="155" spans="1:22" x14ac:dyDescent="0.35">
      <c r="A155" s="6">
        <v>44376</v>
      </c>
      <c r="B155" s="1">
        <v>0.63541666666666663</v>
      </c>
      <c r="C155" s="1">
        <v>0.64583333333333337</v>
      </c>
      <c r="D155">
        <v>1</v>
      </c>
      <c r="E155">
        <v>0</v>
      </c>
      <c r="F155">
        <v>1</v>
      </c>
      <c r="G155">
        <v>4</v>
      </c>
      <c r="H155">
        <v>1</v>
      </c>
      <c r="I155">
        <v>5</v>
      </c>
      <c r="J155">
        <v>6</v>
      </c>
      <c r="K155">
        <v>1</v>
      </c>
      <c r="L155">
        <v>7</v>
      </c>
      <c r="M155">
        <v>7</v>
      </c>
      <c r="N155" t="s">
        <v>34</v>
      </c>
      <c r="O155">
        <v>79</v>
      </c>
      <c r="P155" t="s">
        <v>37</v>
      </c>
      <c r="Q155">
        <v>55.3</v>
      </c>
      <c r="R155">
        <v>56.1</v>
      </c>
      <c r="S155">
        <v>54.9</v>
      </c>
      <c r="T155">
        <v>55.6</v>
      </c>
      <c r="U155">
        <v>54.8</v>
      </c>
      <c r="V155" t="s">
        <v>49</v>
      </c>
    </row>
    <row r="156" spans="1:22" x14ac:dyDescent="0.35">
      <c r="A156" s="6">
        <v>44383</v>
      </c>
      <c r="B156" s="1">
        <v>0.63194444444444442</v>
      </c>
      <c r="C156" s="1">
        <v>0.64236111111111105</v>
      </c>
      <c r="D156">
        <v>0</v>
      </c>
      <c r="E156">
        <v>0</v>
      </c>
      <c r="F156">
        <v>0</v>
      </c>
      <c r="G156">
        <v>2</v>
      </c>
      <c r="H156">
        <v>1</v>
      </c>
      <c r="I156">
        <v>3</v>
      </c>
      <c r="J156">
        <v>2</v>
      </c>
      <c r="K156">
        <v>1</v>
      </c>
      <c r="L156">
        <v>3</v>
      </c>
      <c r="M156">
        <v>3</v>
      </c>
      <c r="N156" t="s">
        <v>34</v>
      </c>
      <c r="O156">
        <v>73</v>
      </c>
      <c r="P156" t="s">
        <v>37</v>
      </c>
      <c r="Q156">
        <v>50.1</v>
      </c>
      <c r="R156">
        <v>49.4</v>
      </c>
      <c r="S156">
        <v>48.7</v>
      </c>
      <c r="T156">
        <v>50.4</v>
      </c>
      <c r="U156">
        <v>49.3</v>
      </c>
    </row>
    <row r="157" spans="1:22" x14ac:dyDescent="0.35">
      <c r="A157" s="6">
        <v>44393</v>
      </c>
      <c r="B157" s="1">
        <v>0.62777777777777777</v>
      </c>
      <c r="C157" s="1">
        <v>0.6381944444444444</v>
      </c>
      <c r="D157">
        <v>11</v>
      </c>
      <c r="E157">
        <v>2</v>
      </c>
      <c r="F157">
        <v>13</v>
      </c>
      <c r="G157">
        <v>8</v>
      </c>
      <c r="H157">
        <v>0</v>
      </c>
      <c r="I157">
        <v>8</v>
      </c>
      <c r="J157">
        <v>19</v>
      </c>
      <c r="K157">
        <v>2</v>
      </c>
      <c r="L157">
        <v>21</v>
      </c>
      <c r="M157">
        <v>21</v>
      </c>
      <c r="N157" t="s">
        <v>34</v>
      </c>
      <c r="O157">
        <v>66</v>
      </c>
      <c r="P157" t="s">
        <v>40</v>
      </c>
      <c r="Q157">
        <v>58.4</v>
      </c>
      <c r="R157">
        <v>55</v>
      </c>
      <c r="S157">
        <v>55.2</v>
      </c>
      <c r="T157">
        <v>55.8</v>
      </c>
      <c r="U157">
        <v>60.2</v>
      </c>
      <c r="V157" t="s">
        <v>49</v>
      </c>
    </row>
    <row r="158" spans="1:22" x14ac:dyDescent="0.35">
      <c r="A158" s="6">
        <v>44397</v>
      </c>
      <c r="B158" s="1">
        <v>0.62708333333333333</v>
      </c>
      <c r="C158" s="1">
        <v>0.63750000000000007</v>
      </c>
      <c r="D158">
        <v>1</v>
      </c>
      <c r="E158">
        <v>1</v>
      </c>
      <c r="F158">
        <v>2</v>
      </c>
      <c r="G158">
        <v>1</v>
      </c>
      <c r="H158">
        <v>0</v>
      </c>
      <c r="I158">
        <v>1</v>
      </c>
      <c r="J158">
        <v>2</v>
      </c>
      <c r="K158">
        <v>2</v>
      </c>
      <c r="L158">
        <v>4</v>
      </c>
      <c r="M158">
        <v>4</v>
      </c>
      <c r="N158" t="s">
        <v>33</v>
      </c>
      <c r="O158">
        <v>68</v>
      </c>
      <c r="P158" t="s">
        <v>37</v>
      </c>
      <c r="Q158">
        <v>53.4</v>
      </c>
      <c r="R158">
        <v>54.5</v>
      </c>
      <c r="S158">
        <v>52.9</v>
      </c>
      <c r="T158">
        <v>49.9</v>
      </c>
      <c r="U158">
        <v>53.6</v>
      </c>
    </row>
    <row r="159" spans="1:22" x14ac:dyDescent="0.35">
      <c r="A159" s="6">
        <v>44398</v>
      </c>
      <c r="B159" s="1">
        <v>0.63750000000000007</v>
      </c>
      <c r="C159" s="1">
        <v>0.6479166666666667</v>
      </c>
      <c r="D159">
        <v>0</v>
      </c>
      <c r="E159">
        <v>0</v>
      </c>
      <c r="F159">
        <v>0</v>
      </c>
      <c r="G159">
        <v>5</v>
      </c>
      <c r="H159">
        <v>0</v>
      </c>
      <c r="I159">
        <v>5</v>
      </c>
      <c r="J159">
        <v>5</v>
      </c>
      <c r="K159">
        <v>0</v>
      </c>
      <c r="L159">
        <v>5</v>
      </c>
      <c r="M159">
        <v>5</v>
      </c>
      <c r="N159" t="s">
        <v>33</v>
      </c>
      <c r="O159">
        <v>68</v>
      </c>
      <c r="P159" t="s">
        <v>37</v>
      </c>
      <c r="Q159">
        <v>55.5</v>
      </c>
      <c r="R159">
        <v>55.6</v>
      </c>
      <c r="S159">
        <v>53.2</v>
      </c>
      <c r="T159">
        <v>50.8</v>
      </c>
      <c r="U159">
        <v>56</v>
      </c>
    </row>
    <row r="160" spans="1:22" x14ac:dyDescent="0.35">
      <c r="A160" s="6">
        <v>44404</v>
      </c>
      <c r="B160" s="1">
        <v>0.62916666666666665</v>
      </c>
      <c r="C160" s="1">
        <v>0.63958333333333328</v>
      </c>
      <c r="D160">
        <v>0</v>
      </c>
      <c r="E160">
        <v>0</v>
      </c>
      <c r="F160">
        <v>0</v>
      </c>
      <c r="G160">
        <v>8</v>
      </c>
      <c r="H160">
        <v>1</v>
      </c>
      <c r="I160">
        <v>9</v>
      </c>
      <c r="J160">
        <v>8</v>
      </c>
      <c r="K160">
        <v>1</v>
      </c>
      <c r="L160">
        <v>9</v>
      </c>
      <c r="M160">
        <v>9</v>
      </c>
      <c r="N160" t="s">
        <v>34</v>
      </c>
      <c r="O160">
        <v>75</v>
      </c>
      <c r="P160" t="s">
        <v>37</v>
      </c>
      <c r="Q160">
        <v>48</v>
      </c>
      <c r="R160">
        <v>44.5</v>
      </c>
      <c r="S160">
        <v>44.8</v>
      </c>
      <c r="T160">
        <v>45.5</v>
      </c>
      <c r="U160">
        <v>44.6</v>
      </c>
    </row>
    <row r="161" spans="1:22" x14ac:dyDescent="0.35">
      <c r="A161" s="6">
        <v>44411</v>
      </c>
      <c r="B161" s="1">
        <v>0.62986111111111109</v>
      </c>
      <c r="C161" s="1">
        <v>0.64027777777777783</v>
      </c>
      <c r="D161">
        <v>6</v>
      </c>
      <c r="E161">
        <v>0</v>
      </c>
      <c r="F161">
        <v>6</v>
      </c>
      <c r="G161">
        <v>1</v>
      </c>
      <c r="H161">
        <v>0</v>
      </c>
      <c r="I161">
        <v>1</v>
      </c>
      <c r="J161">
        <v>7</v>
      </c>
      <c r="K161">
        <v>0</v>
      </c>
      <c r="L161">
        <v>7</v>
      </c>
      <c r="M161">
        <v>7</v>
      </c>
      <c r="N161" t="s">
        <v>33</v>
      </c>
      <c r="O161">
        <v>77</v>
      </c>
      <c r="P161" t="s">
        <v>37</v>
      </c>
      <c r="Q161">
        <v>56.4</v>
      </c>
      <c r="R161">
        <v>48.3</v>
      </c>
      <c r="S161">
        <v>51.9</v>
      </c>
      <c r="T161">
        <v>48.5</v>
      </c>
      <c r="U161">
        <v>47.3</v>
      </c>
      <c r="V161" t="s">
        <v>49</v>
      </c>
    </row>
    <row r="162" spans="1:22" x14ac:dyDescent="0.35">
      <c r="A162" s="6">
        <v>44414</v>
      </c>
      <c r="B162" s="1">
        <v>0.62986111111111109</v>
      </c>
      <c r="C162" s="1">
        <v>0.64027777777777783</v>
      </c>
      <c r="D162">
        <v>0</v>
      </c>
      <c r="E162">
        <v>0</v>
      </c>
      <c r="F162">
        <v>0</v>
      </c>
      <c r="G162">
        <v>0</v>
      </c>
      <c r="H162">
        <v>0</v>
      </c>
      <c r="I162">
        <v>0</v>
      </c>
      <c r="J162">
        <v>0</v>
      </c>
      <c r="K162">
        <v>0</v>
      </c>
      <c r="L162">
        <v>0</v>
      </c>
      <c r="M162">
        <v>0</v>
      </c>
      <c r="N162" t="s">
        <v>33</v>
      </c>
      <c r="O162">
        <v>70</v>
      </c>
      <c r="P162" t="s">
        <v>40</v>
      </c>
      <c r="Q162">
        <v>57.7</v>
      </c>
      <c r="R162">
        <v>54.5</v>
      </c>
      <c r="S162">
        <v>53.5</v>
      </c>
      <c r="T162">
        <v>55.3</v>
      </c>
      <c r="U162">
        <v>53.4</v>
      </c>
    </row>
    <row r="163" spans="1:22" x14ac:dyDescent="0.35">
      <c r="A163" s="6">
        <v>44418</v>
      </c>
      <c r="B163" s="1">
        <v>0.62708333333333333</v>
      </c>
      <c r="C163" s="1">
        <v>0.63680555555555551</v>
      </c>
      <c r="D163">
        <v>4</v>
      </c>
      <c r="E163">
        <v>1</v>
      </c>
      <c r="F163">
        <v>5</v>
      </c>
      <c r="G163">
        <v>4</v>
      </c>
      <c r="H163">
        <v>1</v>
      </c>
      <c r="I163">
        <v>5</v>
      </c>
      <c r="J163">
        <v>8</v>
      </c>
      <c r="K163">
        <v>2</v>
      </c>
      <c r="L163">
        <v>10</v>
      </c>
      <c r="M163">
        <v>10</v>
      </c>
      <c r="N163" t="s">
        <v>34</v>
      </c>
      <c r="O163">
        <v>75</v>
      </c>
      <c r="P163" t="s">
        <v>37</v>
      </c>
      <c r="Q163">
        <v>53.8</v>
      </c>
      <c r="R163">
        <v>43.1</v>
      </c>
      <c r="S163">
        <v>40.6</v>
      </c>
      <c r="T163">
        <v>39.799999999999997</v>
      </c>
      <c r="U163">
        <v>38.5</v>
      </c>
      <c r="V163" t="s">
        <v>41</v>
      </c>
    </row>
    <row r="164" spans="1:22" x14ac:dyDescent="0.35">
      <c r="A164" s="6">
        <v>44420</v>
      </c>
      <c r="B164" s="1">
        <v>0.62986111111111109</v>
      </c>
      <c r="C164" s="1">
        <v>0.64027777777777783</v>
      </c>
      <c r="D164">
        <v>2</v>
      </c>
      <c r="E164">
        <v>0</v>
      </c>
      <c r="F164">
        <v>2</v>
      </c>
      <c r="G164">
        <v>8</v>
      </c>
      <c r="H164">
        <v>0</v>
      </c>
      <c r="I164">
        <v>8</v>
      </c>
      <c r="J164">
        <v>10</v>
      </c>
      <c r="K164">
        <v>0</v>
      </c>
      <c r="L164">
        <v>10</v>
      </c>
      <c r="M164">
        <v>10</v>
      </c>
      <c r="N164" t="s">
        <v>34</v>
      </c>
      <c r="O164">
        <v>88</v>
      </c>
      <c r="P164" t="s">
        <v>40</v>
      </c>
      <c r="Q164">
        <v>52.2</v>
      </c>
      <c r="R164">
        <v>53.6</v>
      </c>
      <c r="S164">
        <v>49.6</v>
      </c>
      <c r="T164">
        <v>50.2</v>
      </c>
      <c r="U164">
        <v>48.2</v>
      </c>
    </row>
    <row r="165" spans="1:22" x14ac:dyDescent="0.35">
      <c r="A165" s="6">
        <v>44425</v>
      </c>
      <c r="B165" s="1">
        <v>0.62916666666666665</v>
      </c>
      <c r="C165" s="1">
        <v>0.63958333333333328</v>
      </c>
      <c r="D165">
        <v>5</v>
      </c>
      <c r="E165">
        <v>0</v>
      </c>
      <c r="F165">
        <v>5</v>
      </c>
      <c r="G165">
        <v>1</v>
      </c>
      <c r="H165">
        <v>0</v>
      </c>
      <c r="I165">
        <v>1</v>
      </c>
      <c r="J165">
        <v>6</v>
      </c>
      <c r="K165">
        <v>0</v>
      </c>
      <c r="L165">
        <v>6</v>
      </c>
      <c r="M165">
        <v>6</v>
      </c>
      <c r="N165" t="s">
        <v>33</v>
      </c>
      <c r="O165">
        <v>66</v>
      </c>
      <c r="P165" t="s">
        <v>37</v>
      </c>
      <c r="Q165">
        <v>46.6</v>
      </c>
      <c r="R165">
        <v>48.3</v>
      </c>
      <c r="S165">
        <v>45.5</v>
      </c>
      <c r="T165">
        <v>43.6</v>
      </c>
      <c r="U165">
        <v>44.4</v>
      </c>
      <c r="V165" t="s">
        <v>49</v>
      </c>
    </row>
    <row r="166" spans="1:22" x14ac:dyDescent="0.35">
      <c r="A166" s="6">
        <v>44432</v>
      </c>
      <c r="B166" s="1">
        <v>0.62847222222222221</v>
      </c>
      <c r="C166" s="1">
        <v>0.63888888888888895</v>
      </c>
      <c r="D166">
        <v>6</v>
      </c>
      <c r="E166">
        <v>0</v>
      </c>
      <c r="F166">
        <v>6</v>
      </c>
      <c r="G166">
        <v>4</v>
      </c>
      <c r="H166">
        <v>0</v>
      </c>
      <c r="I166">
        <v>4</v>
      </c>
      <c r="J166">
        <v>10</v>
      </c>
      <c r="K166">
        <v>0</v>
      </c>
      <c r="L166">
        <v>10</v>
      </c>
      <c r="M166">
        <v>10</v>
      </c>
      <c r="N166" t="s">
        <v>34</v>
      </c>
      <c r="O166">
        <v>70</v>
      </c>
      <c r="P166" t="s">
        <v>37</v>
      </c>
      <c r="Q166">
        <v>45.2</v>
      </c>
      <c r="R166">
        <v>44.5</v>
      </c>
      <c r="S166">
        <v>44.1</v>
      </c>
      <c r="T166">
        <v>42.6</v>
      </c>
      <c r="U166">
        <v>43.7</v>
      </c>
    </row>
    <row r="167" spans="1:22" x14ac:dyDescent="0.35">
      <c r="A167" s="6">
        <v>44434</v>
      </c>
      <c r="B167" s="1">
        <v>0.62569444444444444</v>
      </c>
      <c r="C167" s="1">
        <v>0.63611111111111118</v>
      </c>
      <c r="D167">
        <v>3</v>
      </c>
      <c r="E167">
        <v>0</v>
      </c>
      <c r="F167">
        <v>3</v>
      </c>
      <c r="G167">
        <v>7</v>
      </c>
      <c r="H167">
        <v>0</v>
      </c>
      <c r="I167">
        <v>7</v>
      </c>
      <c r="J167">
        <v>10</v>
      </c>
      <c r="K167">
        <v>0</v>
      </c>
      <c r="L167">
        <v>10</v>
      </c>
      <c r="M167">
        <v>10</v>
      </c>
      <c r="N167" t="s">
        <v>34</v>
      </c>
      <c r="O167">
        <v>65</v>
      </c>
      <c r="P167" t="s">
        <v>40</v>
      </c>
      <c r="Q167">
        <v>46</v>
      </c>
      <c r="R167">
        <v>44.7</v>
      </c>
      <c r="S167">
        <v>45.5</v>
      </c>
      <c r="T167">
        <v>47.1</v>
      </c>
      <c r="U167">
        <v>46.1</v>
      </c>
    </row>
    <row r="168" spans="1:22" x14ac:dyDescent="0.35">
      <c r="A168" s="6">
        <v>44439</v>
      </c>
      <c r="B168" s="1">
        <v>0.63194444444444442</v>
      </c>
      <c r="C168" s="1">
        <v>0.64236111111111105</v>
      </c>
      <c r="D168">
        <v>3</v>
      </c>
      <c r="E168">
        <v>0</v>
      </c>
      <c r="F168">
        <v>3</v>
      </c>
      <c r="G168">
        <v>1</v>
      </c>
      <c r="H168">
        <v>0</v>
      </c>
      <c r="I168">
        <v>1</v>
      </c>
      <c r="J168">
        <v>4</v>
      </c>
      <c r="K168">
        <v>0</v>
      </c>
      <c r="L168">
        <v>4</v>
      </c>
      <c r="M168">
        <v>4</v>
      </c>
      <c r="N168" t="s">
        <v>33</v>
      </c>
      <c r="O168">
        <v>63</v>
      </c>
      <c r="P168" t="s">
        <v>37</v>
      </c>
      <c r="Q168">
        <v>46.1</v>
      </c>
      <c r="R168">
        <v>47.8</v>
      </c>
      <c r="S168">
        <v>49.2</v>
      </c>
      <c r="T168">
        <v>48.5</v>
      </c>
      <c r="U168">
        <v>48.6</v>
      </c>
    </row>
    <row r="169" spans="1:22" x14ac:dyDescent="0.35">
      <c r="A169" s="6">
        <v>44447</v>
      </c>
      <c r="B169" s="1">
        <v>0.42083333333333334</v>
      </c>
      <c r="C169" s="1">
        <v>0.43124999999999997</v>
      </c>
      <c r="D169">
        <v>2</v>
      </c>
      <c r="E169">
        <v>0</v>
      </c>
      <c r="F169">
        <v>2</v>
      </c>
      <c r="G169">
        <v>4</v>
      </c>
      <c r="H169">
        <v>0</v>
      </c>
      <c r="I169">
        <v>4</v>
      </c>
      <c r="J169">
        <v>6</v>
      </c>
      <c r="K169">
        <v>0</v>
      </c>
      <c r="L169">
        <v>6</v>
      </c>
      <c r="M169">
        <v>6</v>
      </c>
      <c r="N169" t="s">
        <v>34</v>
      </c>
      <c r="O169">
        <v>64</v>
      </c>
      <c r="P169" t="s">
        <v>37</v>
      </c>
      <c r="Q169">
        <v>46.8</v>
      </c>
      <c r="R169">
        <v>45.2</v>
      </c>
      <c r="S169">
        <v>48.8</v>
      </c>
      <c r="T169">
        <v>49.4</v>
      </c>
      <c r="U169">
        <v>48.3</v>
      </c>
      <c r="V169" t="s">
        <v>41</v>
      </c>
    </row>
    <row r="170" spans="1:22" x14ac:dyDescent="0.35">
      <c r="A170" s="6">
        <v>44453</v>
      </c>
      <c r="B170" s="1">
        <v>0.63055555555555554</v>
      </c>
      <c r="C170" s="1">
        <v>0.64097222222222217</v>
      </c>
      <c r="D170">
        <v>0</v>
      </c>
      <c r="E170">
        <v>0</v>
      </c>
      <c r="F170">
        <v>0</v>
      </c>
      <c r="G170">
        <v>1</v>
      </c>
      <c r="H170">
        <v>0</v>
      </c>
      <c r="I170">
        <v>1</v>
      </c>
      <c r="J170">
        <v>1</v>
      </c>
      <c r="K170">
        <v>0</v>
      </c>
      <c r="L170">
        <v>1</v>
      </c>
      <c r="M170">
        <v>1</v>
      </c>
      <c r="N170" t="s">
        <v>33</v>
      </c>
      <c r="O170">
        <v>57</v>
      </c>
      <c r="P170" t="s">
        <v>40</v>
      </c>
      <c r="Q170">
        <v>46.4</v>
      </c>
      <c r="R170">
        <v>46.6</v>
      </c>
      <c r="S170">
        <v>46.3</v>
      </c>
      <c r="T170">
        <v>46.8</v>
      </c>
      <c r="U170">
        <v>48.3</v>
      </c>
    </row>
    <row r="171" spans="1:22" x14ac:dyDescent="0.35">
      <c r="A171" s="6">
        <v>44454</v>
      </c>
      <c r="B171" s="1">
        <v>0.54236111111111118</v>
      </c>
      <c r="C171" s="1">
        <v>0.55277777777777781</v>
      </c>
      <c r="D171">
        <v>0</v>
      </c>
      <c r="E171">
        <v>0</v>
      </c>
      <c r="F171">
        <v>0</v>
      </c>
      <c r="G171">
        <v>2</v>
      </c>
      <c r="H171">
        <v>0</v>
      </c>
      <c r="I171">
        <v>2</v>
      </c>
      <c r="J171">
        <v>2</v>
      </c>
      <c r="K171">
        <v>0</v>
      </c>
      <c r="L171">
        <v>2</v>
      </c>
      <c r="M171">
        <v>2</v>
      </c>
      <c r="N171" t="s">
        <v>33</v>
      </c>
      <c r="O171">
        <v>62</v>
      </c>
      <c r="P171" t="s">
        <v>37</v>
      </c>
      <c r="Q171">
        <v>42.7</v>
      </c>
      <c r="R171">
        <v>42.1</v>
      </c>
      <c r="S171">
        <v>42.9</v>
      </c>
      <c r="T171">
        <v>42.6</v>
      </c>
      <c r="U171">
        <v>42.3</v>
      </c>
    </row>
    <row r="172" spans="1:22" x14ac:dyDescent="0.35">
      <c r="A172" s="6">
        <v>44468</v>
      </c>
      <c r="B172" s="1">
        <v>0.66249999999999998</v>
      </c>
      <c r="C172" s="1">
        <v>0.67222222222222217</v>
      </c>
      <c r="D172">
        <v>11</v>
      </c>
      <c r="E172">
        <v>0</v>
      </c>
      <c r="F172">
        <v>11</v>
      </c>
      <c r="G172">
        <v>2</v>
      </c>
      <c r="H172">
        <v>0</v>
      </c>
      <c r="I172">
        <v>2</v>
      </c>
      <c r="J172">
        <v>13</v>
      </c>
      <c r="K172">
        <v>0</v>
      </c>
      <c r="L172">
        <v>13</v>
      </c>
      <c r="M172">
        <v>13</v>
      </c>
      <c r="N172" t="s">
        <v>33</v>
      </c>
      <c r="O172">
        <v>59</v>
      </c>
      <c r="P172" t="s">
        <v>40</v>
      </c>
      <c r="Q172">
        <v>57.5</v>
      </c>
      <c r="R172">
        <v>47</v>
      </c>
      <c r="S172">
        <v>47.1</v>
      </c>
      <c r="T172">
        <v>46.9</v>
      </c>
      <c r="U172">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I30"/>
  <sheetViews>
    <sheetView workbookViewId="0">
      <selection activeCell="J13" sqref="J13"/>
    </sheetView>
  </sheetViews>
  <sheetFormatPr defaultRowHeight="14.5" x14ac:dyDescent="0.35"/>
  <cols>
    <col min="5" max="5" width="10.453125" bestFit="1" customWidth="1"/>
    <col min="6" max="6" width="9.453125" bestFit="1" customWidth="1"/>
  </cols>
  <sheetData>
    <row r="1" spans="1:9" x14ac:dyDescent="0.35">
      <c r="A1" t="s">
        <v>125</v>
      </c>
      <c r="B1" s="17" t="s">
        <v>124</v>
      </c>
      <c r="C1" s="17" t="s">
        <v>122</v>
      </c>
      <c r="D1" s="17" t="s">
        <v>120</v>
      </c>
      <c r="E1" s="17" t="s">
        <v>126</v>
      </c>
      <c r="F1" s="17" t="s">
        <v>127</v>
      </c>
      <c r="G1" s="17" t="s">
        <v>123</v>
      </c>
      <c r="H1" s="17" t="s">
        <v>128</v>
      </c>
      <c r="I1" s="17" t="s">
        <v>133</v>
      </c>
    </row>
    <row r="2" spans="1:9" x14ac:dyDescent="0.35">
      <c r="A2">
        <f>MAnalysis!A2</f>
        <v>16</v>
      </c>
      <c r="B2">
        <f>MAnalysis!B2</f>
        <v>43.3</v>
      </c>
      <c r="C2">
        <f>MAnalysis!D2</f>
        <v>7</v>
      </c>
      <c r="D2">
        <f>MAnalysis!F2</f>
        <v>1.54</v>
      </c>
      <c r="E2" s="6">
        <v>44025</v>
      </c>
      <c r="F2">
        <f>MAnalysis!I2</f>
        <v>11</v>
      </c>
      <c r="G2">
        <f>'Analyzing #2'!K4</f>
        <v>2459043.972222222</v>
      </c>
      <c r="H2" t="s">
        <v>129</v>
      </c>
      <c r="I2" t="s">
        <v>141</v>
      </c>
    </row>
    <row r="3" spans="1:9" x14ac:dyDescent="0.35">
      <c r="A3">
        <f>MAnalysis!A3</f>
        <v>38</v>
      </c>
      <c r="B3">
        <f>MAnalysis!B3</f>
        <v>38</v>
      </c>
      <c r="C3">
        <f>MAnalysis!D3</f>
        <v>7</v>
      </c>
      <c r="D3">
        <f>MAnalysis!F3</f>
        <v>-0.57999999999999996</v>
      </c>
      <c r="E3" s="6">
        <f>MAnalysis!G3</f>
        <v>44032</v>
      </c>
      <c r="F3">
        <f>MAnalysis!I3</f>
        <v>11</v>
      </c>
      <c r="G3">
        <f>'Analyzing #2'!K5</f>
        <v>2459050.972222222</v>
      </c>
      <c r="H3" t="s">
        <v>129</v>
      </c>
    </row>
    <row r="4" spans="1:9" x14ac:dyDescent="0.35">
      <c r="A4">
        <f>MAnalysis!A4</f>
        <v>48</v>
      </c>
      <c r="B4">
        <f>MAnalysis!B4</f>
        <v>33.200000000000003</v>
      </c>
      <c r="C4">
        <f>MAnalysis!D4</f>
        <v>7</v>
      </c>
      <c r="D4">
        <f>MAnalysis!F4</f>
        <v>1.24</v>
      </c>
      <c r="E4" s="6">
        <f>MAnalysis!G4</f>
        <v>44039</v>
      </c>
      <c r="F4">
        <f>MAnalysis!I4</f>
        <v>16</v>
      </c>
      <c r="G4">
        <f>'Analyzing #2'!K6</f>
        <v>2459058.1805555555</v>
      </c>
      <c r="H4" t="s">
        <v>129</v>
      </c>
    </row>
    <row r="5" spans="1:9" x14ac:dyDescent="0.35">
      <c r="A5">
        <f>MAnalysis!A5</f>
        <v>28</v>
      </c>
      <c r="B5">
        <f>MAnalysis!B5</f>
        <v>36.200000000000003</v>
      </c>
      <c r="C5">
        <f>MAnalysis!D5</f>
        <v>8</v>
      </c>
      <c r="D5">
        <f>MAnalysis!F5</f>
        <v>-0.06</v>
      </c>
      <c r="E5" s="6">
        <f>MAnalysis!G5</f>
        <v>44046</v>
      </c>
      <c r="F5">
        <f>MAnalysis!I5</f>
        <v>10</v>
      </c>
      <c r="G5">
        <f>'Analyzing #2'!K7</f>
        <v>2459064.923611111</v>
      </c>
      <c r="H5" t="s">
        <v>129</v>
      </c>
      <c r="I5" t="s">
        <v>141</v>
      </c>
    </row>
    <row r="6" spans="1:9" x14ac:dyDescent="0.35">
      <c r="A6">
        <f>MAnalysis!A6</f>
        <v>82</v>
      </c>
      <c r="B6">
        <f>MAnalysis!B6</f>
        <v>31.7</v>
      </c>
      <c r="C6">
        <f>MAnalysis!D6</f>
        <v>8</v>
      </c>
      <c r="D6">
        <f>MAnalysis!F6</f>
        <v>1.53</v>
      </c>
      <c r="E6" s="6">
        <f>MAnalysis!G6</f>
        <v>44053</v>
      </c>
      <c r="F6">
        <f>MAnalysis!I6</f>
        <v>15</v>
      </c>
      <c r="G6">
        <f>'Analyzing #2'!K8</f>
        <v>2459072.1493055555</v>
      </c>
      <c r="H6" t="s">
        <v>129</v>
      </c>
    </row>
    <row r="7" spans="1:9" x14ac:dyDescent="0.35">
      <c r="A7">
        <f>MAnalysis!A7</f>
        <v>81</v>
      </c>
      <c r="B7">
        <f>MAnalysis!B7</f>
        <v>37.700000000000003</v>
      </c>
      <c r="C7">
        <f>MAnalysis!D7</f>
        <v>8</v>
      </c>
      <c r="D7">
        <f>MAnalysis!F7</f>
        <v>-0.4</v>
      </c>
      <c r="E7" s="6">
        <f>MAnalysis!G7</f>
        <v>44060</v>
      </c>
      <c r="F7">
        <f>MAnalysis!I7</f>
        <v>10</v>
      </c>
      <c r="G7">
        <f>'Analyzing #2'!K9</f>
        <v>2459078.934027778</v>
      </c>
      <c r="H7" t="s">
        <v>129</v>
      </c>
      <c r="I7" t="s">
        <v>140</v>
      </c>
    </row>
    <row r="8" spans="1:9" x14ac:dyDescent="0.35">
      <c r="A8">
        <f>MAnalysis!A8</f>
        <v>26</v>
      </c>
      <c r="B8">
        <f>MAnalysis!B8</f>
        <v>33.1</v>
      </c>
      <c r="C8">
        <f>MAnalysis!D8</f>
        <v>8</v>
      </c>
      <c r="D8">
        <f>MAnalysis!F8</f>
        <v>2.11</v>
      </c>
      <c r="E8" s="6">
        <f>MAnalysis!G8</f>
        <v>44067</v>
      </c>
      <c r="F8">
        <f>MAnalysis!I8</f>
        <v>9</v>
      </c>
      <c r="G8">
        <f>'Analyzing #2'!K10</f>
        <v>2459085.902777778</v>
      </c>
      <c r="H8" t="s">
        <v>129</v>
      </c>
    </row>
    <row r="9" spans="1:9" x14ac:dyDescent="0.35">
      <c r="A9">
        <f>MAnalysis!A9</f>
        <v>64</v>
      </c>
      <c r="B9">
        <f>MAnalysis!B9</f>
        <v>36.1</v>
      </c>
      <c r="C9">
        <f>MAnalysis!D9</f>
        <v>8</v>
      </c>
      <c r="D9">
        <f>MAnalysis!F9</f>
        <v>0.18</v>
      </c>
      <c r="E9" s="6">
        <f>MAnalysis!G9</f>
        <v>44074</v>
      </c>
      <c r="F9">
        <f>MAnalysis!I9</f>
        <v>9</v>
      </c>
      <c r="G9">
        <f>'Analyzing #2'!K11</f>
        <v>2459092.892361111</v>
      </c>
      <c r="H9" t="s">
        <v>129</v>
      </c>
    </row>
    <row r="10" spans="1:9" x14ac:dyDescent="0.35">
      <c r="A10">
        <f>MAnalysis!A10</f>
        <v>70</v>
      </c>
      <c r="B10">
        <f>MAnalysis!B10</f>
        <v>34.799999999999997</v>
      </c>
      <c r="C10">
        <f>MAnalysis!D10</f>
        <v>9</v>
      </c>
      <c r="D10">
        <f>MAnalysis!F10</f>
        <v>0.71</v>
      </c>
      <c r="E10" s="6">
        <f>MAnalysis!G10</f>
        <v>44087</v>
      </c>
      <c r="F10">
        <f>MAnalysis!I10</f>
        <v>11</v>
      </c>
      <c r="G10">
        <f>'Analyzing #2'!K12</f>
        <v>2459105.9583333335</v>
      </c>
      <c r="H10" t="s">
        <v>129</v>
      </c>
      <c r="I10" t="s">
        <v>141</v>
      </c>
    </row>
    <row r="11" spans="1:9" x14ac:dyDescent="0.35">
      <c r="A11">
        <f>MAnalysis!A11</f>
        <v>31</v>
      </c>
      <c r="B11">
        <f>MAnalysis!B11</f>
        <v>49.5</v>
      </c>
      <c r="C11">
        <f>MAnalysis!D11</f>
        <v>9</v>
      </c>
      <c r="D11">
        <f>MAnalysis!F11</f>
        <v>2.58</v>
      </c>
      <c r="E11" s="6">
        <f>MAnalysis!G11</f>
        <v>44095</v>
      </c>
      <c r="F11">
        <f>MAnalysis!I11</f>
        <v>9</v>
      </c>
      <c r="G11">
        <f>'Analyzing #2'!K13</f>
        <v>2459113.909722222</v>
      </c>
      <c r="H11" t="s">
        <v>129</v>
      </c>
    </row>
    <row r="12" spans="1:9"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129</v>
      </c>
    </row>
    <row r="13" spans="1:9" x14ac:dyDescent="0.35">
      <c r="A13">
        <f>MAnalysis!A13</f>
        <v>47</v>
      </c>
      <c r="B13">
        <f>MAnalysis!B13</f>
        <v>40</v>
      </c>
      <c r="C13">
        <f>MAnalysis!D13</f>
        <v>10</v>
      </c>
      <c r="D13">
        <f>MAnalysis!F13</f>
        <v>2.15</v>
      </c>
      <c r="E13" s="6">
        <f>MAnalysis!G13</f>
        <v>44109</v>
      </c>
      <c r="F13">
        <f>MAnalysis!I13</f>
        <v>11</v>
      </c>
      <c r="G13">
        <f>'Analyzing #2'!K15</f>
        <v>2459127.9583333335</v>
      </c>
      <c r="H13" t="s">
        <v>129</v>
      </c>
    </row>
    <row r="14" spans="1:9" x14ac:dyDescent="0.35">
      <c r="A14">
        <f>MAnalysis!A14</f>
        <v>0</v>
      </c>
      <c r="B14">
        <f>MAnalysis!B14</f>
        <v>44.6</v>
      </c>
      <c r="C14">
        <f>MAnalysis!D14</f>
        <v>10</v>
      </c>
      <c r="D14">
        <f>MAnalysis!F14</f>
        <v>2.27</v>
      </c>
      <c r="E14" s="6">
        <v>44123</v>
      </c>
      <c r="F14">
        <f>MAnalysis!I14</f>
        <v>11</v>
      </c>
      <c r="G14">
        <f>'Analyzing #2'!K16</f>
        <v>2459141.9791666665</v>
      </c>
      <c r="H14" t="s">
        <v>129</v>
      </c>
    </row>
    <row r="15" spans="1:9" x14ac:dyDescent="0.35">
      <c r="A15">
        <f>MAnalysis!A15</f>
        <v>15</v>
      </c>
      <c r="B15">
        <f>MAnalysis!B15</f>
        <v>36.700000000000003</v>
      </c>
      <c r="C15">
        <f>MAnalysis!D15</f>
        <v>10</v>
      </c>
      <c r="D15">
        <f>MAnalysis!F15</f>
        <v>1.33</v>
      </c>
      <c r="E15" s="6">
        <f>MAnalysis!G15</f>
        <v>44130</v>
      </c>
      <c r="F15">
        <f>MAnalysis!I15</f>
        <v>11</v>
      </c>
      <c r="G15">
        <f>'Analyzing #2'!K17</f>
        <v>2459148.972222222</v>
      </c>
      <c r="H15" t="s">
        <v>129</v>
      </c>
    </row>
    <row r="16" spans="1:9"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129</v>
      </c>
    </row>
    <row r="17" spans="1:9" x14ac:dyDescent="0.35">
      <c r="A17">
        <f>MAnalysis!A17</f>
        <v>24</v>
      </c>
      <c r="B17">
        <f>MAnalysis!B17</f>
        <v>52.2</v>
      </c>
      <c r="C17">
        <f>MAnalysis!D17</f>
        <v>11</v>
      </c>
      <c r="D17">
        <f>MAnalysis!F17</f>
        <v>2.48</v>
      </c>
      <c r="E17" s="6">
        <f>MAnalysis!G17</f>
        <v>44144</v>
      </c>
      <c r="F17">
        <f>MAnalysis!I17</f>
        <v>10</v>
      </c>
      <c r="G17">
        <f>'Analyzing #2'!K19</f>
        <v>2459162.951388889</v>
      </c>
      <c r="H17" t="s">
        <v>129</v>
      </c>
    </row>
    <row r="18" spans="1:9" x14ac:dyDescent="0.35">
      <c r="A18">
        <f>MAnalysis!A18</f>
        <v>11</v>
      </c>
      <c r="B18">
        <f>MAnalysis!B18</f>
        <v>44.2</v>
      </c>
      <c r="C18">
        <f>MAnalysis!D18</f>
        <v>11</v>
      </c>
      <c r="D18">
        <f>MAnalysis!F18</f>
        <v>2.2000000000000002</v>
      </c>
      <c r="E18" s="6">
        <f>MAnalysis!G18</f>
        <v>44151</v>
      </c>
      <c r="F18">
        <f>MAnalysis!I18</f>
        <v>11</v>
      </c>
      <c r="G18">
        <f>'Analyzing #2'!K20</f>
        <v>2459169.9583333335</v>
      </c>
      <c r="H18" t="s">
        <v>129</v>
      </c>
    </row>
    <row r="19" spans="1:9" x14ac:dyDescent="0.35">
      <c r="A19">
        <f>MAnalysis!A19</f>
        <v>0</v>
      </c>
      <c r="B19">
        <f>MAnalysis!B19</f>
        <v>47.8</v>
      </c>
      <c r="C19">
        <f>MAnalysis!D19</f>
        <v>11</v>
      </c>
      <c r="D19">
        <f>MAnalysis!F19</f>
        <v>2.57</v>
      </c>
      <c r="E19" s="6">
        <f>MAnalysis!G19</f>
        <v>44158</v>
      </c>
      <c r="F19">
        <f>MAnalysis!I19</f>
        <v>11</v>
      </c>
      <c r="G19">
        <f>'Analyzing #2'!K21</f>
        <v>2459176.9583333335</v>
      </c>
      <c r="H19" t="s">
        <v>129</v>
      </c>
    </row>
    <row r="20" spans="1:9" x14ac:dyDescent="0.35">
      <c r="A20">
        <f>MAnalysis!A20</f>
        <v>0</v>
      </c>
      <c r="B20">
        <f>MAnalysis!B20</f>
        <v>55.6</v>
      </c>
      <c r="C20">
        <f>MAnalysis!D20</f>
        <v>11</v>
      </c>
      <c r="D20">
        <f>MAnalysis!F20</f>
        <v>2.29</v>
      </c>
      <c r="E20" s="6">
        <f>MAnalysis!G20</f>
        <v>44165</v>
      </c>
      <c r="F20">
        <f>MAnalysis!I20</f>
        <v>11</v>
      </c>
      <c r="G20">
        <f>'Analyzing #2'!K22</f>
        <v>2459183.9583333335</v>
      </c>
      <c r="H20" t="s">
        <v>129</v>
      </c>
    </row>
    <row r="21" spans="1:9" x14ac:dyDescent="0.35">
      <c r="A21">
        <f>MAnalysis!A43</f>
        <v>62</v>
      </c>
      <c r="B21">
        <f>MAnalysis!B43</f>
        <v>39.200000000000003</v>
      </c>
      <c r="C21">
        <f>MAnalysis!D43</f>
        <v>6</v>
      </c>
      <c r="D21">
        <f>MAnalysis!F43</f>
        <v>0.76</v>
      </c>
      <c r="E21" s="6">
        <f>MAnalysis!G43</f>
        <v>44356</v>
      </c>
      <c r="F21">
        <f>MAnalysis!I43</f>
        <v>14</v>
      </c>
      <c r="G21">
        <f>'Analyzing #2'!K45</f>
        <v>2459375.1041666665</v>
      </c>
      <c r="H21" t="s">
        <v>129</v>
      </c>
    </row>
    <row r="22" spans="1:9" x14ac:dyDescent="0.35">
      <c r="A22">
        <f>MAnalysis!A44</f>
        <v>15</v>
      </c>
      <c r="B22">
        <f>MAnalysis!B44</f>
        <v>35.4</v>
      </c>
      <c r="C22">
        <f>MAnalysis!D44</f>
        <v>6</v>
      </c>
      <c r="D22">
        <f>MAnalysis!F44</f>
        <v>0.1</v>
      </c>
      <c r="E22" s="6">
        <f>MAnalysis!G44</f>
        <v>44361</v>
      </c>
      <c r="F22">
        <f>MAnalysis!I44</f>
        <v>12</v>
      </c>
      <c r="G22">
        <f>'Analyzing #2'!K46</f>
        <v>2459380.0208333335</v>
      </c>
      <c r="H22" t="s">
        <v>129</v>
      </c>
    </row>
    <row r="23" spans="1:9" x14ac:dyDescent="0.35">
      <c r="A23">
        <f>MAnalysis!A45</f>
        <v>23</v>
      </c>
      <c r="B23">
        <f>MAnalysis!B45</f>
        <v>37.1</v>
      </c>
      <c r="C23">
        <f>MAnalysis!D45</f>
        <v>7</v>
      </c>
      <c r="D23">
        <f>MAnalysis!F45</f>
        <v>1.62</v>
      </c>
      <c r="E23" s="6">
        <f>MAnalysis!G45</f>
        <v>44379</v>
      </c>
      <c r="F23">
        <f>MAnalysis!I45</f>
        <v>12</v>
      </c>
      <c r="G23">
        <f>'Analyzing #2'!K47</f>
        <v>2459398</v>
      </c>
      <c r="H23" t="s">
        <v>129</v>
      </c>
      <c r="I23" t="s">
        <v>140</v>
      </c>
    </row>
    <row r="24" spans="1:9" x14ac:dyDescent="0.35">
      <c r="A24">
        <f>MAnalysis!A46</f>
        <v>20</v>
      </c>
      <c r="B24">
        <f>MAnalysis!B46</f>
        <v>39.700000000000003</v>
      </c>
      <c r="C24">
        <f>MAnalysis!D46</f>
        <v>7</v>
      </c>
      <c r="D24">
        <f>MAnalysis!F46</f>
        <v>0.09</v>
      </c>
      <c r="E24" s="6">
        <f>MAnalysis!G46</f>
        <v>44383</v>
      </c>
      <c r="F24">
        <f>MAnalysis!I46</f>
        <v>10</v>
      </c>
      <c r="G24">
        <f>'Analyzing #2'!K48</f>
        <v>2459401.9375</v>
      </c>
      <c r="H24" t="s">
        <v>129</v>
      </c>
    </row>
    <row r="25" spans="1:9" x14ac:dyDescent="0.35">
      <c r="A25">
        <f>MAnalysis!A47</f>
        <v>60</v>
      </c>
      <c r="B25">
        <f>MAnalysis!B47</f>
        <v>40.5</v>
      </c>
      <c r="C25">
        <f>MAnalysis!D47</f>
        <v>7</v>
      </c>
      <c r="D25">
        <f>MAnalysis!F47</f>
        <v>0.6</v>
      </c>
      <c r="E25" s="6">
        <f>MAnalysis!G47</f>
        <v>44397</v>
      </c>
      <c r="F25">
        <f>MAnalysis!I47</f>
        <v>11</v>
      </c>
      <c r="G25">
        <f>'Analyzing #2'!K50</f>
        <v>2459415.986111111</v>
      </c>
      <c r="H25" t="s">
        <v>129</v>
      </c>
    </row>
    <row r="26" spans="1:9" x14ac:dyDescent="0.35">
      <c r="A26">
        <f>MAnalysis!A48</f>
        <v>55</v>
      </c>
      <c r="B26">
        <f>MAnalysis!B48</f>
        <v>34.200000000000003</v>
      </c>
      <c r="C26">
        <f>MAnalysis!D48</f>
        <v>7</v>
      </c>
      <c r="D26">
        <f>MAnalysis!F48</f>
        <v>1.1599999999999999</v>
      </c>
      <c r="E26" s="6">
        <f>MAnalysis!G48</f>
        <v>44404</v>
      </c>
      <c r="F26">
        <f>MAnalysis!I48</f>
        <v>10</v>
      </c>
      <c r="G26">
        <f>'Analyzing #2'!K51</f>
        <v>2459422.9444444445</v>
      </c>
      <c r="H26" t="s">
        <v>129</v>
      </c>
    </row>
    <row r="27" spans="1:9" x14ac:dyDescent="0.35">
      <c r="A27">
        <f>MAnalysis!A49</f>
        <v>72</v>
      </c>
      <c r="B27">
        <f>MAnalysis!B49</f>
        <v>37.1</v>
      </c>
      <c r="C27">
        <f>MAnalysis!D49</f>
        <v>8</v>
      </c>
      <c r="D27">
        <f>MAnalysis!F49</f>
        <v>1.1200000000000001</v>
      </c>
      <c r="E27" s="6">
        <f>MAnalysis!G49</f>
        <v>44410</v>
      </c>
      <c r="F27">
        <f>MAnalysis!I49</f>
        <v>11</v>
      </c>
      <c r="G27">
        <f>'Analyzing #2'!K52</f>
        <v>2459428.965277778</v>
      </c>
      <c r="H27" t="s">
        <v>129</v>
      </c>
    </row>
    <row r="28" spans="1:9" x14ac:dyDescent="0.35">
      <c r="A28">
        <f>MAnalysis!A50</f>
        <v>30</v>
      </c>
      <c r="B28">
        <f>MAnalysis!B50</f>
        <v>35.9</v>
      </c>
      <c r="C28">
        <f>MAnalysis!D50</f>
        <v>8</v>
      </c>
      <c r="D28">
        <f>MAnalysis!F50</f>
        <v>0.63</v>
      </c>
      <c r="E28" s="6">
        <f>MAnalysis!G50</f>
        <v>44418</v>
      </c>
      <c r="F28">
        <f>MAnalysis!I50</f>
        <v>10</v>
      </c>
      <c r="G28">
        <f>'Analyzing #2'!K53</f>
        <v>2459436.9375</v>
      </c>
      <c r="H28" t="s">
        <v>129</v>
      </c>
    </row>
    <row r="29" spans="1:9" x14ac:dyDescent="0.35">
      <c r="A29">
        <f>MAnalysis!A51</f>
        <v>40</v>
      </c>
      <c r="B29">
        <f>MAnalysis!B51</f>
        <v>48</v>
      </c>
      <c r="C29">
        <f>MAnalysis!D51</f>
        <v>8</v>
      </c>
      <c r="D29">
        <f>MAnalysis!F51</f>
        <v>1.81</v>
      </c>
      <c r="E29" s="6">
        <f>MAnalysis!G51</f>
        <v>44424</v>
      </c>
      <c r="F29">
        <f>MAnalysis!I51</f>
        <v>11</v>
      </c>
      <c r="G29">
        <f>'Analyzing #2'!K54</f>
        <v>2459442.986111111</v>
      </c>
      <c r="H29" t="s">
        <v>129</v>
      </c>
    </row>
    <row r="30" spans="1:9" x14ac:dyDescent="0.35">
      <c r="A30">
        <f>MAnalysis!A52</f>
        <v>83</v>
      </c>
      <c r="B30">
        <f>MAnalysis!B52</f>
        <v>32</v>
      </c>
      <c r="C30">
        <f>MAnalysis!D52</f>
        <v>8</v>
      </c>
      <c r="D30">
        <f>MAnalysis!F52</f>
        <v>-0.01</v>
      </c>
      <c r="E30" s="6">
        <f>MAnalysis!G52</f>
        <v>44431</v>
      </c>
      <c r="F30">
        <f>MAnalysis!I52</f>
        <v>11</v>
      </c>
      <c r="G30">
        <f>'Analyzing #2'!K55</f>
        <v>2459449.9791666665</v>
      </c>
      <c r="H30" t="s">
        <v>129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44"/>
  <sheetViews>
    <sheetView workbookViewId="0">
      <selection activeCell="K13" sqref="K13"/>
    </sheetView>
  </sheetViews>
  <sheetFormatPr defaultRowHeight="14.5" x14ac:dyDescent="0.35"/>
  <cols>
    <col min="6" max="6" width="9.453125" bestFit="1" customWidth="1"/>
  </cols>
  <sheetData>
    <row r="1" spans="1:7" x14ac:dyDescent="0.35">
      <c r="A1" t="s">
        <v>125</v>
      </c>
      <c r="B1" s="17" t="s">
        <v>124</v>
      </c>
      <c r="C1" s="17" t="s">
        <v>122</v>
      </c>
      <c r="D1" s="17" t="s">
        <v>120</v>
      </c>
      <c r="E1" s="17" t="s">
        <v>126</v>
      </c>
      <c r="F1" s="17" t="s">
        <v>127</v>
      </c>
      <c r="G1" s="17" t="s">
        <v>123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MAnalysis!A29</f>
        <v>10</v>
      </c>
      <c r="B21">
        <f>MAnalysis!B29</f>
        <v>50.1</v>
      </c>
      <c r="C21">
        <f>MAnalysis!D29</f>
        <v>2</v>
      </c>
      <c r="D21">
        <f>MAnalysis!F29</f>
        <v>2.7</v>
      </c>
      <c r="E21" s="6">
        <f>MAnalysis!G29</f>
        <v>44234</v>
      </c>
      <c r="F21">
        <f>MAnalysis!I29</f>
        <v>13</v>
      </c>
      <c r="G21">
        <f>'Analyzing #2'!K31</f>
        <v>2459253.0416666665</v>
      </c>
    </row>
    <row r="22" spans="1:7" x14ac:dyDescent="0.35">
      <c r="A22">
        <f>MAnalysis!A30</f>
        <v>18</v>
      </c>
      <c r="B22">
        <f>MAnalysis!B30</f>
        <v>45.6</v>
      </c>
      <c r="C22">
        <f>MAnalysis!D30</f>
        <v>2</v>
      </c>
      <c r="D22">
        <f>MAnalysis!F30</f>
        <v>1.6</v>
      </c>
      <c r="E22" s="6">
        <f>MAnalysis!G30</f>
        <v>44242</v>
      </c>
      <c r="F22">
        <f>MAnalysis!I30</f>
        <v>13</v>
      </c>
      <c r="G22">
        <f>'Analyzing #2'!K32</f>
        <v>2459261.0416666665</v>
      </c>
    </row>
    <row r="23" spans="1:7" x14ac:dyDescent="0.35">
      <c r="A23">
        <f>MAnalysis!A31</f>
        <v>70</v>
      </c>
      <c r="B23">
        <f>MAnalysis!B31</f>
        <v>40.6</v>
      </c>
      <c r="C23">
        <f>MAnalysis!D31</f>
        <v>2</v>
      </c>
      <c r="D23">
        <f>MAnalysis!F31</f>
        <v>2.13</v>
      </c>
      <c r="E23" s="6">
        <f>MAnalysis!G31</f>
        <v>44249</v>
      </c>
      <c r="F23">
        <f>MAnalysis!I31</f>
        <v>13</v>
      </c>
      <c r="G23">
        <f>'Analyzing #2'!K33</f>
        <v>2459268.0416666665</v>
      </c>
    </row>
    <row r="24" spans="1:7" x14ac:dyDescent="0.35">
      <c r="A24">
        <f>MAnalysis!A32</f>
        <v>0</v>
      </c>
      <c r="B24">
        <f>MAnalysis!B32</f>
        <v>43.1</v>
      </c>
      <c r="C24">
        <f>MAnalysis!D32</f>
        <v>3</v>
      </c>
      <c r="D24">
        <f>MAnalysis!F32</f>
        <v>1.0900000000000001</v>
      </c>
      <c r="E24" s="6">
        <f>MAnalysis!G32</f>
        <v>44256</v>
      </c>
      <c r="F24">
        <f>MAnalysis!I32</f>
        <v>12</v>
      </c>
      <c r="G24">
        <f>'Analyzing #2'!K34</f>
        <v>2459275.0208333335</v>
      </c>
    </row>
    <row r="25" spans="1:7" x14ac:dyDescent="0.35">
      <c r="A25">
        <f>MAnalysis!A33</f>
        <v>55</v>
      </c>
      <c r="B25">
        <f>MAnalysis!B33</f>
        <v>39.4</v>
      </c>
      <c r="C25">
        <f>MAnalysis!D33</f>
        <v>3</v>
      </c>
      <c r="D25">
        <f>MAnalysis!F33</f>
        <v>2.17</v>
      </c>
      <c r="E25" s="6">
        <f>MAnalysis!G33</f>
        <v>44263</v>
      </c>
      <c r="F25">
        <f>MAnalysis!I33</f>
        <v>13</v>
      </c>
      <c r="G25">
        <f>'Analyzing #2'!K35</f>
        <v>2459282.0625</v>
      </c>
    </row>
    <row r="26" spans="1:7" x14ac:dyDescent="0.35">
      <c r="A26">
        <f>MAnalysis!A34</f>
        <v>15</v>
      </c>
      <c r="B26">
        <f>MAnalysis!B34</f>
        <v>45.2</v>
      </c>
      <c r="C26">
        <f>MAnalysis!D34</f>
        <v>3</v>
      </c>
      <c r="D26">
        <f>MAnalysis!F34</f>
        <v>1.69</v>
      </c>
      <c r="E26" s="6">
        <f>MAnalysis!G34</f>
        <v>44285</v>
      </c>
      <c r="F26">
        <f>MAnalysis!I34</f>
        <v>10</v>
      </c>
      <c r="G26">
        <f>'Analyzing #2'!K36</f>
        <v>2459303.9166666665</v>
      </c>
    </row>
    <row r="27" spans="1:7" x14ac:dyDescent="0.35">
      <c r="A27">
        <f>MAnalysis!A35</f>
        <v>31</v>
      </c>
      <c r="B27">
        <f>MAnalysis!B35</f>
        <v>38.5</v>
      </c>
      <c r="C27">
        <f>MAnalysis!D35</f>
        <v>4</v>
      </c>
      <c r="D27">
        <f>MAnalysis!F35</f>
        <v>2.0099999999999998</v>
      </c>
      <c r="E27" s="6">
        <f>MAnalysis!G35</f>
        <v>44292</v>
      </c>
      <c r="F27">
        <f>MAnalysis!I35</f>
        <v>13</v>
      </c>
      <c r="G27">
        <f>'Analyzing #2'!K37</f>
        <v>2459311.0416666665</v>
      </c>
    </row>
    <row r="28" spans="1:7" x14ac:dyDescent="0.35">
      <c r="A28">
        <f>MAnalysis!A36</f>
        <v>60</v>
      </c>
      <c r="B28">
        <f>MAnalysis!B36</f>
        <v>37.5</v>
      </c>
      <c r="C28">
        <f>MAnalysis!D36</f>
        <v>4</v>
      </c>
      <c r="D28">
        <f>MAnalysis!F36</f>
        <v>1.21</v>
      </c>
      <c r="E28" s="6">
        <f>MAnalysis!G36</f>
        <v>44300</v>
      </c>
      <c r="F28">
        <f>MAnalysis!I36</f>
        <v>16</v>
      </c>
      <c r="G28">
        <f>'Analyzing #2'!K38</f>
        <v>2459319.1875</v>
      </c>
    </row>
    <row r="29" spans="1:7" x14ac:dyDescent="0.35">
      <c r="A29">
        <f>MAnalysis!A37</f>
        <v>0</v>
      </c>
      <c r="B29">
        <f>MAnalysis!B37</f>
        <v>40.9</v>
      </c>
      <c r="C29">
        <f>MAnalysis!D37</f>
        <v>4</v>
      </c>
      <c r="D29">
        <f>MAnalysis!F37</f>
        <v>1.78</v>
      </c>
      <c r="E29" s="6">
        <f>MAnalysis!G37</f>
        <v>44307</v>
      </c>
      <c r="F29">
        <f>MAnalysis!I37</f>
        <v>12</v>
      </c>
      <c r="G29">
        <f>'Analyzing #2'!K39</f>
        <v>2459326.0208333335</v>
      </c>
    </row>
    <row r="30" spans="1:7" x14ac:dyDescent="0.35">
      <c r="A30">
        <f>MAnalysis!A38</f>
        <v>0</v>
      </c>
      <c r="B30">
        <f>MAnalysis!B38</f>
        <v>37.299999999999997</v>
      </c>
      <c r="C30">
        <f>MAnalysis!D38</f>
        <v>4</v>
      </c>
      <c r="D30">
        <f>MAnalysis!F38</f>
        <v>-0.52</v>
      </c>
      <c r="E30" s="6">
        <f>MAnalysis!G38</f>
        <v>44314</v>
      </c>
      <c r="F30">
        <f>MAnalysis!I38</f>
        <v>12</v>
      </c>
      <c r="G30">
        <f>'Analyzing #2'!K40</f>
        <v>2459333.0208333335</v>
      </c>
    </row>
    <row r="31" spans="1:7" x14ac:dyDescent="0.35">
      <c r="A31">
        <f>MAnalysis!A39</f>
        <v>25</v>
      </c>
      <c r="B31">
        <f>MAnalysis!B39</f>
        <v>36.200000000000003</v>
      </c>
      <c r="C31">
        <f>MAnalysis!D39</f>
        <v>5</v>
      </c>
      <c r="D31">
        <f>MAnalysis!F39</f>
        <v>1.8</v>
      </c>
      <c r="E31" s="6">
        <f>MAnalysis!G39</f>
        <v>44320</v>
      </c>
      <c r="F31">
        <f>MAnalysis!I39</f>
        <v>12</v>
      </c>
      <c r="G31">
        <f>'Analyzing #2'!K41</f>
        <v>2459339</v>
      </c>
    </row>
    <row r="32" spans="1:7" x14ac:dyDescent="0.35">
      <c r="A32">
        <f>MAnalysis!A40</f>
        <v>0</v>
      </c>
      <c r="B32">
        <f>MAnalysis!B40</f>
        <v>34.1</v>
      </c>
      <c r="C32">
        <f>MAnalysis!D40</f>
        <v>5</v>
      </c>
      <c r="D32">
        <f>MAnalysis!F40</f>
        <v>-0.04</v>
      </c>
      <c r="E32" s="6">
        <f>MAnalysis!G40</f>
        <v>44328</v>
      </c>
      <c r="F32">
        <f>MAnalysis!I40</f>
        <v>12</v>
      </c>
      <c r="G32">
        <f>'Analyzing #2'!K42</f>
        <v>2459347.0208333335</v>
      </c>
    </row>
    <row r="33" spans="1:7" x14ac:dyDescent="0.35">
      <c r="A33">
        <f>MAnalysis!A41</f>
        <v>45</v>
      </c>
      <c r="B33">
        <f>MAnalysis!B41</f>
        <v>31.9</v>
      </c>
      <c r="C33">
        <f>MAnalysis!D41</f>
        <v>5</v>
      </c>
      <c r="D33">
        <f>MAnalysis!F41</f>
        <v>0.42</v>
      </c>
      <c r="E33" s="6">
        <f>MAnalysis!G41</f>
        <v>44335</v>
      </c>
      <c r="F33">
        <f>MAnalysis!I41</f>
        <v>16</v>
      </c>
      <c r="G33">
        <f>'Analyzing #2'!K43</f>
        <v>2459354.1875</v>
      </c>
    </row>
    <row r="34" spans="1:7" x14ac:dyDescent="0.35">
      <c r="A34">
        <f>MAnalysis!A42</f>
        <v>35</v>
      </c>
      <c r="B34">
        <f>MAnalysis!B42</f>
        <v>34.4</v>
      </c>
      <c r="C34">
        <f>MAnalysis!D42</f>
        <v>5</v>
      </c>
      <c r="D34">
        <f>MAnalysis!F42</f>
        <v>1.95</v>
      </c>
      <c r="E34" s="6">
        <f>MAnalysis!G42</f>
        <v>44342</v>
      </c>
      <c r="F34">
        <f>MAnalysis!I42</f>
        <v>16</v>
      </c>
      <c r="G34">
        <f>'Analyzing #2'!K44</f>
        <v>2459361.1875</v>
      </c>
    </row>
    <row r="35" spans="1:7" x14ac:dyDescent="0.35">
      <c r="A35">
        <f>MAnalysis!A43</f>
        <v>62</v>
      </c>
      <c r="B35">
        <f>MAnalysis!B43</f>
        <v>39.200000000000003</v>
      </c>
      <c r="C35">
        <f>MAnalysis!D43</f>
        <v>6</v>
      </c>
      <c r="D35">
        <f>MAnalysis!F43</f>
        <v>0.76</v>
      </c>
      <c r="E35" s="6">
        <f>MAnalysis!G43</f>
        <v>44356</v>
      </c>
      <c r="F35">
        <f>MAnalysis!I43</f>
        <v>14</v>
      </c>
      <c r="G35">
        <f>'Analyzing #2'!K45</f>
        <v>2459375.1041666665</v>
      </c>
    </row>
    <row r="36" spans="1:7" x14ac:dyDescent="0.35">
      <c r="A36">
        <f>MAnalysis!A44</f>
        <v>15</v>
      </c>
      <c r="B36">
        <f>MAnalysis!B44</f>
        <v>35.4</v>
      </c>
      <c r="C36">
        <f>MAnalysis!D44</f>
        <v>6</v>
      </c>
      <c r="D36">
        <f>MAnalysis!F44</f>
        <v>0.1</v>
      </c>
      <c r="E36" s="6">
        <f>MAnalysis!G44</f>
        <v>44361</v>
      </c>
      <c r="F36">
        <f>MAnalysis!I44</f>
        <v>12</v>
      </c>
      <c r="G36">
        <f>'Analyzing #2'!K46</f>
        <v>2459380.0208333335</v>
      </c>
    </row>
    <row r="37" spans="1:7" x14ac:dyDescent="0.35">
      <c r="A37">
        <f>MAnalysis!A45</f>
        <v>23</v>
      </c>
      <c r="B37">
        <f>MAnalysis!B45</f>
        <v>37.1</v>
      </c>
      <c r="C37">
        <f>MAnalysis!D45</f>
        <v>7</v>
      </c>
      <c r="D37">
        <f>MAnalysis!F45</f>
        <v>1.62</v>
      </c>
      <c r="E37" s="6">
        <f>MAnalysis!G45</f>
        <v>44379</v>
      </c>
      <c r="F37">
        <f>MAnalysis!I45</f>
        <v>12</v>
      </c>
      <c r="G37">
        <f>'Analyzing #2'!K47</f>
        <v>2459398</v>
      </c>
    </row>
    <row r="38" spans="1:7" x14ac:dyDescent="0.35">
      <c r="A38">
        <f>MAnalysis!A46</f>
        <v>20</v>
      </c>
      <c r="B38">
        <f>MAnalysis!B46</f>
        <v>39.700000000000003</v>
      </c>
      <c r="C38">
        <f>MAnalysis!D46</f>
        <v>7</v>
      </c>
      <c r="D38">
        <f>MAnalysis!F46</f>
        <v>0.09</v>
      </c>
      <c r="E38" s="6">
        <f>MAnalysis!G46</f>
        <v>44383</v>
      </c>
      <c r="F38">
        <f>MAnalysis!I46</f>
        <v>10</v>
      </c>
      <c r="G38">
        <f>'Analyzing #2'!K48</f>
        <v>2459401.9375</v>
      </c>
    </row>
    <row r="39" spans="1:7" x14ac:dyDescent="0.35">
      <c r="A39">
        <f>MAnalysis!A47</f>
        <v>60</v>
      </c>
      <c r="B39">
        <f>MAnalysis!B47</f>
        <v>40.5</v>
      </c>
      <c r="C39">
        <f>MAnalysis!D47</f>
        <v>7</v>
      </c>
      <c r="D39">
        <f>MAnalysis!F47</f>
        <v>0.6</v>
      </c>
      <c r="E39" s="6">
        <f>MAnalysis!G47</f>
        <v>44397</v>
      </c>
      <c r="F39">
        <f>MAnalysis!I47</f>
        <v>11</v>
      </c>
      <c r="G39">
        <f>'Analyzing #2'!K50</f>
        <v>2459415.986111111</v>
      </c>
    </row>
    <row r="40" spans="1:7" x14ac:dyDescent="0.35">
      <c r="A40">
        <f>MAnalysis!A48</f>
        <v>55</v>
      </c>
      <c r="B40">
        <f>MAnalysis!B48</f>
        <v>34.200000000000003</v>
      </c>
      <c r="C40">
        <f>MAnalysis!D48</f>
        <v>7</v>
      </c>
      <c r="D40">
        <f>MAnalysis!F48</f>
        <v>1.1599999999999999</v>
      </c>
      <c r="E40" s="6">
        <f>MAnalysis!G48</f>
        <v>44404</v>
      </c>
      <c r="F40">
        <f>MAnalysis!I48</f>
        <v>10</v>
      </c>
      <c r="G40">
        <f>'Analyzing #2'!K51</f>
        <v>2459422.9444444445</v>
      </c>
    </row>
    <row r="41" spans="1:7" x14ac:dyDescent="0.35">
      <c r="A41">
        <f>MAnalysis!A49</f>
        <v>72</v>
      </c>
      <c r="B41">
        <f>MAnalysis!B49</f>
        <v>37.1</v>
      </c>
      <c r="C41">
        <f>MAnalysis!D49</f>
        <v>8</v>
      </c>
      <c r="D41">
        <f>MAnalysis!F49</f>
        <v>1.1200000000000001</v>
      </c>
      <c r="E41" s="6">
        <f>MAnalysis!G49</f>
        <v>44410</v>
      </c>
      <c r="F41">
        <f>MAnalysis!I49</f>
        <v>11</v>
      </c>
      <c r="G41">
        <f>'Analyzing #2'!K52</f>
        <v>2459428.965277778</v>
      </c>
    </row>
    <row r="42" spans="1:7" x14ac:dyDescent="0.35">
      <c r="A42">
        <f>MAnalysis!A50</f>
        <v>30</v>
      </c>
      <c r="B42">
        <f>MAnalysis!B50</f>
        <v>35.9</v>
      </c>
      <c r="C42">
        <f>MAnalysis!D50</f>
        <v>8</v>
      </c>
      <c r="D42">
        <f>MAnalysis!F50</f>
        <v>0.63</v>
      </c>
      <c r="E42" s="6">
        <f>MAnalysis!G50</f>
        <v>44418</v>
      </c>
      <c r="F42">
        <f>MAnalysis!I50</f>
        <v>10</v>
      </c>
      <c r="G42">
        <f>'Analyzing #2'!K53</f>
        <v>2459436.9375</v>
      </c>
    </row>
    <row r="43" spans="1:7" x14ac:dyDescent="0.35">
      <c r="A43">
        <f>MAnalysis!A51</f>
        <v>40</v>
      </c>
      <c r="B43">
        <f>MAnalysis!B51</f>
        <v>48</v>
      </c>
      <c r="C43">
        <f>MAnalysis!D51</f>
        <v>8</v>
      </c>
      <c r="D43">
        <f>MAnalysis!F51</f>
        <v>1.81</v>
      </c>
      <c r="E43" s="6">
        <f>MAnalysis!G51</f>
        <v>44424</v>
      </c>
      <c r="F43">
        <f>MAnalysis!I51</f>
        <v>11</v>
      </c>
      <c r="G43">
        <f>'Analyzing #2'!K54</f>
        <v>2459442.986111111</v>
      </c>
    </row>
    <row r="44" spans="1:7" x14ac:dyDescent="0.35">
      <c r="A44">
        <f>MAnalysis!A52</f>
        <v>83</v>
      </c>
      <c r="B44">
        <f>MAnalysis!B52</f>
        <v>32</v>
      </c>
      <c r="C44">
        <f>MAnalysis!D52</f>
        <v>8</v>
      </c>
      <c r="D44">
        <f>MAnalysis!F52</f>
        <v>-0.01</v>
      </c>
      <c r="E44" s="6">
        <f>MAnalysis!G52</f>
        <v>44431</v>
      </c>
      <c r="F44">
        <f>MAnalysis!I52</f>
        <v>11</v>
      </c>
      <c r="G44">
        <f>'Analyzing #2'!K55</f>
        <v>2459449.9791666665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topLeftCell="A31" workbookViewId="0">
      <selection activeCell="E48" sqref="E48"/>
    </sheetView>
  </sheetViews>
  <sheetFormatPr defaultRowHeight="14.5" x14ac:dyDescent="0.35"/>
  <sheetData>
    <row r="1" spans="1:3" x14ac:dyDescent="0.35">
      <c r="A1" s="17" t="s">
        <v>77</v>
      </c>
      <c r="B1" s="17"/>
      <c r="C1" s="17"/>
    </row>
    <row r="2" spans="1:3" x14ac:dyDescent="0.35">
      <c r="A2" s="18" t="s">
        <v>3</v>
      </c>
      <c r="B2" s="17" t="s">
        <v>78</v>
      </c>
      <c r="C2" s="17"/>
    </row>
    <row r="3" spans="1:3" x14ac:dyDescent="0.35">
      <c r="A3" s="18" t="s">
        <v>4</v>
      </c>
      <c r="B3" s="17" t="s">
        <v>79</v>
      </c>
      <c r="C3" s="17"/>
    </row>
    <row r="4" spans="1:3" x14ac:dyDescent="0.35">
      <c r="A4" s="18" t="s">
        <v>5</v>
      </c>
      <c r="B4" s="17" t="s">
        <v>80</v>
      </c>
      <c r="C4" s="17"/>
    </row>
    <row r="5" spans="1:3" x14ac:dyDescent="0.35">
      <c r="A5" s="18" t="s">
        <v>6</v>
      </c>
      <c r="B5" s="17" t="s">
        <v>81</v>
      </c>
      <c r="C5" s="17"/>
    </row>
    <row r="6" spans="1:3" x14ac:dyDescent="0.35">
      <c r="A6" s="18" t="s">
        <v>7</v>
      </c>
      <c r="B6" s="17" t="s">
        <v>82</v>
      </c>
      <c r="C6" s="17"/>
    </row>
    <row r="7" spans="1:3" x14ac:dyDescent="0.35">
      <c r="A7" s="18" t="s">
        <v>8</v>
      </c>
      <c r="B7" s="17" t="s">
        <v>83</v>
      </c>
      <c r="C7" s="17"/>
    </row>
    <row r="8" spans="1:3" x14ac:dyDescent="0.35">
      <c r="A8" s="18" t="s">
        <v>9</v>
      </c>
      <c r="B8" s="17" t="s">
        <v>84</v>
      </c>
      <c r="C8" s="17"/>
    </row>
    <row r="9" spans="1:3" x14ac:dyDescent="0.35">
      <c r="A9" s="18" t="s">
        <v>10</v>
      </c>
      <c r="B9" s="17" t="s">
        <v>85</v>
      </c>
      <c r="C9" s="17"/>
    </row>
    <row r="10" spans="1:3" x14ac:dyDescent="0.35">
      <c r="A10" s="18" t="s">
        <v>11</v>
      </c>
      <c r="B10" s="17" t="s">
        <v>86</v>
      </c>
      <c r="C10" s="17"/>
    </row>
    <row r="11" spans="1:3" x14ac:dyDescent="0.35">
      <c r="A11" s="18" t="s">
        <v>12</v>
      </c>
      <c r="B11" s="17" t="s">
        <v>87</v>
      </c>
      <c r="C11" s="17"/>
    </row>
    <row r="12" spans="1:3" x14ac:dyDescent="0.35">
      <c r="A12" s="18" t="s">
        <v>14</v>
      </c>
      <c r="B12" s="17" t="s">
        <v>88</v>
      </c>
      <c r="C12" s="17"/>
    </row>
    <row r="13" spans="1:3" x14ac:dyDescent="0.35">
      <c r="A13" s="18" t="s">
        <v>68</v>
      </c>
      <c r="B13" s="17" t="s">
        <v>117</v>
      </c>
      <c r="C13" s="17"/>
    </row>
    <row r="14" spans="1:3" x14ac:dyDescent="0.35">
      <c r="A14" s="18" t="s">
        <v>69</v>
      </c>
      <c r="B14" s="17" t="s">
        <v>116</v>
      </c>
      <c r="C14" s="17"/>
    </row>
    <row r="15" spans="1:3" x14ac:dyDescent="0.35">
      <c r="A15" s="18" t="s">
        <v>70</v>
      </c>
      <c r="B15" s="17" t="s">
        <v>65</v>
      </c>
      <c r="C15" s="17"/>
    </row>
    <row r="16" spans="1:3" x14ac:dyDescent="0.35">
      <c r="A16" s="18" t="s">
        <v>73</v>
      </c>
      <c r="B16" s="17" t="s">
        <v>119</v>
      </c>
      <c r="C16" s="17"/>
    </row>
    <row r="17" spans="1:3" x14ac:dyDescent="0.35">
      <c r="A17" s="18" t="s">
        <v>71</v>
      </c>
      <c r="B17" s="17" t="s">
        <v>118</v>
      </c>
      <c r="C17" s="17"/>
    </row>
    <row r="18" spans="1:3" x14ac:dyDescent="0.35">
      <c r="C18" s="17"/>
    </row>
    <row r="19" spans="1:3" x14ac:dyDescent="0.35">
      <c r="A19" s="18" t="s">
        <v>89</v>
      </c>
      <c r="B19" s="17"/>
      <c r="C19" s="17"/>
    </row>
    <row r="20" spans="1:3" x14ac:dyDescent="0.35">
      <c r="A20" s="17" t="s">
        <v>37</v>
      </c>
      <c r="B20" s="17" t="s">
        <v>90</v>
      </c>
      <c r="C20" s="17"/>
    </row>
    <row r="21" spans="1:3" x14ac:dyDescent="0.35">
      <c r="A21" s="17" t="s">
        <v>53</v>
      </c>
      <c r="B21" s="17" t="s">
        <v>91</v>
      </c>
      <c r="C21" s="17"/>
    </row>
    <row r="22" spans="1:3" x14ac:dyDescent="0.35">
      <c r="A22" s="17" t="s">
        <v>92</v>
      </c>
      <c r="B22" s="17" t="s">
        <v>93</v>
      </c>
      <c r="C22" s="17"/>
    </row>
    <row r="23" spans="1:3" x14ac:dyDescent="0.35">
      <c r="A23" s="17" t="s">
        <v>94</v>
      </c>
      <c r="B23" s="17" t="s">
        <v>95</v>
      </c>
      <c r="C23" s="17"/>
    </row>
    <row r="24" spans="1:3" x14ac:dyDescent="0.35">
      <c r="A24" s="17" t="s">
        <v>40</v>
      </c>
      <c r="B24" s="17" t="s">
        <v>114</v>
      </c>
      <c r="C24" s="17"/>
    </row>
    <row r="25" spans="1:3" x14ac:dyDescent="0.35">
      <c r="A25" s="17" t="s">
        <v>96</v>
      </c>
      <c r="B25" s="17" t="s">
        <v>97</v>
      </c>
      <c r="C25" s="17"/>
    </row>
    <row r="26" spans="1:3" x14ac:dyDescent="0.35">
      <c r="A26" s="17" t="s">
        <v>98</v>
      </c>
      <c r="B26" s="17" t="s">
        <v>99</v>
      </c>
      <c r="C26" s="17"/>
    </row>
    <row r="27" spans="1:3" x14ac:dyDescent="0.35">
      <c r="A27" s="17" t="s">
        <v>33</v>
      </c>
      <c r="B27" s="17" t="s">
        <v>100</v>
      </c>
      <c r="C27" s="17"/>
    </row>
    <row r="28" spans="1:3" x14ac:dyDescent="0.35">
      <c r="A28" s="17" t="s">
        <v>56</v>
      </c>
      <c r="B28" s="17" t="s">
        <v>101</v>
      </c>
      <c r="C28" s="17"/>
    </row>
    <row r="29" spans="1:3" x14ac:dyDescent="0.35">
      <c r="A29" s="17" t="s">
        <v>36</v>
      </c>
      <c r="B29" s="17" t="s">
        <v>102</v>
      </c>
      <c r="C29" s="17"/>
    </row>
    <row r="30" spans="1:3" x14ac:dyDescent="0.35">
      <c r="A30" s="17" t="s">
        <v>103</v>
      </c>
      <c r="B30" s="17" t="s">
        <v>104</v>
      </c>
      <c r="C30" s="17"/>
    </row>
    <row r="31" spans="1:3" x14ac:dyDescent="0.35">
      <c r="A31" s="17" t="s">
        <v>105</v>
      </c>
      <c r="B31" s="17" t="s">
        <v>106</v>
      </c>
      <c r="C31" s="17"/>
    </row>
    <row r="32" spans="1:3" x14ac:dyDescent="0.35">
      <c r="A32" s="17" t="s">
        <v>107</v>
      </c>
      <c r="B32" s="17" t="s">
        <v>108</v>
      </c>
      <c r="C32" s="17"/>
    </row>
    <row r="33" spans="1:3" x14ac:dyDescent="0.35">
      <c r="A33" s="17"/>
      <c r="B33" s="17"/>
      <c r="C33" s="17"/>
    </row>
    <row r="34" spans="1:3" x14ac:dyDescent="0.35">
      <c r="A34" s="18" t="s">
        <v>109</v>
      </c>
      <c r="B34" s="17"/>
      <c r="C34" s="17"/>
    </row>
    <row r="35" spans="1:3" x14ac:dyDescent="0.35">
      <c r="A35" s="17" t="s">
        <v>33</v>
      </c>
      <c r="B35" s="17" t="s">
        <v>110</v>
      </c>
      <c r="C35" s="17"/>
    </row>
    <row r="36" spans="1:3" x14ac:dyDescent="0.35">
      <c r="A36" s="17" t="s">
        <v>17</v>
      </c>
      <c r="B36" s="17" t="s">
        <v>115</v>
      </c>
      <c r="C36" s="17"/>
    </row>
    <row r="37" spans="1:3" x14ac:dyDescent="0.35">
      <c r="A37" s="17" t="s">
        <v>34</v>
      </c>
      <c r="B37" s="17" t="s">
        <v>111</v>
      </c>
      <c r="C37" s="17"/>
    </row>
    <row r="38" spans="1:3" x14ac:dyDescent="0.35">
      <c r="A38" s="17"/>
      <c r="B38" s="17"/>
      <c r="C38" s="17"/>
    </row>
    <row r="39" spans="1:3" x14ac:dyDescent="0.35">
      <c r="A39" s="18" t="s">
        <v>112</v>
      </c>
      <c r="B39" s="17"/>
      <c r="C39" s="17"/>
    </row>
    <row r="40" spans="1:3" x14ac:dyDescent="0.35">
      <c r="A40" s="17" t="s">
        <v>33</v>
      </c>
      <c r="B40" s="17" t="s">
        <v>110</v>
      </c>
      <c r="C40" s="17"/>
    </row>
    <row r="41" spans="1:3" x14ac:dyDescent="0.35">
      <c r="A41" s="17" t="s">
        <v>17</v>
      </c>
      <c r="B41" s="17" t="s">
        <v>113</v>
      </c>
      <c r="C41" s="17"/>
    </row>
    <row r="42" spans="1:3" x14ac:dyDescent="0.35">
      <c r="A42" s="17" t="s">
        <v>34</v>
      </c>
      <c r="B42" s="17" t="s">
        <v>111</v>
      </c>
      <c r="C42" s="17"/>
    </row>
    <row r="43" spans="1:3" x14ac:dyDescent="0.35">
      <c r="A43" s="17"/>
      <c r="B43" s="17"/>
      <c r="C43" s="17"/>
    </row>
    <row r="44" spans="1:3" x14ac:dyDescent="0.35">
      <c r="A44" s="18" t="s">
        <v>134</v>
      </c>
      <c r="B44" s="17"/>
      <c r="C44" s="17"/>
    </row>
    <row r="45" spans="1:3" x14ac:dyDescent="0.35">
      <c r="A45" s="17" t="s">
        <v>135</v>
      </c>
      <c r="B45" s="17" t="s">
        <v>139</v>
      </c>
      <c r="C45" s="17"/>
    </row>
    <row r="46" spans="1:3" x14ac:dyDescent="0.35">
      <c r="A46" s="17" t="s">
        <v>136</v>
      </c>
      <c r="B46" s="17" t="s">
        <v>140</v>
      </c>
      <c r="C46" s="17"/>
    </row>
    <row r="47" spans="1:3" x14ac:dyDescent="0.35">
      <c r="A47" s="17" t="s">
        <v>137</v>
      </c>
      <c r="B47" s="17" t="s">
        <v>141</v>
      </c>
      <c r="C47" s="17"/>
    </row>
    <row r="48" spans="1:3" x14ac:dyDescent="0.35">
      <c r="A48" s="17" t="s">
        <v>138</v>
      </c>
      <c r="B48" s="17" t="s">
        <v>36</v>
      </c>
      <c r="C48" s="17"/>
    </row>
    <row r="49" spans="3:3" x14ac:dyDescent="0.35">
      <c r="C49"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V173"/>
  <sheetViews>
    <sheetView topLeftCell="A37" workbookViewId="0">
      <selection activeCell="C55" sqref="C55"/>
    </sheetView>
  </sheetViews>
  <sheetFormatPr defaultRowHeight="14.5" x14ac:dyDescent="0.35"/>
  <cols>
    <col min="1" max="1" width="10.453125" bestFit="1" customWidth="1"/>
  </cols>
  <sheetData>
    <row r="1" spans="1:22"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row>
    <row r="2" spans="1:22"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41</v>
      </c>
    </row>
    <row r="3" spans="1:22" x14ac:dyDescent="0.35">
      <c r="A3" s="11">
        <v>44019</v>
      </c>
      <c r="B3" s="1">
        <v>0.59861111111111109</v>
      </c>
      <c r="C3" s="1">
        <v>0.6069444444444444</v>
      </c>
      <c r="D3">
        <v>0</v>
      </c>
      <c r="E3">
        <v>0</v>
      </c>
      <c r="F3">
        <v>0</v>
      </c>
      <c r="G3">
        <v>3</v>
      </c>
      <c r="H3">
        <v>4</v>
      </c>
      <c r="I3">
        <v>7</v>
      </c>
      <c r="J3">
        <v>3</v>
      </c>
      <c r="K3">
        <v>4</v>
      </c>
      <c r="L3">
        <v>7</v>
      </c>
      <c r="M3">
        <v>7</v>
      </c>
      <c r="N3" t="s">
        <v>34</v>
      </c>
      <c r="O3">
        <v>64</v>
      </c>
      <c r="P3" t="s">
        <v>18</v>
      </c>
      <c r="Q3">
        <v>65.599999999999994</v>
      </c>
      <c r="R3">
        <v>65.8</v>
      </c>
      <c r="S3">
        <v>58.2</v>
      </c>
      <c r="T3">
        <v>60.7</v>
      </c>
      <c r="U3">
        <v>57.2</v>
      </c>
      <c r="V3" t="s">
        <v>49</v>
      </c>
    </row>
    <row r="4" spans="1:22" x14ac:dyDescent="0.35">
      <c r="A4" s="11">
        <v>44020</v>
      </c>
      <c r="B4" s="1">
        <v>0.58333333333333337</v>
      </c>
      <c r="C4" s="1">
        <v>0.59375</v>
      </c>
      <c r="D4">
        <v>0</v>
      </c>
      <c r="E4">
        <v>0</v>
      </c>
      <c r="F4">
        <v>0</v>
      </c>
      <c r="G4">
        <v>3</v>
      </c>
      <c r="H4">
        <v>1</v>
      </c>
      <c r="I4">
        <v>4</v>
      </c>
      <c r="J4">
        <v>3</v>
      </c>
      <c r="K4">
        <v>1</v>
      </c>
      <c r="L4">
        <v>4</v>
      </c>
      <c r="M4">
        <v>4</v>
      </c>
      <c r="N4" t="s">
        <v>34</v>
      </c>
      <c r="O4">
        <v>66</v>
      </c>
      <c r="P4" t="s">
        <v>35</v>
      </c>
      <c r="Q4">
        <v>53.3</v>
      </c>
      <c r="R4">
        <v>44.5</v>
      </c>
      <c r="S4">
        <v>47</v>
      </c>
      <c r="T4">
        <v>44</v>
      </c>
      <c r="U4">
        <v>43</v>
      </c>
    </row>
    <row r="5" spans="1:22" x14ac:dyDescent="0.35">
      <c r="A5" s="11">
        <v>44021</v>
      </c>
      <c r="B5" s="1">
        <v>0.68402777777777779</v>
      </c>
      <c r="C5" s="1">
        <v>0.69444444444444453</v>
      </c>
      <c r="D5">
        <v>2</v>
      </c>
      <c r="E5">
        <v>1</v>
      </c>
      <c r="F5">
        <v>3</v>
      </c>
      <c r="G5">
        <v>2</v>
      </c>
      <c r="H5">
        <v>0</v>
      </c>
      <c r="I5">
        <v>2</v>
      </c>
      <c r="J5">
        <v>4</v>
      </c>
      <c r="K5">
        <v>1</v>
      </c>
      <c r="L5">
        <v>5</v>
      </c>
      <c r="M5">
        <v>5</v>
      </c>
      <c r="N5" t="s">
        <v>34</v>
      </c>
      <c r="O5">
        <v>63</v>
      </c>
      <c r="P5" t="s">
        <v>36</v>
      </c>
      <c r="Q5">
        <v>61.3</v>
      </c>
      <c r="R5">
        <v>55.8</v>
      </c>
      <c r="S5">
        <v>55.1</v>
      </c>
      <c r="T5">
        <v>58.7</v>
      </c>
      <c r="U5">
        <v>48.1</v>
      </c>
      <c r="V5" t="s">
        <v>67</v>
      </c>
    </row>
    <row r="6" spans="1:22" x14ac:dyDescent="0.35">
      <c r="A6" s="11">
        <v>44022</v>
      </c>
      <c r="B6" s="1">
        <v>0.54166666666666663</v>
      </c>
      <c r="C6" s="1">
        <v>0.55208333333333337</v>
      </c>
      <c r="D6">
        <v>7</v>
      </c>
      <c r="E6">
        <v>0</v>
      </c>
      <c r="F6">
        <v>7</v>
      </c>
      <c r="G6">
        <v>1</v>
      </c>
      <c r="H6">
        <v>0</v>
      </c>
      <c r="I6">
        <v>1</v>
      </c>
      <c r="J6">
        <v>8</v>
      </c>
      <c r="K6">
        <v>0</v>
      </c>
      <c r="L6">
        <v>8</v>
      </c>
      <c r="M6">
        <v>8</v>
      </c>
      <c r="N6" t="s">
        <v>17</v>
      </c>
      <c r="O6">
        <v>64</v>
      </c>
      <c r="P6" t="s">
        <v>37</v>
      </c>
      <c r="Q6">
        <v>46</v>
      </c>
      <c r="R6">
        <v>47</v>
      </c>
      <c r="S6">
        <v>45</v>
      </c>
      <c r="T6">
        <v>43</v>
      </c>
      <c r="U6">
        <v>43</v>
      </c>
    </row>
    <row r="7" spans="1:22" x14ac:dyDescent="0.35">
      <c r="A7" s="11">
        <v>44023</v>
      </c>
      <c r="B7" s="1">
        <v>0.625</v>
      </c>
      <c r="C7" s="1">
        <v>0.63541666666666663</v>
      </c>
      <c r="D7">
        <v>0</v>
      </c>
      <c r="E7">
        <v>0</v>
      </c>
      <c r="F7">
        <v>0</v>
      </c>
      <c r="G7">
        <v>5</v>
      </c>
      <c r="H7">
        <v>1</v>
      </c>
      <c r="I7">
        <v>6</v>
      </c>
      <c r="J7">
        <v>5</v>
      </c>
      <c r="K7">
        <v>1</v>
      </c>
      <c r="L7">
        <v>6</v>
      </c>
      <c r="M7">
        <v>6</v>
      </c>
      <c r="N7" t="s">
        <v>33</v>
      </c>
      <c r="O7">
        <v>63</v>
      </c>
      <c r="P7" t="s">
        <v>38</v>
      </c>
      <c r="Q7">
        <v>69.400000000000006</v>
      </c>
      <c r="R7">
        <v>65.599999999999994</v>
      </c>
      <c r="S7">
        <v>66</v>
      </c>
      <c r="T7">
        <v>66.7</v>
      </c>
      <c r="U7">
        <v>66.5</v>
      </c>
      <c r="V7" t="s">
        <v>49</v>
      </c>
    </row>
    <row r="8" spans="1:22" x14ac:dyDescent="0.35">
      <c r="A8" s="11">
        <v>44025</v>
      </c>
      <c r="B8" s="1">
        <v>0.375</v>
      </c>
      <c r="C8" s="1">
        <v>0.38541666666666669</v>
      </c>
      <c r="D8">
        <v>7</v>
      </c>
      <c r="E8">
        <v>2</v>
      </c>
      <c r="F8">
        <v>9</v>
      </c>
      <c r="G8">
        <v>4</v>
      </c>
      <c r="H8">
        <v>1</v>
      </c>
      <c r="I8">
        <v>5</v>
      </c>
      <c r="J8">
        <v>11</v>
      </c>
      <c r="K8">
        <v>3</v>
      </c>
      <c r="L8">
        <v>14</v>
      </c>
      <c r="M8">
        <v>14</v>
      </c>
      <c r="N8" t="s">
        <v>34</v>
      </c>
      <c r="O8">
        <v>61</v>
      </c>
      <c r="P8" t="s">
        <v>35</v>
      </c>
      <c r="Q8">
        <v>44.1</v>
      </c>
      <c r="R8">
        <v>43.8</v>
      </c>
      <c r="S8">
        <v>43.6</v>
      </c>
      <c r="T8">
        <v>48.7</v>
      </c>
      <c r="U8">
        <v>46.6</v>
      </c>
      <c r="V8" t="s">
        <v>42</v>
      </c>
    </row>
    <row r="9" spans="1:22" x14ac:dyDescent="0.35">
      <c r="A9" s="11">
        <v>44026</v>
      </c>
      <c r="B9" s="1">
        <v>0.4375</v>
      </c>
      <c r="C9" s="1">
        <v>0.44791666666666669</v>
      </c>
      <c r="D9">
        <v>0</v>
      </c>
      <c r="E9">
        <v>0</v>
      </c>
      <c r="F9">
        <v>0</v>
      </c>
      <c r="G9">
        <v>5</v>
      </c>
      <c r="H9">
        <v>4</v>
      </c>
      <c r="I9">
        <v>9</v>
      </c>
      <c r="J9">
        <v>5</v>
      </c>
      <c r="K9">
        <v>4</v>
      </c>
      <c r="L9">
        <v>9</v>
      </c>
      <c r="M9">
        <v>9</v>
      </c>
      <c r="N9" t="s">
        <v>34</v>
      </c>
      <c r="O9">
        <v>64</v>
      </c>
      <c r="P9" t="s">
        <v>37</v>
      </c>
      <c r="Q9">
        <v>46.2</v>
      </c>
      <c r="R9">
        <v>43.3</v>
      </c>
      <c r="S9">
        <v>43.2</v>
      </c>
      <c r="T9">
        <v>44</v>
      </c>
      <c r="U9">
        <v>42.4</v>
      </c>
      <c r="V9" t="s">
        <v>52</v>
      </c>
    </row>
    <row r="10" spans="1:22" x14ac:dyDescent="0.35">
      <c r="A10" s="11">
        <v>44027</v>
      </c>
      <c r="B10" s="1">
        <v>0.43541666666666662</v>
      </c>
      <c r="C10" s="1">
        <v>0.4458333333333333</v>
      </c>
      <c r="D10">
        <v>4</v>
      </c>
      <c r="E10">
        <v>3</v>
      </c>
      <c r="F10">
        <v>7</v>
      </c>
      <c r="G10">
        <v>5</v>
      </c>
      <c r="H10">
        <v>5</v>
      </c>
      <c r="I10">
        <v>10</v>
      </c>
      <c r="J10">
        <v>9</v>
      </c>
      <c r="K10">
        <v>8</v>
      </c>
      <c r="L10">
        <v>17</v>
      </c>
      <c r="M10">
        <v>17</v>
      </c>
      <c r="N10" t="s">
        <v>34</v>
      </c>
      <c r="O10">
        <v>63</v>
      </c>
      <c r="P10" t="s">
        <v>37</v>
      </c>
      <c r="Q10">
        <v>62</v>
      </c>
      <c r="R10">
        <v>73.2</v>
      </c>
      <c r="S10">
        <v>61.5</v>
      </c>
      <c r="T10">
        <v>55</v>
      </c>
      <c r="U10">
        <v>65.8</v>
      </c>
    </row>
    <row r="11" spans="1:22" x14ac:dyDescent="0.35">
      <c r="A11" s="11">
        <v>44028</v>
      </c>
      <c r="B11" s="1">
        <v>0.71597222222222223</v>
      </c>
      <c r="C11" s="1">
        <v>0.72638888888888886</v>
      </c>
      <c r="D11">
        <v>11</v>
      </c>
      <c r="E11">
        <v>4</v>
      </c>
      <c r="F11">
        <v>15</v>
      </c>
      <c r="G11">
        <v>2</v>
      </c>
      <c r="H11">
        <v>0</v>
      </c>
      <c r="I11">
        <v>2</v>
      </c>
      <c r="J11">
        <v>13</v>
      </c>
      <c r="K11">
        <v>4</v>
      </c>
      <c r="L11">
        <v>17</v>
      </c>
      <c r="M11">
        <v>17</v>
      </c>
      <c r="N11" t="s">
        <v>33</v>
      </c>
      <c r="O11">
        <v>73</v>
      </c>
      <c r="P11" t="s">
        <v>39</v>
      </c>
      <c r="Q11">
        <v>45.2</v>
      </c>
      <c r="R11">
        <v>49.7</v>
      </c>
      <c r="S11">
        <v>46.7</v>
      </c>
      <c r="T11">
        <v>47.6</v>
      </c>
      <c r="U11">
        <v>48.5</v>
      </c>
    </row>
    <row r="12" spans="1:22" x14ac:dyDescent="0.35">
      <c r="A12" s="11">
        <v>44029</v>
      </c>
      <c r="B12" s="1">
        <v>0.52083333333333337</v>
      </c>
      <c r="C12" s="1">
        <v>0.53125</v>
      </c>
      <c r="D12">
        <v>7</v>
      </c>
      <c r="E12">
        <v>0</v>
      </c>
      <c r="F12">
        <v>7</v>
      </c>
      <c r="G12">
        <v>3</v>
      </c>
      <c r="H12">
        <v>0</v>
      </c>
      <c r="I12">
        <v>3</v>
      </c>
      <c r="J12">
        <v>10</v>
      </c>
      <c r="K12">
        <v>0</v>
      </c>
      <c r="L12">
        <v>10</v>
      </c>
      <c r="M12">
        <v>10</v>
      </c>
      <c r="N12" t="s">
        <v>34</v>
      </c>
      <c r="O12">
        <v>68</v>
      </c>
      <c r="P12" t="s">
        <v>40</v>
      </c>
      <c r="Q12">
        <v>56</v>
      </c>
      <c r="R12">
        <v>50</v>
      </c>
      <c r="S12">
        <v>45</v>
      </c>
      <c r="T12">
        <v>55</v>
      </c>
      <c r="U12">
        <v>55</v>
      </c>
    </row>
    <row r="13" spans="1:22" x14ac:dyDescent="0.35">
      <c r="A13" s="11">
        <v>44030</v>
      </c>
      <c r="B13" s="1">
        <v>0.74583333333333324</v>
      </c>
      <c r="C13" s="1">
        <v>0.75624999999999998</v>
      </c>
      <c r="D13">
        <v>0</v>
      </c>
      <c r="E13">
        <v>0</v>
      </c>
      <c r="F13">
        <v>0</v>
      </c>
      <c r="G13">
        <v>3</v>
      </c>
      <c r="H13">
        <v>0</v>
      </c>
      <c r="I13">
        <v>3</v>
      </c>
      <c r="J13">
        <v>3</v>
      </c>
      <c r="K13">
        <v>0</v>
      </c>
      <c r="L13">
        <v>3</v>
      </c>
      <c r="M13">
        <v>3</v>
      </c>
      <c r="N13" t="s">
        <v>33</v>
      </c>
      <c r="O13">
        <v>73</v>
      </c>
      <c r="P13" t="s">
        <v>37</v>
      </c>
      <c r="Q13">
        <v>45.9</v>
      </c>
      <c r="R13">
        <v>44.8</v>
      </c>
      <c r="S13">
        <v>47.2</v>
      </c>
      <c r="T13">
        <v>45.4</v>
      </c>
      <c r="U13">
        <v>46</v>
      </c>
      <c r="V13" s="12" t="s">
        <v>49</v>
      </c>
    </row>
    <row r="14" spans="1:22" x14ac:dyDescent="0.35">
      <c r="A14" s="6">
        <v>44032</v>
      </c>
      <c r="B14" s="1">
        <v>0.37847222222222227</v>
      </c>
      <c r="C14" s="1">
        <v>0.3888888888888889</v>
      </c>
      <c r="D14">
        <v>0</v>
      </c>
      <c r="E14">
        <v>0</v>
      </c>
      <c r="F14">
        <v>0</v>
      </c>
      <c r="G14">
        <v>9</v>
      </c>
      <c r="H14">
        <v>1</v>
      </c>
      <c r="I14">
        <v>10</v>
      </c>
      <c r="J14">
        <v>9</v>
      </c>
      <c r="K14">
        <v>1</v>
      </c>
      <c r="L14">
        <v>10</v>
      </c>
      <c r="M14">
        <v>10</v>
      </c>
      <c r="N14" t="s">
        <v>33</v>
      </c>
      <c r="O14">
        <v>70</v>
      </c>
      <c r="P14" t="s">
        <v>37</v>
      </c>
      <c r="Q14">
        <v>53.5</v>
      </c>
      <c r="R14">
        <v>44</v>
      </c>
      <c r="S14">
        <v>45.6</v>
      </c>
      <c r="T14">
        <v>45.2</v>
      </c>
      <c r="U14">
        <v>45.5</v>
      </c>
      <c r="V14" t="s">
        <v>42</v>
      </c>
    </row>
    <row r="15" spans="1:22" x14ac:dyDescent="0.35">
      <c r="A15" s="6">
        <v>44033</v>
      </c>
      <c r="B15" s="1">
        <v>0.49305555555555558</v>
      </c>
      <c r="C15" s="1">
        <v>0.50347222222222221</v>
      </c>
      <c r="D15">
        <v>0</v>
      </c>
      <c r="E15">
        <v>0</v>
      </c>
      <c r="F15">
        <v>0</v>
      </c>
      <c r="G15">
        <v>4</v>
      </c>
      <c r="H15">
        <v>2</v>
      </c>
      <c r="I15">
        <v>6</v>
      </c>
      <c r="J15">
        <v>4</v>
      </c>
      <c r="K15">
        <v>6</v>
      </c>
      <c r="L15">
        <v>10</v>
      </c>
      <c r="M15">
        <v>10</v>
      </c>
      <c r="N15" t="s">
        <v>33</v>
      </c>
      <c r="O15">
        <v>70</v>
      </c>
      <c r="P15" t="s">
        <v>37</v>
      </c>
      <c r="Q15">
        <v>48.1</v>
      </c>
      <c r="R15">
        <v>52.1</v>
      </c>
      <c r="S15">
        <v>51.8</v>
      </c>
      <c r="T15">
        <v>52.6</v>
      </c>
      <c r="U15">
        <v>53</v>
      </c>
      <c r="V15" t="s">
        <v>74</v>
      </c>
    </row>
    <row r="16" spans="1:22" x14ac:dyDescent="0.35">
      <c r="A16" s="6">
        <v>44034</v>
      </c>
      <c r="B16" s="1">
        <v>0.50486111111111109</v>
      </c>
      <c r="C16" s="1">
        <v>0.51527777777777783</v>
      </c>
      <c r="D16">
        <v>5</v>
      </c>
      <c r="E16">
        <v>4</v>
      </c>
      <c r="F16">
        <v>9</v>
      </c>
      <c r="G16">
        <v>8</v>
      </c>
      <c r="H16">
        <v>1</v>
      </c>
      <c r="I16">
        <v>9</v>
      </c>
      <c r="J16">
        <v>13</v>
      </c>
      <c r="K16">
        <v>5</v>
      </c>
      <c r="L16">
        <v>18</v>
      </c>
      <c r="M16">
        <v>18</v>
      </c>
      <c r="N16" t="s">
        <v>33</v>
      </c>
      <c r="O16">
        <v>66</v>
      </c>
      <c r="P16" t="s">
        <v>37</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33</v>
      </c>
      <c r="O17">
        <v>66</v>
      </c>
      <c r="P17" t="s">
        <v>39</v>
      </c>
      <c r="Q17">
        <v>49.3</v>
      </c>
      <c r="R17">
        <v>66.400000000000006</v>
      </c>
      <c r="S17">
        <v>83.4</v>
      </c>
      <c r="T17">
        <v>71.599999999999994</v>
      </c>
      <c r="U17">
        <v>53.4</v>
      </c>
      <c r="V17" t="s">
        <v>42</v>
      </c>
    </row>
    <row r="18" spans="1:22" x14ac:dyDescent="0.35">
      <c r="A18" s="6">
        <v>44036</v>
      </c>
      <c r="B18" s="1">
        <v>0.69444444444444453</v>
      </c>
      <c r="C18" s="1">
        <v>0.70486111111111116</v>
      </c>
      <c r="D18">
        <v>0</v>
      </c>
      <c r="E18">
        <v>0</v>
      </c>
      <c r="F18">
        <v>0</v>
      </c>
      <c r="G18">
        <v>3</v>
      </c>
      <c r="H18">
        <v>1</v>
      </c>
      <c r="I18">
        <v>4</v>
      </c>
      <c r="J18">
        <v>3</v>
      </c>
      <c r="K18">
        <v>1</v>
      </c>
      <c r="L18">
        <v>4</v>
      </c>
      <c r="M18">
        <v>4</v>
      </c>
      <c r="N18" t="s">
        <v>34</v>
      </c>
      <c r="O18">
        <v>68</v>
      </c>
      <c r="P18" t="s">
        <v>37</v>
      </c>
      <c r="Q18">
        <v>50.8</v>
      </c>
      <c r="R18">
        <v>53.6</v>
      </c>
      <c r="S18">
        <v>55.5</v>
      </c>
      <c r="T18">
        <v>54.9</v>
      </c>
      <c r="U18">
        <v>55</v>
      </c>
      <c r="V18" t="s">
        <v>49</v>
      </c>
    </row>
    <row r="19" spans="1:22" x14ac:dyDescent="0.35">
      <c r="A19" s="6">
        <v>44037</v>
      </c>
      <c r="B19" s="1">
        <v>0.59375</v>
      </c>
      <c r="C19" s="1">
        <v>0.60416666666666663</v>
      </c>
      <c r="D19">
        <v>2</v>
      </c>
      <c r="E19">
        <v>0</v>
      </c>
      <c r="F19">
        <v>2</v>
      </c>
      <c r="G19">
        <v>5</v>
      </c>
      <c r="H19">
        <v>0</v>
      </c>
      <c r="I19">
        <v>5</v>
      </c>
      <c r="J19">
        <v>7</v>
      </c>
      <c r="K19">
        <v>0</v>
      </c>
      <c r="L19">
        <v>7</v>
      </c>
      <c r="M19">
        <v>7</v>
      </c>
      <c r="N19" t="s">
        <v>34</v>
      </c>
      <c r="O19">
        <v>75</v>
      </c>
      <c r="P19" t="s">
        <v>37</v>
      </c>
      <c r="Q19">
        <v>48.3</v>
      </c>
      <c r="R19">
        <v>47.5</v>
      </c>
      <c r="S19">
        <v>47.9</v>
      </c>
      <c r="T19">
        <v>52.3</v>
      </c>
      <c r="U19">
        <v>44.4</v>
      </c>
      <c r="V19" t="s">
        <v>52</v>
      </c>
    </row>
    <row r="20" spans="1:22" x14ac:dyDescent="0.35">
      <c r="A20" s="6">
        <v>44039</v>
      </c>
      <c r="B20" s="1">
        <v>0.36458333333333331</v>
      </c>
      <c r="C20" s="1">
        <v>0.375</v>
      </c>
      <c r="D20">
        <v>4</v>
      </c>
      <c r="E20">
        <v>5</v>
      </c>
      <c r="F20">
        <v>9</v>
      </c>
      <c r="G20">
        <v>5</v>
      </c>
      <c r="H20">
        <v>0</v>
      </c>
      <c r="I20">
        <v>5</v>
      </c>
      <c r="J20">
        <v>9</v>
      </c>
      <c r="K20">
        <v>5</v>
      </c>
      <c r="L20">
        <v>14</v>
      </c>
      <c r="M20">
        <v>14</v>
      </c>
      <c r="N20" t="s">
        <v>34</v>
      </c>
      <c r="O20">
        <v>72</v>
      </c>
      <c r="P20" t="s">
        <v>37</v>
      </c>
      <c r="Q20">
        <v>48.8</v>
      </c>
      <c r="R20">
        <v>45.3</v>
      </c>
      <c r="S20">
        <v>45.5</v>
      </c>
      <c r="T20">
        <v>44.6</v>
      </c>
      <c r="U20">
        <v>46.6</v>
      </c>
      <c r="V20" t="s">
        <v>42</v>
      </c>
    </row>
    <row r="21" spans="1:22" x14ac:dyDescent="0.35">
      <c r="A21" s="6">
        <v>44040</v>
      </c>
      <c r="B21" s="1">
        <v>0.65902777777777777</v>
      </c>
      <c r="C21" s="1">
        <v>0.6694444444444444</v>
      </c>
      <c r="D21">
        <v>8</v>
      </c>
      <c r="E21">
        <v>4</v>
      </c>
      <c r="F21">
        <v>12</v>
      </c>
      <c r="G21">
        <v>1</v>
      </c>
      <c r="H21">
        <v>1</v>
      </c>
      <c r="I21">
        <v>2</v>
      </c>
      <c r="J21">
        <v>9</v>
      </c>
      <c r="K21">
        <v>6</v>
      </c>
      <c r="L21">
        <v>15</v>
      </c>
      <c r="M21">
        <v>15</v>
      </c>
      <c r="N21" t="s">
        <v>33</v>
      </c>
      <c r="O21">
        <v>75</v>
      </c>
      <c r="P21" t="s">
        <v>37</v>
      </c>
      <c r="Q21">
        <v>48.2</v>
      </c>
      <c r="R21">
        <v>49.6</v>
      </c>
      <c r="S21">
        <v>48.9</v>
      </c>
      <c r="T21">
        <v>52.6</v>
      </c>
      <c r="U21">
        <v>51.7</v>
      </c>
    </row>
    <row r="22" spans="1:22" x14ac:dyDescent="0.35">
      <c r="A22" s="6">
        <v>44042</v>
      </c>
      <c r="B22" s="1">
        <v>0.70416666666666661</v>
      </c>
      <c r="C22" s="1">
        <v>0.71458333333333324</v>
      </c>
      <c r="D22">
        <v>11</v>
      </c>
      <c r="E22">
        <v>2</v>
      </c>
      <c r="F22">
        <v>13</v>
      </c>
      <c r="G22">
        <v>3</v>
      </c>
      <c r="H22">
        <v>0</v>
      </c>
      <c r="I22">
        <v>3</v>
      </c>
      <c r="J22">
        <v>14</v>
      </c>
      <c r="K22">
        <v>2</v>
      </c>
      <c r="L22">
        <v>16</v>
      </c>
      <c r="M22">
        <v>16</v>
      </c>
      <c r="N22" t="s">
        <v>34</v>
      </c>
      <c r="O22">
        <v>81</v>
      </c>
      <c r="P22" t="s">
        <v>37</v>
      </c>
      <c r="Q22">
        <v>46.5</v>
      </c>
      <c r="R22">
        <v>47.3</v>
      </c>
      <c r="S22">
        <v>47.5</v>
      </c>
      <c r="T22">
        <v>48.3</v>
      </c>
      <c r="U22">
        <v>47.6</v>
      </c>
    </row>
    <row r="23" spans="1:22" x14ac:dyDescent="0.35">
      <c r="A23" s="6">
        <v>44043</v>
      </c>
      <c r="B23" s="1">
        <v>0.43472222222222223</v>
      </c>
      <c r="C23" s="1">
        <v>0.44305555555555554</v>
      </c>
      <c r="D23">
        <v>0</v>
      </c>
      <c r="E23">
        <v>0</v>
      </c>
      <c r="F23">
        <v>0</v>
      </c>
      <c r="G23">
        <v>2</v>
      </c>
      <c r="H23">
        <v>0</v>
      </c>
      <c r="I23">
        <v>2</v>
      </c>
      <c r="J23">
        <v>2</v>
      </c>
      <c r="K23">
        <v>0</v>
      </c>
      <c r="L23">
        <v>2</v>
      </c>
      <c r="M23">
        <v>2</v>
      </c>
      <c r="N23" t="s">
        <v>33</v>
      </c>
      <c r="O23">
        <v>73</v>
      </c>
      <c r="P23" t="s">
        <v>37</v>
      </c>
      <c r="Q23">
        <v>55.1</v>
      </c>
      <c r="R23">
        <v>56.5</v>
      </c>
      <c r="S23">
        <v>53.4</v>
      </c>
      <c r="T23">
        <v>54.4</v>
      </c>
      <c r="U23">
        <v>49.7</v>
      </c>
      <c r="V23" t="s">
        <v>49</v>
      </c>
    </row>
    <row r="24" spans="1:22" x14ac:dyDescent="0.35">
      <c r="A24" s="6">
        <v>44044</v>
      </c>
      <c r="B24" s="1">
        <v>0.57638888888888895</v>
      </c>
      <c r="C24" s="1">
        <v>0.58680555555555558</v>
      </c>
      <c r="D24">
        <v>11</v>
      </c>
      <c r="E24">
        <v>0</v>
      </c>
      <c r="F24">
        <v>11</v>
      </c>
      <c r="G24">
        <v>3</v>
      </c>
      <c r="H24">
        <v>0</v>
      </c>
      <c r="I24">
        <v>3</v>
      </c>
      <c r="J24">
        <v>14</v>
      </c>
      <c r="K24">
        <v>0</v>
      </c>
      <c r="L24">
        <v>14</v>
      </c>
      <c r="M24">
        <v>14</v>
      </c>
      <c r="N24" t="s">
        <v>34</v>
      </c>
      <c r="O24">
        <v>75</v>
      </c>
      <c r="P24" t="s">
        <v>37</v>
      </c>
      <c r="Q24">
        <v>45.6</v>
      </c>
      <c r="R24">
        <v>52.2</v>
      </c>
      <c r="S24">
        <v>47.9</v>
      </c>
      <c r="T24">
        <v>48.7</v>
      </c>
      <c r="U24">
        <v>48.2</v>
      </c>
    </row>
    <row r="25" spans="1:22" x14ac:dyDescent="0.35">
      <c r="A25" s="6">
        <v>44046</v>
      </c>
      <c r="B25" s="1">
        <v>0.3611111111111111</v>
      </c>
      <c r="C25" s="1">
        <v>0.37152777777777773</v>
      </c>
      <c r="D25">
        <v>6</v>
      </c>
      <c r="E25">
        <v>3</v>
      </c>
      <c r="F25">
        <v>9</v>
      </c>
      <c r="G25">
        <v>2</v>
      </c>
      <c r="H25">
        <v>1</v>
      </c>
      <c r="I25">
        <v>3</v>
      </c>
      <c r="J25">
        <v>8</v>
      </c>
      <c r="K25">
        <v>4</v>
      </c>
      <c r="L25">
        <v>12</v>
      </c>
      <c r="M25">
        <v>12</v>
      </c>
      <c r="N25" t="s">
        <v>34</v>
      </c>
      <c r="O25">
        <v>64</v>
      </c>
      <c r="P25" t="s">
        <v>40</v>
      </c>
      <c r="Q25">
        <v>56.1</v>
      </c>
      <c r="R25">
        <v>54</v>
      </c>
      <c r="S25">
        <v>59.9</v>
      </c>
      <c r="T25">
        <v>65.099999999999994</v>
      </c>
      <c r="U25">
        <v>57</v>
      </c>
      <c r="V25" t="s">
        <v>42</v>
      </c>
    </row>
    <row r="26" spans="1:22" x14ac:dyDescent="0.35">
      <c r="A26" s="6">
        <v>44047</v>
      </c>
      <c r="B26" s="1">
        <v>0.64930555555555558</v>
      </c>
      <c r="C26" s="1">
        <v>0.65972222222222221</v>
      </c>
      <c r="D26">
        <v>0</v>
      </c>
      <c r="E26">
        <v>0</v>
      </c>
      <c r="F26">
        <v>0</v>
      </c>
      <c r="G26">
        <v>8</v>
      </c>
      <c r="H26">
        <v>5</v>
      </c>
      <c r="I26">
        <v>13</v>
      </c>
      <c r="J26">
        <v>8</v>
      </c>
      <c r="K26">
        <v>5</v>
      </c>
      <c r="L26">
        <v>13</v>
      </c>
      <c r="M26">
        <v>13</v>
      </c>
      <c r="N26" t="s">
        <v>34</v>
      </c>
      <c r="O26">
        <v>75</v>
      </c>
      <c r="P26" t="s">
        <v>37</v>
      </c>
      <c r="Q26">
        <v>45.6</v>
      </c>
      <c r="R26">
        <v>43.7</v>
      </c>
      <c r="S26">
        <v>45.9</v>
      </c>
      <c r="T26">
        <v>45</v>
      </c>
      <c r="U26">
        <v>48.6</v>
      </c>
      <c r="V26" t="s">
        <v>52</v>
      </c>
    </row>
    <row r="27" spans="1:22" x14ac:dyDescent="0.35">
      <c r="A27" s="6">
        <v>44048</v>
      </c>
      <c r="B27" s="1">
        <v>0.5493055555555556</v>
      </c>
      <c r="C27" s="1">
        <v>0.55972222222222223</v>
      </c>
      <c r="D27">
        <v>0</v>
      </c>
      <c r="E27">
        <v>0</v>
      </c>
      <c r="F27">
        <v>0</v>
      </c>
      <c r="G27">
        <v>5</v>
      </c>
      <c r="H27">
        <v>1</v>
      </c>
      <c r="I27">
        <v>6</v>
      </c>
      <c r="J27">
        <v>5</v>
      </c>
      <c r="K27">
        <v>1</v>
      </c>
      <c r="L27">
        <v>6</v>
      </c>
      <c r="M27">
        <v>6</v>
      </c>
      <c r="N27" t="s">
        <v>34</v>
      </c>
      <c r="O27">
        <v>70</v>
      </c>
      <c r="P27" t="s">
        <v>37</v>
      </c>
      <c r="Q27">
        <v>55</v>
      </c>
      <c r="R27">
        <v>57.5</v>
      </c>
      <c r="S27">
        <v>53.3</v>
      </c>
      <c r="T27">
        <v>54.4</v>
      </c>
      <c r="U27">
        <v>56.1</v>
      </c>
      <c r="V27" t="s">
        <v>41</v>
      </c>
    </row>
    <row r="28" spans="1:22" x14ac:dyDescent="0.35">
      <c r="A28" s="6">
        <v>44049</v>
      </c>
      <c r="B28" s="1">
        <v>0.70972222222222225</v>
      </c>
      <c r="C28" s="1">
        <v>0.72013888888888899</v>
      </c>
      <c r="D28">
        <v>0</v>
      </c>
      <c r="E28">
        <v>0</v>
      </c>
      <c r="F28">
        <v>0</v>
      </c>
      <c r="G28">
        <v>6</v>
      </c>
      <c r="H28">
        <v>0</v>
      </c>
      <c r="I28">
        <v>6</v>
      </c>
      <c r="J28">
        <v>6</v>
      </c>
      <c r="K28">
        <v>0</v>
      </c>
      <c r="L28">
        <v>6</v>
      </c>
      <c r="M28">
        <v>6</v>
      </c>
      <c r="N28" t="s">
        <v>33</v>
      </c>
      <c r="O28">
        <v>66</v>
      </c>
      <c r="P28" t="s">
        <v>36</v>
      </c>
      <c r="Q28">
        <v>49.1</v>
      </c>
      <c r="R28">
        <v>49.4</v>
      </c>
      <c r="S28">
        <v>52.6</v>
      </c>
      <c r="T28">
        <v>50.3</v>
      </c>
      <c r="U28">
        <v>63.3</v>
      </c>
      <c r="V28" t="s">
        <v>41</v>
      </c>
    </row>
    <row r="29" spans="1:22" x14ac:dyDescent="0.35">
      <c r="A29" s="6">
        <v>44050</v>
      </c>
      <c r="B29" s="1">
        <v>0.65902777777777777</v>
      </c>
      <c r="C29" s="1">
        <v>0.66736111111111107</v>
      </c>
      <c r="D29">
        <v>0</v>
      </c>
      <c r="E29">
        <v>0</v>
      </c>
      <c r="F29">
        <v>0</v>
      </c>
      <c r="G29">
        <v>5</v>
      </c>
      <c r="H29">
        <v>0</v>
      </c>
      <c r="I29">
        <v>5</v>
      </c>
      <c r="J29">
        <v>5</v>
      </c>
      <c r="K29">
        <v>0</v>
      </c>
      <c r="L29">
        <v>5</v>
      </c>
      <c r="M29">
        <v>5</v>
      </c>
      <c r="N29" t="s">
        <v>33</v>
      </c>
      <c r="O29">
        <v>70</v>
      </c>
      <c r="P29" t="s">
        <v>36</v>
      </c>
      <c r="Q29">
        <v>45.3</v>
      </c>
      <c r="R29">
        <v>49.7</v>
      </c>
      <c r="S29">
        <v>47.1</v>
      </c>
      <c r="T29">
        <v>44.9</v>
      </c>
      <c r="U29">
        <v>47.8</v>
      </c>
      <c r="V29" t="s">
        <v>49</v>
      </c>
    </row>
    <row r="30" spans="1:22" x14ac:dyDescent="0.35">
      <c r="A30" s="6">
        <v>44051</v>
      </c>
      <c r="B30" s="1">
        <v>0.51041666666666663</v>
      </c>
      <c r="C30" s="1">
        <v>0.52083333333333337</v>
      </c>
      <c r="D30">
        <v>4</v>
      </c>
      <c r="E30">
        <v>0</v>
      </c>
      <c r="F30">
        <v>4</v>
      </c>
      <c r="G30">
        <v>4</v>
      </c>
      <c r="H30">
        <v>0</v>
      </c>
      <c r="I30">
        <v>4</v>
      </c>
      <c r="J30">
        <v>8</v>
      </c>
      <c r="K30">
        <v>0</v>
      </c>
      <c r="L30">
        <v>8</v>
      </c>
      <c r="M30">
        <v>8</v>
      </c>
      <c r="N30" t="s">
        <v>34</v>
      </c>
      <c r="O30">
        <v>65</v>
      </c>
      <c r="P30" t="s">
        <v>37</v>
      </c>
      <c r="Q30">
        <v>58.1</v>
      </c>
      <c r="R30">
        <v>55</v>
      </c>
      <c r="S30">
        <v>52.2</v>
      </c>
      <c r="T30">
        <v>56.4</v>
      </c>
      <c r="U30">
        <v>57.6</v>
      </c>
    </row>
    <row r="31" spans="1:22" x14ac:dyDescent="0.35">
      <c r="A31" s="6">
        <v>44053</v>
      </c>
      <c r="B31" s="1">
        <v>0.36805555555555558</v>
      </c>
      <c r="C31" s="1">
        <v>0.37847222222222227</v>
      </c>
      <c r="D31">
        <v>8</v>
      </c>
      <c r="E31">
        <v>3</v>
      </c>
      <c r="F31">
        <v>11</v>
      </c>
      <c r="G31">
        <v>2</v>
      </c>
      <c r="H31">
        <v>0</v>
      </c>
      <c r="I31">
        <v>2</v>
      </c>
      <c r="J31">
        <v>10</v>
      </c>
      <c r="K31">
        <v>3</v>
      </c>
      <c r="L31">
        <v>13</v>
      </c>
      <c r="M31">
        <v>13</v>
      </c>
      <c r="N31" t="s">
        <v>33</v>
      </c>
      <c r="O31">
        <v>64</v>
      </c>
      <c r="P31" t="s">
        <v>37</v>
      </c>
      <c r="Q31">
        <v>46.2</v>
      </c>
      <c r="R31">
        <v>47.7</v>
      </c>
      <c r="S31">
        <v>50.2</v>
      </c>
      <c r="T31">
        <v>51.4</v>
      </c>
      <c r="U31">
        <v>50.9</v>
      </c>
    </row>
    <row r="32" spans="1:22" x14ac:dyDescent="0.35">
      <c r="A32" s="6">
        <v>44054</v>
      </c>
      <c r="B32" s="1">
        <v>0.51250000000000007</v>
      </c>
      <c r="C32" s="1">
        <v>0.5229166666666667</v>
      </c>
      <c r="D32">
        <v>1</v>
      </c>
      <c r="E32">
        <v>0</v>
      </c>
      <c r="F32">
        <v>1</v>
      </c>
      <c r="G32">
        <v>3</v>
      </c>
      <c r="H32">
        <v>1</v>
      </c>
      <c r="I32">
        <v>4</v>
      </c>
      <c r="J32">
        <v>4</v>
      </c>
      <c r="K32">
        <v>1</v>
      </c>
      <c r="L32">
        <v>5</v>
      </c>
      <c r="M32">
        <v>5</v>
      </c>
      <c r="N32" t="s">
        <v>34</v>
      </c>
      <c r="O32">
        <v>64</v>
      </c>
      <c r="P32" t="s">
        <v>51</v>
      </c>
      <c r="Q32">
        <v>48.9</v>
      </c>
      <c r="R32">
        <v>56.6</v>
      </c>
      <c r="S32">
        <v>48.2</v>
      </c>
      <c r="T32">
        <v>53.8</v>
      </c>
      <c r="U32">
        <v>54</v>
      </c>
    </row>
    <row r="33" spans="1:22" x14ac:dyDescent="0.35">
      <c r="A33" s="6">
        <v>44055</v>
      </c>
      <c r="B33" s="1">
        <v>0.43124999999999997</v>
      </c>
      <c r="C33" s="1">
        <v>0.44166666666666665</v>
      </c>
      <c r="D33">
        <v>6</v>
      </c>
      <c r="E33">
        <v>2</v>
      </c>
      <c r="F33">
        <v>8</v>
      </c>
      <c r="G33">
        <v>3</v>
      </c>
      <c r="H33">
        <v>0</v>
      </c>
      <c r="I33">
        <v>3</v>
      </c>
      <c r="J33">
        <v>9</v>
      </c>
      <c r="K33">
        <v>2</v>
      </c>
      <c r="L33">
        <v>11</v>
      </c>
      <c r="M33">
        <v>11</v>
      </c>
      <c r="N33" t="s">
        <v>34</v>
      </c>
      <c r="O33">
        <v>64</v>
      </c>
      <c r="P33" t="s">
        <v>40</v>
      </c>
      <c r="Q33">
        <v>44.5</v>
      </c>
      <c r="R33">
        <v>45.8</v>
      </c>
      <c r="S33">
        <v>49</v>
      </c>
      <c r="T33">
        <v>48.4</v>
      </c>
      <c r="U33">
        <v>60.9</v>
      </c>
      <c r="V33" t="s">
        <v>41</v>
      </c>
    </row>
    <row r="34" spans="1:22" x14ac:dyDescent="0.35">
      <c r="A34" s="6">
        <v>44057</v>
      </c>
      <c r="B34" s="1">
        <v>0.70972222222222225</v>
      </c>
      <c r="C34" s="1">
        <v>0.71805555555555556</v>
      </c>
      <c r="D34">
        <v>0</v>
      </c>
      <c r="E34">
        <v>0</v>
      </c>
      <c r="F34">
        <v>0</v>
      </c>
      <c r="G34">
        <v>3</v>
      </c>
      <c r="H34">
        <v>0</v>
      </c>
      <c r="I34">
        <v>3</v>
      </c>
      <c r="J34">
        <v>3</v>
      </c>
      <c r="K34">
        <v>0</v>
      </c>
      <c r="L34">
        <v>3</v>
      </c>
      <c r="M34">
        <v>3</v>
      </c>
      <c r="N34" t="s">
        <v>33</v>
      </c>
      <c r="O34">
        <v>73</v>
      </c>
      <c r="P34" t="s">
        <v>40</v>
      </c>
      <c r="Q34">
        <v>51.4</v>
      </c>
      <c r="R34">
        <v>52.5</v>
      </c>
      <c r="S34">
        <v>54.5</v>
      </c>
      <c r="T34">
        <v>54</v>
      </c>
      <c r="U34">
        <v>52</v>
      </c>
      <c r="V34" t="s">
        <v>49</v>
      </c>
    </row>
    <row r="35" spans="1:22" x14ac:dyDescent="0.35">
      <c r="A35" s="6">
        <v>44058</v>
      </c>
      <c r="B35" s="1">
        <v>0.4909722222222222</v>
      </c>
      <c r="C35" s="1">
        <v>0.50138888888888888</v>
      </c>
      <c r="D35">
        <v>11</v>
      </c>
      <c r="E35">
        <v>0</v>
      </c>
      <c r="F35">
        <v>11</v>
      </c>
      <c r="G35">
        <v>1</v>
      </c>
      <c r="H35">
        <v>0</v>
      </c>
      <c r="I35">
        <v>1</v>
      </c>
      <c r="J35">
        <v>12</v>
      </c>
      <c r="K35">
        <v>0</v>
      </c>
      <c r="L35">
        <v>12</v>
      </c>
      <c r="M35">
        <v>12</v>
      </c>
      <c r="N35" t="s">
        <v>34</v>
      </c>
      <c r="O35">
        <v>75</v>
      </c>
      <c r="P35" t="s">
        <v>37</v>
      </c>
      <c r="Q35">
        <v>49</v>
      </c>
      <c r="R35">
        <v>49.5</v>
      </c>
      <c r="S35">
        <v>52</v>
      </c>
      <c r="T35">
        <v>50.7</v>
      </c>
      <c r="U35">
        <v>45.8</v>
      </c>
      <c r="V35" t="s">
        <v>52</v>
      </c>
    </row>
    <row r="36" spans="1:22" x14ac:dyDescent="0.35">
      <c r="A36" s="6">
        <v>44060</v>
      </c>
      <c r="B36" s="1">
        <v>0.3923611111111111</v>
      </c>
      <c r="C36" s="1">
        <v>0.40277777777777773</v>
      </c>
      <c r="D36">
        <v>1</v>
      </c>
      <c r="E36">
        <v>0</v>
      </c>
      <c r="F36">
        <v>1</v>
      </c>
      <c r="G36">
        <v>8</v>
      </c>
      <c r="H36">
        <v>0</v>
      </c>
      <c r="I36">
        <v>8</v>
      </c>
      <c r="J36">
        <v>9</v>
      </c>
      <c r="K36">
        <v>0</v>
      </c>
      <c r="L36">
        <v>9</v>
      </c>
      <c r="M36">
        <v>9</v>
      </c>
      <c r="N36" t="s">
        <v>34</v>
      </c>
      <c r="O36">
        <v>72</v>
      </c>
      <c r="P36" t="s">
        <v>37</v>
      </c>
      <c r="Q36">
        <v>52.1</v>
      </c>
      <c r="R36">
        <v>52.8</v>
      </c>
      <c r="S36">
        <v>55</v>
      </c>
      <c r="T36">
        <v>54.1</v>
      </c>
      <c r="U36">
        <v>56.9</v>
      </c>
      <c r="V36" t="s">
        <v>42</v>
      </c>
    </row>
    <row r="37" spans="1:22" x14ac:dyDescent="0.35">
      <c r="A37" s="6">
        <v>44061</v>
      </c>
      <c r="B37" s="1">
        <v>0.46666666666666662</v>
      </c>
      <c r="C37" s="1">
        <v>0.47847222222222219</v>
      </c>
      <c r="D37">
        <v>0</v>
      </c>
      <c r="E37">
        <v>0</v>
      </c>
      <c r="F37">
        <v>0</v>
      </c>
      <c r="G37">
        <v>5</v>
      </c>
      <c r="H37">
        <v>0</v>
      </c>
      <c r="I37">
        <v>5</v>
      </c>
      <c r="J37">
        <v>5</v>
      </c>
      <c r="K37">
        <v>0</v>
      </c>
      <c r="L37">
        <v>5</v>
      </c>
      <c r="M37">
        <v>5</v>
      </c>
      <c r="N37" t="s">
        <v>34</v>
      </c>
      <c r="O37">
        <v>61</v>
      </c>
      <c r="P37" t="s">
        <v>40</v>
      </c>
      <c r="Q37">
        <v>53.7</v>
      </c>
      <c r="R37">
        <v>54.3</v>
      </c>
      <c r="S37">
        <v>54.4</v>
      </c>
      <c r="T37">
        <v>54</v>
      </c>
      <c r="U37">
        <v>53.4</v>
      </c>
      <c r="V37" t="s">
        <v>49</v>
      </c>
    </row>
    <row r="38" spans="1:22" x14ac:dyDescent="0.35">
      <c r="A38" s="6">
        <v>44062</v>
      </c>
      <c r="B38" s="1">
        <v>0.43194444444444446</v>
      </c>
      <c r="C38" s="1">
        <v>0.44236111111111115</v>
      </c>
      <c r="D38">
        <v>0</v>
      </c>
      <c r="E38">
        <v>0</v>
      </c>
      <c r="F38">
        <v>0</v>
      </c>
      <c r="G38">
        <v>6</v>
      </c>
      <c r="H38">
        <v>3</v>
      </c>
      <c r="I38">
        <v>9</v>
      </c>
      <c r="J38">
        <v>6</v>
      </c>
      <c r="K38">
        <v>3</v>
      </c>
      <c r="L38">
        <v>9</v>
      </c>
      <c r="M38">
        <v>9</v>
      </c>
      <c r="N38" t="s">
        <v>33</v>
      </c>
      <c r="O38">
        <v>70</v>
      </c>
      <c r="P38" t="s">
        <v>37</v>
      </c>
      <c r="Q38">
        <v>46.2</v>
      </c>
      <c r="R38">
        <v>49.8</v>
      </c>
      <c r="S38">
        <v>50</v>
      </c>
      <c r="T38">
        <v>49.6</v>
      </c>
      <c r="U38">
        <v>52.6</v>
      </c>
      <c r="V38" t="s">
        <v>42</v>
      </c>
    </row>
    <row r="39" spans="1:22" x14ac:dyDescent="0.35">
      <c r="A39" s="6">
        <v>44063</v>
      </c>
      <c r="B39" s="1">
        <v>0.70763888888888893</v>
      </c>
      <c r="C39" s="1">
        <v>0.71805555555555556</v>
      </c>
      <c r="D39">
        <v>10</v>
      </c>
      <c r="E39">
        <v>0</v>
      </c>
      <c r="F39">
        <v>10</v>
      </c>
      <c r="G39">
        <v>1</v>
      </c>
      <c r="H39">
        <v>0</v>
      </c>
      <c r="I39">
        <v>1</v>
      </c>
      <c r="J39">
        <v>11</v>
      </c>
      <c r="K39">
        <v>0</v>
      </c>
      <c r="L39">
        <v>11</v>
      </c>
      <c r="M39">
        <v>11</v>
      </c>
      <c r="N39" t="s">
        <v>33</v>
      </c>
      <c r="O39">
        <v>79</v>
      </c>
      <c r="P39" t="s">
        <v>40</v>
      </c>
      <c r="Q39">
        <v>51.9</v>
      </c>
      <c r="R39">
        <v>50</v>
      </c>
      <c r="S39">
        <v>54.3</v>
      </c>
      <c r="T39">
        <v>52.3</v>
      </c>
      <c r="U39">
        <v>53</v>
      </c>
      <c r="V39" t="s">
        <v>41</v>
      </c>
    </row>
    <row r="40" spans="1:22" x14ac:dyDescent="0.35">
      <c r="A40" s="6">
        <v>44064</v>
      </c>
      <c r="B40" s="1">
        <v>0.75</v>
      </c>
      <c r="C40" s="1">
        <v>0.77916666666666667</v>
      </c>
      <c r="D40">
        <v>0</v>
      </c>
      <c r="E40">
        <v>0</v>
      </c>
      <c r="F40">
        <v>0</v>
      </c>
      <c r="G40">
        <v>1</v>
      </c>
      <c r="H40">
        <v>0</v>
      </c>
      <c r="I40">
        <v>1</v>
      </c>
      <c r="J40">
        <v>1</v>
      </c>
      <c r="K40">
        <v>0</v>
      </c>
      <c r="L40">
        <v>1</v>
      </c>
      <c r="M40">
        <v>1</v>
      </c>
      <c r="N40" t="s">
        <v>33</v>
      </c>
      <c r="O40">
        <v>66</v>
      </c>
      <c r="P40" t="s">
        <v>40</v>
      </c>
      <c r="Q40">
        <v>55.5</v>
      </c>
      <c r="R40">
        <v>53.2</v>
      </c>
      <c r="S40">
        <v>54.1</v>
      </c>
      <c r="T40">
        <v>53.5</v>
      </c>
      <c r="U40">
        <v>54.9</v>
      </c>
    </row>
    <row r="41" spans="1:22" x14ac:dyDescent="0.35">
      <c r="A41" s="6">
        <v>44065</v>
      </c>
      <c r="B41" s="1">
        <v>0.48402777777777778</v>
      </c>
      <c r="C41" s="1">
        <v>0.49444444444444446</v>
      </c>
      <c r="D41">
        <v>2</v>
      </c>
      <c r="E41">
        <v>0</v>
      </c>
      <c r="F41">
        <v>2</v>
      </c>
      <c r="G41">
        <v>1</v>
      </c>
      <c r="H41">
        <v>0</v>
      </c>
      <c r="I41">
        <v>1</v>
      </c>
      <c r="J41">
        <v>3</v>
      </c>
      <c r="K41">
        <v>0</v>
      </c>
      <c r="L41">
        <v>3</v>
      </c>
      <c r="M41">
        <v>3</v>
      </c>
      <c r="N41" t="s">
        <v>34</v>
      </c>
      <c r="O41">
        <v>67</v>
      </c>
      <c r="P41" t="s">
        <v>37</v>
      </c>
      <c r="Q41">
        <v>40.700000000000003</v>
      </c>
      <c r="R41">
        <v>45.7</v>
      </c>
      <c r="S41">
        <v>44.2</v>
      </c>
      <c r="T41">
        <v>45.6</v>
      </c>
      <c r="U41">
        <v>46.3</v>
      </c>
      <c r="V41" t="s">
        <v>49</v>
      </c>
    </row>
    <row r="42" spans="1:22" x14ac:dyDescent="0.35">
      <c r="A42" s="6">
        <v>44067</v>
      </c>
      <c r="B42" s="1">
        <v>0.36805555555555558</v>
      </c>
      <c r="C42" s="1">
        <v>0.37847222222222227</v>
      </c>
      <c r="D42">
        <v>6</v>
      </c>
      <c r="E42">
        <v>0</v>
      </c>
      <c r="F42">
        <v>6</v>
      </c>
      <c r="G42">
        <v>1</v>
      </c>
      <c r="H42">
        <v>0</v>
      </c>
      <c r="I42">
        <v>1</v>
      </c>
      <c r="J42">
        <v>7</v>
      </c>
      <c r="K42">
        <v>0</v>
      </c>
      <c r="L42">
        <v>7</v>
      </c>
      <c r="M42">
        <v>7</v>
      </c>
      <c r="N42" t="s">
        <v>33</v>
      </c>
      <c r="O42">
        <v>59</v>
      </c>
      <c r="P42" t="s">
        <v>53</v>
      </c>
      <c r="Q42">
        <v>52.5</v>
      </c>
      <c r="R42">
        <v>52.4</v>
      </c>
      <c r="S42">
        <v>55.1</v>
      </c>
      <c r="T42">
        <v>50.8</v>
      </c>
      <c r="U42">
        <v>52.8</v>
      </c>
      <c r="V42" t="s">
        <v>42</v>
      </c>
    </row>
    <row r="43" spans="1:22" x14ac:dyDescent="0.35">
      <c r="A43" s="6">
        <v>44068</v>
      </c>
      <c r="B43" s="1">
        <v>0.48055555555555557</v>
      </c>
      <c r="C43" s="1">
        <v>0.4909722222222222</v>
      </c>
      <c r="D43">
        <v>0</v>
      </c>
      <c r="E43">
        <v>0</v>
      </c>
      <c r="F43">
        <v>0</v>
      </c>
      <c r="G43">
        <v>8</v>
      </c>
      <c r="H43">
        <v>1</v>
      </c>
      <c r="I43">
        <v>9</v>
      </c>
      <c r="J43">
        <v>8</v>
      </c>
      <c r="K43">
        <v>1</v>
      </c>
      <c r="L43">
        <v>9</v>
      </c>
      <c r="M43">
        <v>9</v>
      </c>
      <c r="N43" t="s">
        <v>34</v>
      </c>
      <c r="O43">
        <v>61</v>
      </c>
      <c r="P43" t="s">
        <v>40</v>
      </c>
      <c r="Q43">
        <v>52.3</v>
      </c>
      <c r="R43">
        <v>54</v>
      </c>
      <c r="S43">
        <v>54</v>
      </c>
      <c r="T43">
        <v>49.4</v>
      </c>
      <c r="U43">
        <v>49.2</v>
      </c>
      <c r="V43" t="s">
        <v>42</v>
      </c>
    </row>
    <row r="44" spans="1:22" x14ac:dyDescent="0.35">
      <c r="A44" s="6">
        <v>44069</v>
      </c>
      <c r="B44" s="1">
        <v>0.4458333333333333</v>
      </c>
      <c r="C44" s="1">
        <v>0.45624999999999999</v>
      </c>
      <c r="D44">
        <v>5</v>
      </c>
      <c r="E44">
        <v>0</v>
      </c>
      <c r="F44">
        <v>5</v>
      </c>
      <c r="G44">
        <v>7</v>
      </c>
      <c r="H44">
        <v>5</v>
      </c>
      <c r="I44">
        <v>12</v>
      </c>
      <c r="J44">
        <v>12</v>
      </c>
      <c r="K44">
        <v>5</v>
      </c>
      <c r="L44">
        <v>17</v>
      </c>
      <c r="M44">
        <v>17</v>
      </c>
      <c r="N44" t="s">
        <v>34</v>
      </c>
      <c r="O44">
        <v>64</v>
      </c>
      <c r="P44" t="s">
        <v>40</v>
      </c>
      <c r="Q44">
        <v>44.5</v>
      </c>
      <c r="R44">
        <v>46.5</v>
      </c>
      <c r="S44">
        <v>48.2</v>
      </c>
      <c r="T44">
        <v>47.8</v>
      </c>
      <c r="U44">
        <v>42</v>
      </c>
      <c r="V44" t="s">
        <v>42</v>
      </c>
    </row>
    <row r="45" spans="1:22" x14ac:dyDescent="0.35">
      <c r="A45" s="6">
        <v>44070</v>
      </c>
      <c r="B45" s="1">
        <v>0.70833333333333337</v>
      </c>
      <c r="C45" s="1">
        <v>0.71875</v>
      </c>
      <c r="D45">
        <v>8</v>
      </c>
      <c r="E45">
        <v>0</v>
      </c>
      <c r="F45">
        <v>8</v>
      </c>
      <c r="G45">
        <v>3</v>
      </c>
      <c r="H45">
        <v>0</v>
      </c>
      <c r="I45">
        <v>3</v>
      </c>
      <c r="J45">
        <v>11</v>
      </c>
      <c r="K45">
        <v>0</v>
      </c>
      <c r="L45">
        <v>11</v>
      </c>
      <c r="M45">
        <v>11</v>
      </c>
      <c r="N45" t="s">
        <v>34</v>
      </c>
      <c r="O45">
        <v>72</v>
      </c>
      <c r="P45" t="s">
        <v>37</v>
      </c>
      <c r="Q45">
        <v>43.6</v>
      </c>
      <c r="R45">
        <v>44.6</v>
      </c>
      <c r="S45">
        <v>45.3</v>
      </c>
      <c r="T45">
        <v>46.6</v>
      </c>
      <c r="U45">
        <v>44.7</v>
      </c>
      <c r="V45" t="s">
        <v>42</v>
      </c>
    </row>
    <row r="46" spans="1:22" x14ac:dyDescent="0.35">
      <c r="A46" s="6">
        <v>44071</v>
      </c>
      <c r="B46" s="1">
        <v>0.4597222222222222</v>
      </c>
      <c r="C46" s="1">
        <v>0.4680555555555555</v>
      </c>
      <c r="D46">
        <v>0</v>
      </c>
      <c r="E46">
        <v>0</v>
      </c>
      <c r="F46">
        <v>0</v>
      </c>
      <c r="G46">
        <v>2</v>
      </c>
      <c r="H46">
        <v>0</v>
      </c>
      <c r="I46">
        <v>2</v>
      </c>
      <c r="J46">
        <v>2</v>
      </c>
      <c r="K46">
        <v>0</v>
      </c>
      <c r="L46">
        <v>2</v>
      </c>
      <c r="M46">
        <v>2</v>
      </c>
      <c r="N46" t="s">
        <v>34</v>
      </c>
      <c r="O46">
        <v>63</v>
      </c>
      <c r="P46" t="s">
        <v>37</v>
      </c>
      <c r="Q46">
        <v>56.1</v>
      </c>
      <c r="R46">
        <v>53.8</v>
      </c>
      <c r="S46">
        <v>55.1</v>
      </c>
      <c r="T46">
        <v>54.3</v>
      </c>
      <c r="U46">
        <v>54.9</v>
      </c>
      <c r="V46" t="s">
        <v>67</v>
      </c>
    </row>
    <row r="47" spans="1:22" x14ac:dyDescent="0.35">
      <c r="A47" s="6">
        <v>44072</v>
      </c>
      <c r="B47" s="1">
        <v>0.45833333333333331</v>
      </c>
      <c r="C47" s="1">
        <v>0.46875</v>
      </c>
      <c r="D47">
        <v>9</v>
      </c>
      <c r="E47">
        <v>0</v>
      </c>
      <c r="F47">
        <v>9</v>
      </c>
      <c r="G47">
        <v>2</v>
      </c>
      <c r="H47">
        <v>0</v>
      </c>
      <c r="I47">
        <v>2</v>
      </c>
      <c r="J47">
        <v>11</v>
      </c>
      <c r="K47">
        <v>0</v>
      </c>
      <c r="L47">
        <v>11</v>
      </c>
      <c r="M47">
        <v>11</v>
      </c>
      <c r="N47" t="s">
        <v>34</v>
      </c>
      <c r="O47">
        <v>64</v>
      </c>
      <c r="P47" t="s">
        <v>37</v>
      </c>
      <c r="Q47">
        <v>38.6</v>
      </c>
      <c r="R47">
        <v>37.700000000000003</v>
      </c>
      <c r="S47">
        <v>40.9</v>
      </c>
      <c r="T47">
        <v>39.700000000000003</v>
      </c>
      <c r="U47">
        <v>40.299999999999997</v>
      </c>
    </row>
    <row r="48" spans="1:22" x14ac:dyDescent="0.35">
      <c r="A48" s="6">
        <v>44075</v>
      </c>
      <c r="B48" s="1">
        <v>0.51388888888888895</v>
      </c>
      <c r="C48" s="1">
        <v>0.52430555555555558</v>
      </c>
      <c r="D48">
        <v>5</v>
      </c>
      <c r="E48">
        <v>4</v>
      </c>
      <c r="F48">
        <v>9</v>
      </c>
      <c r="G48">
        <v>6</v>
      </c>
      <c r="H48">
        <v>0</v>
      </c>
      <c r="I48">
        <v>6</v>
      </c>
      <c r="J48">
        <v>11</v>
      </c>
      <c r="K48">
        <v>4</v>
      </c>
      <c r="L48">
        <v>15</v>
      </c>
      <c r="M48">
        <v>15</v>
      </c>
      <c r="N48" t="s">
        <v>34</v>
      </c>
      <c r="O48">
        <v>64</v>
      </c>
      <c r="P48" t="s">
        <v>40</v>
      </c>
      <c r="Q48">
        <v>46.9</v>
      </c>
      <c r="R48">
        <v>45</v>
      </c>
      <c r="S48">
        <v>45</v>
      </c>
      <c r="T48">
        <v>47.3</v>
      </c>
      <c r="U48">
        <v>45.5</v>
      </c>
      <c r="V48" t="s">
        <v>42</v>
      </c>
    </row>
    <row r="49" spans="1:22" x14ac:dyDescent="0.35">
      <c r="A49" s="6">
        <v>44076</v>
      </c>
      <c r="B49" s="1">
        <v>0.48194444444444445</v>
      </c>
      <c r="C49" s="1">
        <v>0.49236111111111108</v>
      </c>
      <c r="D49">
        <v>10</v>
      </c>
      <c r="E49">
        <v>3</v>
      </c>
      <c r="F49">
        <v>13</v>
      </c>
      <c r="G49">
        <v>3</v>
      </c>
      <c r="H49">
        <v>2</v>
      </c>
      <c r="I49">
        <v>5</v>
      </c>
      <c r="J49">
        <v>13</v>
      </c>
      <c r="K49">
        <v>5</v>
      </c>
      <c r="L49">
        <v>18</v>
      </c>
      <c r="M49">
        <v>18</v>
      </c>
      <c r="N49" t="s">
        <v>33</v>
      </c>
      <c r="O49">
        <v>66</v>
      </c>
      <c r="P49" t="s">
        <v>40</v>
      </c>
      <c r="Q49">
        <v>56.5</v>
      </c>
      <c r="R49">
        <v>53.5</v>
      </c>
      <c r="S49">
        <v>54.3</v>
      </c>
      <c r="T49">
        <v>54.3</v>
      </c>
      <c r="U49">
        <v>54.2</v>
      </c>
      <c r="V49" t="s">
        <v>49</v>
      </c>
    </row>
    <row r="50" spans="1:22" x14ac:dyDescent="0.35">
      <c r="A50" s="6">
        <v>44079</v>
      </c>
      <c r="B50" s="1">
        <v>0.44166666666666665</v>
      </c>
      <c r="C50" s="1">
        <v>0.45208333333333334</v>
      </c>
      <c r="D50">
        <v>10</v>
      </c>
      <c r="E50">
        <v>0</v>
      </c>
      <c r="F50">
        <v>10</v>
      </c>
      <c r="G50">
        <v>2</v>
      </c>
      <c r="H50">
        <v>0</v>
      </c>
      <c r="I50">
        <v>2</v>
      </c>
      <c r="J50">
        <v>12</v>
      </c>
      <c r="K50">
        <v>0</v>
      </c>
      <c r="L50">
        <v>12</v>
      </c>
      <c r="M50">
        <v>12</v>
      </c>
      <c r="N50" t="s">
        <v>34</v>
      </c>
      <c r="O50">
        <v>64</v>
      </c>
      <c r="P50" t="s">
        <v>37</v>
      </c>
      <c r="Q50">
        <v>46.8</v>
      </c>
      <c r="R50">
        <v>47</v>
      </c>
      <c r="S50">
        <v>54.6</v>
      </c>
      <c r="T50">
        <v>50.3</v>
      </c>
      <c r="U50">
        <v>51.1</v>
      </c>
    </row>
    <row r="51" spans="1:22" x14ac:dyDescent="0.35">
      <c r="A51" s="6">
        <v>44082</v>
      </c>
      <c r="B51" s="1">
        <v>0.53125</v>
      </c>
      <c r="C51" s="1">
        <v>0.54166666666666663</v>
      </c>
      <c r="D51">
        <v>0</v>
      </c>
      <c r="E51">
        <v>0</v>
      </c>
      <c r="F51">
        <v>0</v>
      </c>
      <c r="G51">
        <v>3</v>
      </c>
      <c r="H51">
        <v>0</v>
      </c>
      <c r="I51">
        <v>3</v>
      </c>
      <c r="J51">
        <v>3</v>
      </c>
      <c r="K51">
        <v>0</v>
      </c>
      <c r="L51">
        <v>3</v>
      </c>
      <c r="M51">
        <v>3</v>
      </c>
      <c r="N51" t="s">
        <v>33</v>
      </c>
      <c r="O51">
        <v>72</v>
      </c>
      <c r="P51" t="s">
        <v>37</v>
      </c>
      <c r="Q51">
        <v>49.7</v>
      </c>
      <c r="R51">
        <v>49.5</v>
      </c>
      <c r="S51">
        <v>48.8</v>
      </c>
      <c r="T51">
        <v>50</v>
      </c>
      <c r="U51">
        <v>51.2</v>
      </c>
      <c r="V51" t="s">
        <v>42</v>
      </c>
    </row>
    <row r="52" spans="1:22" x14ac:dyDescent="0.35">
      <c r="A52" s="6">
        <v>44083</v>
      </c>
      <c r="B52" s="1">
        <v>0.47222222222222227</v>
      </c>
      <c r="C52" s="1">
        <v>0.4826388888888889</v>
      </c>
      <c r="D52">
        <v>0</v>
      </c>
      <c r="E52">
        <v>0</v>
      </c>
      <c r="F52">
        <v>0</v>
      </c>
      <c r="G52">
        <v>4</v>
      </c>
      <c r="H52">
        <v>0</v>
      </c>
      <c r="I52">
        <v>4</v>
      </c>
      <c r="J52">
        <v>4</v>
      </c>
      <c r="K52">
        <v>0</v>
      </c>
      <c r="L52">
        <v>4</v>
      </c>
      <c r="M52">
        <v>4</v>
      </c>
      <c r="N52" t="s">
        <v>34</v>
      </c>
      <c r="O52">
        <v>72</v>
      </c>
      <c r="P52" t="s">
        <v>37</v>
      </c>
      <c r="Q52">
        <v>48.2</v>
      </c>
      <c r="R52">
        <v>47.9</v>
      </c>
      <c r="S52">
        <v>50.4</v>
      </c>
      <c r="T52">
        <v>49.6</v>
      </c>
      <c r="U52">
        <v>69.5</v>
      </c>
      <c r="V52" t="s">
        <v>49</v>
      </c>
    </row>
    <row r="53" spans="1:22" x14ac:dyDescent="0.35">
      <c r="A53" s="6">
        <v>44084</v>
      </c>
      <c r="B53" s="1">
        <v>0.7104166666666667</v>
      </c>
      <c r="C53" s="1">
        <v>0.72083333333333333</v>
      </c>
      <c r="D53">
        <v>0</v>
      </c>
      <c r="E53">
        <v>0</v>
      </c>
      <c r="F53">
        <v>0</v>
      </c>
      <c r="G53">
        <v>3</v>
      </c>
      <c r="H53">
        <v>0</v>
      </c>
      <c r="I53">
        <v>3</v>
      </c>
      <c r="J53">
        <v>3</v>
      </c>
      <c r="K53">
        <v>0</v>
      </c>
      <c r="L53">
        <v>3</v>
      </c>
      <c r="M53">
        <v>3</v>
      </c>
      <c r="N53" t="s">
        <v>34</v>
      </c>
      <c r="O53">
        <v>81</v>
      </c>
      <c r="P53" t="s">
        <v>37</v>
      </c>
      <c r="Q53">
        <v>47.6</v>
      </c>
      <c r="R53">
        <v>47.1</v>
      </c>
      <c r="S53">
        <v>46.8</v>
      </c>
      <c r="T53">
        <v>46.3</v>
      </c>
      <c r="U53">
        <v>45</v>
      </c>
    </row>
    <row r="54" spans="1:22" x14ac:dyDescent="0.35">
      <c r="A54" s="6">
        <v>44085</v>
      </c>
      <c r="B54" s="1">
        <v>0.7583333333333333</v>
      </c>
      <c r="C54" s="1">
        <v>0.76666666666666661</v>
      </c>
      <c r="D54">
        <v>0</v>
      </c>
      <c r="E54">
        <v>0</v>
      </c>
      <c r="F54">
        <v>0</v>
      </c>
      <c r="G54">
        <v>0</v>
      </c>
      <c r="H54">
        <v>0</v>
      </c>
      <c r="I54">
        <v>0</v>
      </c>
      <c r="J54">
        <v>0</v>
      </c>
      <c r="K54">
        <v>0</v>
      </c>
      <c r="L54">
        <v>0</v>
      </c>
      <c r="M54">
        <v>0</v>
      </c>
      <c r="N54" t="s">
        <v>33</v>
      </c>
      <c r="O54">
        <v>68</v>
      </c>
      <c r="P54" t="s">
        <v>54</v>
      </c>
      <c r="Q54">
        <v>54.2</v>
      </c>
      <c r="R54">
        <v>54.7</v>
      </c>
      <c r="S54">
        <v>55.2</v>
      </c>
      <c r="T54">
        <v>54.8</v>
      </c>
      <c r="U54">
        <v>53.3</v>
      </c>
    </row>
    <row r="55" spans="1:22" x14ac:dyDescent="0.35">
      <c r="A55" s="6">
        <v>44088</v>
      </c>
      <c r="B55" s="1">
        <v>0.4513888888888889</v>
      </c>
      <c r="C55" s="1">
        <v>0.46180555555555558</v>
      </c>
      <c r="D55">
        <v>0</v>
      </c>
      <c r="E55">
        <v>0</v>
      </c>
      <c r="F55">
        <v>0</v>
      </c>
      <c r="G55">
        <v>2</v>
      </c>
      <c r="H55">
        <v>0</v>
      </c>
      <c r="I55">
        <v>2</v>
      </c>
      <c r="J55">
        <v>2</v>
      </c>
      <c r="K55">
        <v>0</v>
      </c>
      <c r="L55">
        <v>2</v>
      </c>
      <c r="M55">
        <v>2</v>
      </c>
      <c r="N55" t="s">
        <v>34</v>
      </c>
      <c r="O55">
        <v>61</v>
      </c>
      <c r="P55" t="s">
        <v>55</v>
      </c>
      <c r="Q55">
        <v>51.7</v>
      </c>
      <c r="R55">
        <v>54.1</v>
      </c>
      <c r="S55">
        <v>49.9</v>
      </c>
      <c r="T55">
        <v>53</v>
      </c>
      <c r="U55">
        <v>55.2</v>
      </c>
    </row>
    <row r="56" spans="1:22" x14ac:dyDescent="0.35">
      <c r="A56" s="6">
        <v>44091</v>
      </c>
      <c r="B56" s="1">
        <v>0.6972222222222223</v>
      </c>
      <c r="C56" s="1">
        <v>0.70763888888888893</v>
      </c>
      <c r="D56">
        <v>2</v>
      </c>
      <c r="E56">
        <v>0</v>
      </c>
      <c r="F56">
        <v>2</v>
      </c>
      <c r="G56">
        <v>3</v>
      </c>
      <c r="H56">
        <v>0</v>
      </c>
      <c r="I56">
        <v>3</v>
      </c>
      <c r="J56">
        <v>5</v>
      </c>
      <c r="K56">
        <v>0</v>
      </c>
      <c r="L56">
        <v>5</v>
      </c>
      <c r="M56">
        <v>5</v>
      </c>
      <c r="N56" t="s">
        <v>33</v>
      </c>
      <c r="O56">
        <v>68</v>
      </c>
      <c r="P56" t="s">
        <v>55</v>
      </c>
      <c r="Q56">
        <v>48.7</v>
      </c>
      <c r="R56">
        <v>48</v>
      </c>
      <c r="S56">
        <v>49.4</v>
      </c>
      <c r="T56">
        <v>47.6</v>
      </c>
      <c r="U56">
        <v>48.9</v>
      </c>
      <c r="V56" t="s">
        <v>42</v>
      </c>
    </row>
    <row r="57" spans="1:22" x14ac:dyDescent="0.35">
      <c r="A57" s="6">
        <v>44092</v>
      </c>
      <c r="B57" s="1">
        <v>0.71875</v>
      </c>
      <c r="C57" s="1">
        <v>0.7270833333333333</v>
      </c>
      <c r="D57">
        <v>0</v>
      </c>
      <c r="E57">
        <v>0</v>
      </c>
      <c r="F57">
        <v>0</v>
      </c>
      <c r="G57">
        <v>4</v>
      </c>
      <c r="H57">
        <v>1</v>
      </c>
      <c r="I57">
        <v>5</v>
      </c>
      <c r="J57">
        <v>4</v>
      </c>
      <c r="K57">
        <v>1</v>
      </c>
      <c r="L57">
        <v>5</v>
      </c>
      <c r="M57">
        <v>5</v>
      </c>
      <c r="N57" t="s">
        <v>33</v>
      </c>
      <c r="O57">
        <v>63</v>
      </c>
      <c r="P57" t="s">
        <v>55</v>
      </c>
      <c r="Q57">
        <v>55</v>
      </c>
      <c r="R57">
        <v>54.5</v>
      </c>
      <c r="S57">
        <v>59.5</v>
      </c>
      <c r="T57">
        <v>54.6</v>
      </c>
      <c r="U57">
        <v>53.5</v>
      </c>
    </row>
    <row r="58" spans="1:22" x14ac:dyDescent="0.35">
      <c r="A58" s="6">
        <v>44093</v>
      </c>
      <c r="B58" s="1">
        <v>0.4375</v>
      </c>
      <c r="C58" s="1">
        <v>0.44791666666666669</v>
      </c>
      <c r="D58">
        <v>0</v>
      </c>
      <c r="E58">
        <v>0</v>
      </c>
      <c r="F58">
        <v>0</v>
      </c>
      <c r="G58">
        <v>1</v>
      </c>
      <c r="H58">
        <v>0</v>
      </c>
      <c r="I58">
        <v>1</v>
      </c>
      <c r="J58">
        <v>1</v>
      </c>
      <c r="K58">
        <v>0</v>
      </c>
      <c r="L58">
        <v>1</v>
      </c>
      <c r="M58">
        <v>1</v>
      </c>
      <c r="N58" t="s">
        <v>34</v>
      </c>
      <c r="O58">
        <v>64</v>
      </c>
      <c r="P58" t="s">
        <v>40</v>
      </c>
      <c r="Q58">
        <v>53.3</v>
      </c>
      <c r="R58">
        <v>47.9</v>
      </c>
      <c r="S58">
        <v>47.2</v>
      </c>
      <c r="T58">
        <v>45.3</v>
      </c>
      <c r="U58">
        <v>48</v>
      </c>
      <c r="V58" t="s">
        <v>49</v>
      </c>
    </row>
    <row r="59" spans="1:22" x14ac:dyDescent="0.35">
      <c r="A59" s="6">
        <v>44098</v>
      </c>
      <c r="B59" s="1">
        <v>0.63194444444444442</v>
      </c>
      <c r="C59" s="1">
        <v>0.64027777777777783</v>
      </c>
      <c r="D59">
        <v>0</v>
      </c>
      <c r="E59">
        <v>0</v>
      </c>
      <c r="F59">
        <v>0</v>
      </c>
      <c r="G59">
        <v>4</v>
      </c>
      <c r="H59">
        <v>0</v>
      </c>
      <c r="I59">
        <v>4</v>
      </c>
      <c r="J59">
        <v>4</v>
      </c>
      <c r="K59">
        <v>0</v>
      </c>
      <c r="L59">
        <v>4</v>
      </c>
      <c r="M59">
        <v>4</v>
      </c>
      <c r="N59" t="s">
        <v>33</v>
      </c>
      <c r="O59">
        <v>64</v>
      </c>
      <c r="P59" t="s">
        <v>37</v>
      </c>
      <c r="Q59">
        <v>56.2</v>
      </c>
      <c r="R59">
        <v>67.599999999999994</v>
      </c>
      <c r="S59">
        <v>65.5</v>
      </c>
      <c r="T59">
        <v>65.099999999999994</v>
      </c>
      <c r="U59">
        <v>64.2</v>
      </c>
    </row>
    <row r="60" spans="1:22" x14ac:dyDescent="0.35">
      <c r="A60" s="6">
        <v>44100</v>
      </c>
      <c r="B60" s="1">
        <v>0.48958333333333331</v>
      </c>
      <c r="C60" s="1">
        <v>0.5</v>
      </c>
      <c r="D60">
        <v>5</v>
      </c>
      <c r="E60">
        <v>0</v>
      </c>
      <c r="F60">
        <v>5</v>
      </c>
      <c r="G60">
        <v>0</v>
      </c>
      <c r="H60">
        <v>0</v>
      </c>
      <c r="I60">
        <v>0</v>
      </c>
      <c r="J60">
        <v>5</v>
      </c>
      <c r="K60">
        <v>0</v>
      </c>
      <c r="L60">
        <v>5</v>
      </c>
      <c r="M60">
        <v>5</v>
      </c>
      <c r="N60" t="s">
        <v>33</v>
      </c>
      <c r="O60">
        <v>65</v>
      </c>
      <c r="P60" t="s">
        <v>53</v>
      </c>
      <c r="Q60">
        <v>53.3</v>
      </c>
      <c r="R60">
        <v>52.5</v>
      </c>
      <c r="S60">
        <v>54.7</v>
      </c>
      <c r="T60">
        <v>57.7</v>
      </c>
      <c r="U60">
        <v>56.7</v>
      </c>
      <c r="V60" t="s">
        <v>49</v>
      </c>
    </row>
    <row r="61" spans="1:22" x14ac:dyDescent="0.35">
      <c r="A61" s="6">
        <v>44102</v>
      </c>
      <c r="B61" s="1">
        <v>0.44791666666666669</v>
      </c>
      <c r="C61" s="1">
        <v>0.45833333333333331</v>
      </c>
      <c r="D61">
        <v>3</v>
      </c>
      <c r="E61">
        <v>0</v>
      </c>
      <c r="F61">
        <v>3</v>
      </c>
      <c r="G61">
        <v>0</v>
      </c>
      <c r="H61">
        <v>0</v>
      </c>
      <c r="I61">
        <v>0</v>
      </c>
      <c r="J61">
        <v>3</v>
      </c>
      <c r="K61">
        <v>0</v>
      </c>
      <c r="L61">
        <v>3</v>
      </c>
      <c r="M61">
        <v>3</v>
      </c>
      <c r="N61" t="s">
        <v>34</v>
      </c>
      <c r="O61">
        <v>59</v>
      </c>
      <c r="P61" t="s">
        <v>37</v>
      </c>
      <c r="Q61">
        <v>51.5</v>
      </c>
      <c r="R61">
        <v>50.7</v>
      </c>
      <c r="S61">
        <v>49.6</v>
      </c>
      <c r="T61">
        <v>51.6</v>
      </c>
      <c r="U61">
        <v>50.3</v>
      </c>
    </row>
    <row r="62" spans="1:22" x14ac:dyDescent="0.35">
      <c r="A62" s="6">
        <v>44103</v>
      </c>
      <c r="B62" s="1">
        <v>0.61875000000000002</v>
      </c>
      <c r="C62" s="1">
        <v>0.62916666666666665</v>
      </c>
      <c r="D62">
        <v>1</v>
      </c>
      <c r="E62">
        <v>0</v>
      </c>
      <c r="F62">
        <v>1</v>
      </c>
      <c r="G62">
        <v>0</v>
      </c>
      <c r="H62">
        <v>0</v>
      </c>
      <c r="I62">
        <v>0</v>
      </c>
      <c r="J62">
        <v>1</v>
      </c>
      <c r="K62">
        <v>0</v>
      </c>
      <c r="L62">
        <v>1</v>
      </c>
      <c r="M62">
        <v>1</v>
      </c>
      <c r="N62" t="s">
        <v>33</v>
      </c>
      <c r="O62">
        <v>68</v>
      </c>
      <c r="P62" t="s">
        <v>37</v>
      </c>
      <c r="Q62">
        <v>49.2</v>
      </c>
      <c r="R62">
        <v>50.5</v>
      </c>
      <c r="S62">
        <v>54.2</v>
      </c>
      <c r="T62">
        <v>53.3</v>
      </c>
      <c r="U62">
        <v>54</v>
      </c>
    </row>
    <row r="63" spans="1:22" x14ac:dyDescent="0.35">
      <c r="A63" s="6">
        <v>44105</v>
      </c>
      <c r="B63" s="1">
        <v>0.64027777777777783</v>
      </c>
      <c r="C63" s="1">
        <v>0.64861111111111114</v>
      </c>
      <c r="D63">
        <v>0</v>
      </c>
      <c r="E63">
        <v>0</v>
      </c>
      <c r="F63">
        <v>0</v>
      </c>
      <c r="G63">
        <v>3</v>
      </c>
      <c r="H63">
        <v>0</v>
      </c>
      <c r="I63">
        <v>3</v>
      </c>
      <c r="J63">
        <v>3</v>
      </c>
      <c r="K63">
        <v>0</v>
      </c>
      <c r="L63">
        <v>3</v>
      </c>
      <c r="M63">
        <v>3</v>
      </c>
      <c r="N63" t="s">
        <v>34</v>
      </c>
      <c r="O63">
        <v>64</v>
      </c>
      <c r="P63" t="s">
        <v>40</v>
      </c>
      <c r="Q63">
        <v>52.9</v>
      </c>
      <c r="R63">
        <v>50.8</v>
      </c>
      <c r="S63">
        <v>49.4</v>
      </c>
      <c r="T63">
        <v>52.6</v>
      </c>
      <c r="U63">
        <v>53.7</v>
      </c>
      <c r="V63" t="s">
        <v>62</v>
      </c>
    </row>
    <row r="64" spans="1:22" x14ac:dyDescent="0.35">
      <c r="A64" s="6">
        <v>44109</v>
      </c>
      <c r="B64" s="1">
        <v>0.43402777777777773</v>
      </c>
      <c r="C64" s="1">
        <v>0.44444444444444442</v>
      </c>
      <c r="D64">
        <v>0</v>
      </c>
      <c r="E64">
        <v>0</v>
      </c>
      <c r="F64">
        <v>0</v>
      </c>
      <c r="G64">
        <v>1</v>
      </c>
      <c r="H64">
        <v>0</v>
      </c>
      <c r="I64">
        <v>1</v>
      </c>
      <c r="J64">
        <v>1</v>
      </c>
      <c r="K64">
        <v>0</v>
      </c>
      <c r="L64">
        <v>1</v>
      </c>
      <c r="M64">
        <v>1</v>
      </c>
      <c r="N64" t="s">
        <v>33</v>
      </c>
      <c r="O64">
        <v>57</v>
      </c>
      <c r="P64" t="s">
        <v>56</v>
      </c>
      <c r="Q64">
        <v>45.8</v>
      </c>
      <c r="R64">
        <v>48.2</v>
      </c>
      <c r="S64">
        <v>46.9</v>
      </c>
      <c r="T64">
        <v>53</v>
      </c>
      <c r="U64">
        <v>47.5</v>
      </c>
      <c r="V64" t="s">
        <v>42</v>
      </c>
    </row>
    <row r="65" spans="1:22" x14ac:dyDescent="0.35">
      <c r="A65" s="6">
        <v>44111</v>
      </c>
      <c r="B65" s="1">
        <v>0.69097222222222221</v>
      </c>
      <c r="C65" s="1">
        <v>0.70138888888888884</v>
      </c>
      <c r="D65">
        <v>0</v>
      </c>
      <c r="E65">
        <v>0</v>
      </c>
      <c r="F65">
        <v>0</v>
      </c>
      <c r="G65">
        <v>3</v>
      </c>
      <c r="H65">
        <v>0</v>
      </c>
      <c r="I65">
        <v>3</v>
      </c>
      <c r="J65">
        <v>3</v>
      </c>
      <c r="K65">
        <v>0</v>
      </c>
      <c r="L65">
        <v>3</v>
      </c>
      <c r="M65">
        <v>3</v>
      </c>
      <c r="N65" t="s">
        <v>17</v>
      </c>
      <c r="O65">
        <v>59</v>
      </c>
      <c r="P65" t="s">
        <v>56</v>
      </c>
      <c r="Q65">
        <v>42.1</v>
      </c>
      <c r="R65">
        <v>44.2</v>
      </c>
      <c r="S65">
        <v>57.3</v>
      </c>
      <c r="T65">
        <v>43.6</v>
      </c>
      <c r="U65">
        <v>46</v>
      </c>
    </row>
    <row r="66" spans="1:22" x14ac:dyDescent="0.35">
      <c r="A66" s="6">
        <v>44113</v>
      </c>
      <c r="B66" s="1">
        <v>0.4826388888888889</v>
      </c>
      <c r="C66" s="1">
        <v>0.49652777777777773</v>
      </c>
      <c r="D66">
        <v>0</v>
      </c>
      <c r="E66">
        <v>0</v>
      </c>
      <c r="F66">
        <v>0</v>
      </c>
      <c r="G66">
        <v>5</v>
      </c>
      <c r="H66">
        <v>0</v>
      </c>
      <c r="I66">
        <v>5</v>
      </c>
      <c r="J66">
        <v>5</v>
      </c>
      <c r="K66">
        <v>0</v>
      </c>
      <c r="L66">
        <v>5</v>
      </c>
      <c r="M66">
        <v>5</v>
      </c>
      <c r="N66" t="s">
        <v>34</v>
      </c>
      <c r="O66">
        <v>57</v>
      </c>
      <c r="P66" t="s">
        <v>40</v>
      </c>
      <c r="Q66">
        <v>49.3</v>
      </c>
      <c r="R66">
        <v>52.8</v>
      </c>
      <c r="S66">
        <v>49.3</v>
      </c>
      <c r="T66">
        <v>48.3</v>
      </c>
      <c r="U66">
        <v>48.8</v>
      </c>
      <c r="V66" t="s">
        <v>42</v>
      </c>
    </row>
    <row r="67" spans="1:22" x14ac:dyDescent="0.35">
      <c r="A67" s="6">
        <v>44114</v>
      </c>
      <c r="B67" s="1">
        <v>0.52569444444444446</v>
      </c>
      <c r="C67" s="1">
        <v>0.53611111111111109</v>
      </c>
      <c r="D67">
        <v>0</v>
      </c>
      <c r="E67">
        <v>0</v>
      </c>
      <c r="F67">
        <v>0</v>
      </c>
      <c r="G67">
        <v>0</v>
      </c>
      <c r="H67">
        <v>0</v>
      </c>
      <c r="I67">
        <v>0</v>
      </c>
      <c r="J67">
        <v>0</v>
      </c>
      <c r="K67">
        <v>0</v>
      </c>
      <c r="L67">
        <v>0</v>
      </c>
      <c r="M67">
        <v>0</v>
      </c>
      <c r="N67" t="s">
        <v>33</v>
      </c>
      <c r="O67">
        <v>60</v>
      </c>
      <c r="P67" t="s">
        <v>37</v>
      </c>
      <c r="Q67">
        <v>55.3</v>
      </c>
      <c r="R67">
        <v>52</v>
      </c>
      <c r="S67">
        <v>49.2</v>
      </c>
      <c r="T67">
        <v>48.1</v>
      </c>
      <c r="U67">
        <v>48</v>
      </c>
    </row>
    <row r="68" spans="1:22" x14ac:dyDescent="0.35">
      <c r="A68" s="6">
        <v>44115</v>
      </c>
      <c r="B68" s="1">
        <v>0.60763888888888895</v>
      </c>
      <c r="C68" s="1">
        <v>0.61805555555555558</v>
      </c>
      <c r="D68">
        <v>0</v>
      </c>
      <c r="E68">
        <v>0</v>
      </c>
      <c r="F68">
        <v>0</v>
      </c>
      <c r="G68">
        <v>3</v>
      </c>
      <c r="H68">
        <v>3</v>
      </c>
      <c r="I68">
        <v>6</v>
      </c>
      <c r="J68">
        <v>3</v>
      </c>
      <c r="K68">
        <v>3</v>
      </c>
      <c r="L68">
        <v>6</v>
      </c>
      <c r="M68">
        <v>6</v>
      </c>
      <c r="N68" t="s">
        <v>34</v>
      </c>
      <c r="O68">
        <v>52</v>
      </c>
      <c r="P68" t="s">
        <v>53</v>
      </c>
      <c r="Q68">
        <v>61.6</v>
      </c>
      <c r="R68">
        <v>59.3</v>
      </c>
      <c r="S68">
        <v>55.7</v>
      </c>
      <c r="T68">
        <v>53.2</v>
      </c>
      <c r="U68">
        <v>54.1</v>
      </c>
      <c r="V68" t="s">
        <v>41</v>
      </c>
    </row>
    <row r="69" spans="1:22" x14ac:dyDescent="0.35">
      <c r="A69" s="6">
        <v>44117</v>
      </c>
      <c r="B69" s="1">
        <v>0.6333333333333333</v>
      </c>
      <c r="C69" s="1">
        <v>0.64374999999999993</v>
      </c>
      <c r="D69">
        <v>0</v>
      </c>
      <c r="E69">
        <v>0</v>
      </c>
      <c r="F69">
        <v>0</v>
      </c>
      <c r="G69">
        <v>0</v>
      </c>
      <c r="H69">
        <v>0</v>
      </c>
      <c r="I69">
        <v>0</v>
      </c>
      <c r="J69">
        <v>0</v>
      </c>
      <c r="K69">
        <v>0</v>
      </c>
      <c r="L69">
        <v>0</v>
      </c>
      <c r="M69">
        <v>0</v>
      </c>
      <c r="N69" t="s">
        <v>33</v>
      </c>
      <c r="O69">
        <v>59</v>
      </c>
      <c r="P69" t="s">
        <v>40</v>
      </c>
      <c r="Q69">
        <v>58.3</v>
      </c>
      <c r="R69">
        <v>60.5</v>
      </c>
      <c r="S69">
        <v>58.6</v>
      </c>
      <c r="T69">
        <v>60.1</v>
      </c>
      <c r="U69">
        <v>59</v>
      </c>
    </row>
    <row r="70" spans="1:22" x14ac:dyDescent="0.35">
      <c r="A70" s="6">
        <v>44118</v>
      </c>
      <c r="B70" s="1">
        <v>0.6875</v>
      </c>
      <c r="C70" s="1">
        <v>0.69791666666666663</v>
      </c>
      <c r="D70">
        <v>0</v>
      </c>
      <c r="E70">
        <v>0</v>
      </c>
      <c r="F70">
        <v>0</v>
      </c>
      <c r="G70">
        <v>2</v>
      </c>
      <c r="H70">
        <v>0</v>
      </c>
      <c r="I70">
        <v>2</v>
      </c>
      <c r="J70">
        <v>2</v>
      </c>
      <c r="K70">
        <v>0</v>
      </c>
      <c r="L70">
        <v>2</v>
      </c>
      <c r="M70">
        <v>2</v>
      </c>
      <c r="N70" t="s">
        <v>33</v>
      </c>
      <c r="O70">
        <v>60</v>
      </c>
      <c r="P70" t="s">
        <v>37</v>
      </c>
      <c r="Q70">
        <v>46.3</v>
      </c>
      <c r="R70">
        <v>48</v>
      </c>
      <c r="S70">
        <v>49.2</v>
      </c>
      <c r="T70">
        <v>48.5</v>
      </c>
      <c r="U70">
        <v>50.5</v>
      </c>
    </row>
    <row r="71" spans="1:22" x14ac:dyDescent="0.35">
      <c r="A71" s="6">
        <v>44119</v>
      </c>
      <c r="B71" s="1">
        <v>0.68611111111111101</v>
      </c>
      <c r="C71" s="1">
        <v>0.69444444444444453</v>
      </c>
      <c r="D71">
        <v>0</v>
      </c>
      <c r="E71">
        <v>0</v>
      </c>
      <c r="F71">
        <v>0</v>
      </c>
      <c r="G71">
        <v>2</v>
      </c>
      <c r="H71">
        <v>0</v>
      </c>
      <c r="I71">
        <v>2</v>
      </c>
      <c r="J71">
        <v>2</v>
      </c>
      <c r="K71">
        <v>0</v>
      </c>
      <c r="L71">
        <v>2</v>
      </c>
      <c r="M71">
        <v>2</v>
      </c>
      <c r="N71" t="s">
        <v>34</v>
      </c>
      <c r="O71">
        <v>55</v>
      </c>
      <c r="P71" t="s">
        <v>40</v>
      </c>
      <c r="Q71">
        <v>46.8</v>
      </c>
      <c r="R71">
        <v>48.2</v>
      </c>
      <c r="S71">
        <v>43.2</v>
      </c>
      <c r="T71">
        <v>50.6</v>
      </c>
      <c r="U71">
        <v>63.5</v>
      </c>
      <c r="V71" t="s">
        <v>67</v>
      </c>
    </row>
    <row r="72" spans="1:22" x14ac:dyDescent="0.35">
      <c r="A72" s="6">
        <v>44120</v>
      </c>
      <c r="B72" s="1">
        <v>0.65555555555555556</v>
      </c>
      <c r="C72" s="1">
        <v>0.67152777777777783</v>
      </c>
      <c r="D72">
        <v>0</v>
      </c>
      <c r="E72">
        <v>0</v>
      </c>
      <c r="F72">
        <v>0</v>
      </c>
      <c r="G72">
        <v>0</v>
      </c>
      <c r="H72">
        <v>0</v>
      </c>
      <c r="I72">
        <v>0</v>
      </c>
      <c r="J72">
        <v>0</v>
      </c>
      <c r="K72">
        <v>0</v>
      </c>
      <c r="L72">
        <v>0</v>
      </c>
      <c r="M72">
        <v>0</v>
      </c>
      <c r="N72" t="s">
        <v>34</v>
      </c>
      <c r="O72">
        <v>58</v>
      </c>
      <c r="P72" t="s">
        <v>40</v>
      </c>
      <c r="Q72">
        <v>60.8</v>
      </c>
      <c r="R72">
        <v>52.7</v>
      </c>
      <c r="S72">
        <v>50.1</v>
      </c>
      <c r="T72">
        <v>49.5</v>
      </c>
      <c r="U72">
        <v>49</v>
      </c>
      <c r="V72" t="s">
        <v>42</v>
      </c>
    </row>
    <row r="73" spans="1:22" x14ac:dyDescent="0.35">
      <c r="A73" s="6">
        <v>44121</v>
      </c>
      <c r="B73" s="1">
        <v>0.49236111111111108</v>
      </c>
      <c r="C73" s="1">
        <v>0.50208333333333333</v>
      </c>
      <c r="D73">
        <v>0</v>
      </c>
      <c r="E73">
        <v>0</v>
      </c>
      <c r="F73">
        <v>0</v>
      </c>
      <c r="G73">
        <v>0</v>
      </c>
      <c r="H73">
        <v>0</v>
      </c>
      <c r="I73">
        <v>0</v>
      </c>
      <c r="J73">
        <v>0</v>
      </c>
      <c r="K73">
        <v>0</v>
      </c>
      <c r="L73">
        <v>0</v>
      </c>
      <c r="M73">
        <v>0</v>
      </c>
      <c r="N73" t="s">
        <v>33</v>
      </c>
      <c r="O73">
        <v>57</v>
      </c>
      <c r="P73" t="s">
        <v>37</v>
      </c>
      <c r="Q73">
        <v>47</v>
      </c>
      <c r="R73">
        <v>46.6</v>
      </c>
      <c r="S73">
        <v>44.5</v>
      </c>
      <c r="T73">
        <v>43.5</v>
      </c>
      <c r="U73">
        <v>44.4</v>
      </c>
    </row>
    <row r="74" spans="1:22" x14ac:dyDescent="0.35">
      <c r="A74" s="6">
        <v>44122</v>
      </c>
      <c r="B74" s="1">
        <v>0.50694444444444442</v>
      </c>
      <c r="C74" s="1">
        <v>0.51736111111111105</v>
      </c>
      <c r="D74">
        <v>0</v>
      </c>
      <c r="E74">
        <v>1</v>
      </c>
      <c r="F74">
        <v>1</v>
      </c>
      <c r="G74">
        <v>2</v>
      </c>
      <c r="H74">
        <v>2</v>
      </c>
      <c r="I74">
        <v>4</v>
      </c>
      <c r="J74">
        <v>2</v>
      </c>
      <c r="K74">
        <v>3</v>
      </c>
      <c r="L74">
        <v>5</v>
      </c>
      <c r="M74">
        <v>5</v>
      </c>
      <c r="N74" t="s">
        <v>33</v>
      </c>
      <c r="O74">
        <v>52</v>
      </c>
      <c r="P74" t="s">
        <v>53</v>
      </c>
      <c r="Q74">
        <v>43.9</v>
      </c>
      <c r="R74">
        <v>47.6</v>
      </c>
      <c r="S74">
        <v>44.5</v>
      </c>
      <c r="T74">
        <v>46.2</v>
      </c>
      <c r="U74">
        <v>46.4</v>
      </c>
      <c r="V74" t="s">
        <v>41</v>
      </c>
    </row>
    <row r="75" spans="1:22" x14ac:dyDescent="0.35">
      <c r="A75" s="6">
        <v>44123</v>
      </c>
      <c r="B75" s="1">
        <v>0.41666666666666669</v>
      </c>
      <c r="C75" s="1">
        <v>0.42708333333333331</v>
      </c>
      <c r="D75">
        <v>1</v>
      </c>
      <c r="E75">
        <v>0</v>
      </c>
      <c r="F75">
        <v>1</v>
      </c>
      <c r="G75">
        <v>0</v>
      </c>
      <c r="H75">
        <v>0</v>
      </c>
      <c r="I75">
        <v>0</v>
      </c>
      <c r="J75">
        <v>1</v>
      </c>
      <c r="K75">
        <v>0</v>
      </c>
      <c r="L75">
        <v>1</v>
      </c>
      <c r="M75">
        <v>1</v>
      </c>
      <c r="N75" t="s">
        <v>33</v>
      </c>
      <c r="O75">
        <v>54</v>
      </c>
      <c r="P75" t="s">
        <v>40</v>
      </c>
      <c r="Q75">
        <v>57</v>
      </c>
      <c r="R75">
        <v>56.6</v>
      </c>
      <c r="S75">
        <v>55.5</v>
      </c>
      <c r="T75">
        <v>57.1</v>
      </c>
      <c r="U75">
        <v>56</v>
      </c>
      <c r="V75" t="s">
        <v>42</v>
      </c>
    </row>
    <row r="76" spans="1:22" x14ac:dyDescent="0.35">
      <c r="A76" s="6">
        <v>44127</v>
      </c>
      <c r="B76" s="1">
        <v>0.49305555555555558</v>
      </c>
      <c r="C76" s="1">
        <v>0.50347222222222221</v>
      </c>
      <c r="D76">
        <v>0</v>
      </c>
      <c r="E76">
        <v>0</v>
      </c>
      <c r="F76">
        <v>0</v>
      </c>
      <c r="G76">
        <v>2</v>
      </c>
      <c r="H76">
        <v>0</v>
      </c>
      <c r="I76">
        <v>2</v>
      </c>
      <c r="J76">
        <v>2</v>
      </c>
      <c r="K76">
        <v>0</v>
      </c>
      <c r="L76">
        <v>2</v>
      </c>
      <c r="M76">
        <v>2</v>
      </c>
      <c r="N76" t="s">
        <v>33</v>
      </c>
      <c r="O76">
        <v>44</v>
      </c>
      <c r="P76" t="s">
        <v>40</v>
      </c>
      <c r="Q76">
        <v>53.4</v>
      </c>
      <c r="R76">
        <v>53.8</v>
      </c>
      <c r="S76">
        <v>53.8</v>
      </c>
      <c r="T76">
        <v>54</v>
      </c>
      <c r="U76">
        <v>53.9</v>
      </c>
      <c r="V76" t="s">
        <v>74</v>
      </c>
    </row>
    <row r="77" spans="1:22" x14ac:dyDescent="0.35">
      <c r="A77" s="6">
        <v>44128</v>
      </c>
      <c r="B77" s="1">
        <v>0.50555555555555554</v>
      </c>
      <c r="C77" s="1">
        <v>0.51597222222222217</v>
      </c>
      <c r="D77">
        <v>0</v>
      </c>
      <c r="E77">
        <v>0</v>
      </c>
      <c r="F77">
        <v>0</v>
      </c>
      <c r="G77">
        <v>0</v>
      </c>
      <c r="H77">
        <v>0</v>
      </c>
      <c r="I77">
        <v>0</v>
      </c>
      <c r="J77">
        <v>0</v>
      </c>
      <c r="K77">
        <v>0</v>
      </c>
      <c r="L77">
        <v>0</v>
      </c>
      <c r="M77">
        <v>0</v>
      </c>
      <c r="N77" t="s">
        <v>33</v>
      </c>
      <c r="O77">
        <v>42</v>
      </c>
      <c r="P77" t="s">
        <v>37</v>
      </c>
      <c r="Q77">
        <v>55.4</v>
      </c>
      <c r="R77">
        <v>44.8</v>
      </c>
      <c r="S77">
        <v>53.5</v>
      </c>
      <c r="T77">
        <v>52.6</v>
      </c>
      <c r="U77">
        <v>48.7</v>
      </c>
    </row>
    <row r="78" spans="1:22" x14ac:dyDescent="0.35">
      <c r="A78" s="6">
        <v>44130</v>
      </c>
      <c r="B78" s="1">
        <v>0.4375</v>
      </c>
      <c r="C78" s="1">
        <v>0.44791666666666669</v>
      </c>
      <c r="D78">
        <v>2</v>
      </c>
      <c r="E78">
        <v>0</v>
      </c>
      <c r="F78">
        <v>2</v>
      </c>
      <c r="G78">
        <v>2</v>
      </c>
      <c r="H78">
        <v>0</v>
      </c>
      <c r="I78">
        <v>2</v>
      </c>
      <c r="J78">
        <v>4</v>
      </c>
      <c r="K78">
        <v>0</v>
      </c>
      <c r="L78">
        <v>4</v>
      </c>
      <c r="M78">
        <v>4</v>
      </c>
      <c r="N78" t="s">
        <v>34</v>
      </c>
      <c r="O78">
        <v>37</v>
      </c>
      <c r="P78" t="s">
        <v>40</v>
      </c>
      <c r="Q78">
        <v>55.4</v>
      </c>
      <c r="R78">
        <v>44.6</v>
      </c>
      <c r="S78">
        <v>50</v>
      </c>
      <c r="T78">
        <v>47.7</v>
      </c>
      <c r="U78">
        <v>46.7</v>
      </c>
      <c r="V78" t="s">
        <v>42</v>
      </c>
    </row>
    <row r="79" spans="1:22" x14ac:dyDescent="0.35">
      <c r="A79" s="6">
        <v>44131</v>
      </c>
      <c r="B79" s="1">
        <v>0.62708333333333333</v>
      </c>
      <c r="C79" s="1">
        <v>0.63750000000000007</v>
      </c>
      <c r="D79">
        <v>0</v>
      </c>
      <c r="E79">
        <v>0</v>
      </c>
      <c r="F79">
        <v>0</v>
      </c>
      <c r="G79">
        <v>0</v>
      </c>
      <c r="H79">
        <v>0</v>
      </c>
      <c r="I79">
        <v>0</v>
      </c>
      <c r="J79">
        <v>0</v>
      </c>
      <c r="K79">
        <v>0</v>
      </c>
      <c r="L79">
        <v>0</v>
      </c>
      <c r="M79">
        <v>0</v>
      </c>
      <c r="N79" t="s">
        <v>33</v>
      </c>
      <c r="O79">
        <v>52</v>
      </c>
      <c r="P79" t="s">
        <v>40</v>
      </c>
      <c r="Q79">
        <v>77.5</v>
      </c>
      <c r="R79">
        <v>48.5</v>
      </c>
      <c r="S79">
        <v>50.3</v>
      </c>
      <c r="T79">
        <v>48</v>
      </c>
      <c r="U79">
        <v>50.5</v>
      </c>
      <c r="V79" t="s">
        <v>42</v>
      </c>
    </row>
    <row r="80" spans="1:22" x14ac:dyDescent="0.35">
      <c r="A80" s="6">
        <v>44132</v>
      </c>
      <c r="B80" s="1">
        <v>0.6875</v>
      </c>
      <c r="C80" s="1">
        <v>0.69791666666666663</v>
      </c>
      <c r="D80">
        <v>1</v>
      </c>
      <c r="E80">
        <v>0</v>
      </c>
      <c r="F80">
        <v>1</v>
      </c>
      <c r="G80">
        <v>4</v>
      </c>
      <c r="H80">
        <v>0</v>
      </c>
      <c r="I80">
        <v>4</v>
      </c>
      <c r="J80">
        <v>5</v>
      </c>
      <c r="K80">
        <v>0</v>
      </c>
      <c r="L80">
        <v>5</v>
      </c>
      <c r="M80">
        <v>5</v>
      </c>
      <c r="N80" t="s">
        <v>33</v>
      </c>
      <c r="O80">
        <v>60</v>
      </c>
      <c r="P80" t="s">
        <v>40</v>
      </c>
      <c r="Q80">
        <v>46.5</v>
      </c>
      <c r="R80">
        <v>45.5</v>
      </c>
      <c r="S80">
        <v>47.9</v>
      </c>
      <c r="T80">
        <v>45.7</v>
      </c>
      <c r="U80">
        <v>45.9</v>
      </c>
      <c r="V80" t="s">
        <v>62</v>
      </c>
    </row>
    <row r="81" spans="1:22" x14ac:dyDescent="0.35">
      <c r="A81" s="6">
        <v>44133</v>
      </c>
      <c r="B81" s="1">
        <v>0.61597222222222225</v>
      </c>
      <c r="C81" s="1">
        <v>0.62430555555555556</v>
      </c>
      <c r="D81">
        <v>0</v>
      </c>
      <c r="E81">
        <v>0</v>
      </c>
      <c r="F81">
        <v>0</v>
      </c>
      <c r="G81">
        <v>2</v>
      </c>
      <c r="H81">
        <v>0</v>
      </c>
      <c r="I81">
        <v>2</v>
      </c>
      <c r="J81">
        <v>2</v>
      </c>
      <c r="K81">
        <v>0</v>
      </c>
      <c r="L81">
        <v>2</v>
      </c>
      <c r="M81">
        <v>2</v>
      </c>
      <c r="N81" t="s">
        <v>34</v>
      </c>
      <c r="O81">
        <v>61</v>
      </c>
      <c r="P81" t="s">
        <v>40</v>
      </c>
      <c r="Q81">
        <v>48.2</v>
      </c>
      <c r="R81">
        <v>49.8</v>
      </c>
      <c r="S81">
        <v>47.4</v>
      </c>
      <c r="T81">
        <v>48.5</v>
      </c>
      <c r="U81">
        <v>49</v>
      </c>
      <c r="V81" t="s">
        <v>67</v>
      </c>
    </row>
    <row r="82" spans="1:22" x14ac:dyDescent="0.35">
      <c r="A82" s="6">
        <v>44134</v>
      </c>
      <c r="B82" s="1">
        <v>0.4861111111111111</v>
      </c>
      <c r="C82" s="1">
        <v>0.49652777777777773</v>
      </c>
      <c r="D82">
        <v>0</v>
      </c>
      <c r="E82">
        <v>0</v>
      </c>
      <c r="F82">
        <v>0</v>
      </c>
      <c r="G82">
        <v>3</v>
      </c>
      <c r="H82">
        <v>0</v>
      </c>
      <c r="I82">
        <v>3</v>
      </c>
      <c r="J82">
        <v>3</v>
      </c>
      <c r="K82">
        <v>0</v>
      </c>
      <c r="L82">
        <v>3</v>
      </c>
      <c r="M82">
        <v>3</v>
      </c>
      <c r="N82" t="s">
        <v>34</v>
      </c>
      <c r="O82">
        <v>52</v>
      </c>
      <c r="P82" t="s">
        <v>40</v>
      </c>
      <c r="Q82">
        <v>55.6</v>
      </c>
      <c r="R82">
        <v>56.1</v>
      </c>
      <c r="S82">
        <v>56.6</v>
      </c>
      <c r="T82">
        <v>55.4</v>
      </c>
      <c r="U82">
        <v>55.5</v>
      </c>
    </row>
    <row r="83" spans="1:22" x14ac:dyDescent="0.35">
      <c r="A83" s="6">
        <v>44135</v>
      </c>
      <c r="B83" s="1">
        <v>0.51527777777777783</v>
      </c>
      <c r="C83" s="1">
        <v>0.52430555555555558</v>
      </c>
      <c r="D83">
        <v>0</v>
      </c>
      <c r="E83">
        <v>0</v>
      </c>
      <c r="F83">
        <v>0</v>
      </c>
      <c r="G83">
        <v>0</v>
      </c>
      <c r="H83">
        <v>0</v>
      </c>
      <c r="I83">
        <v>0</v>
      </c>
      <c r="J83">
        <v>0</v>
      </c>
      <c r="K83">
        <v>0</v>
      </c>
      <c r="L83">
        <v>0</v>
      </c>
      <c r="M83">
        <v>0</v>
      </c>
      <c r="N83" t="s">
        <v>33</v>
      </c>
      <c r="O83">
        <v>45</v>
      </c>
      <c r="P83" t="s">
        <v>37</v>
      </c>
      <c r="Q83">
        <v>43.7</v>
      </c>
      <c r="R83">
        <v>44.2</v>
      </c>
      <c r="S83">
        <v>44.3</v>
      </c>
      <c r="T83">
        <v>47.1</v>
      </c>
      <c r="U83">
        <v>45.5</v>
      </c>
    </row>
    <row r="84" spans="1:22" x14ac:dyDescent="0.35">
      <c r="A84" s="6">
        <v>44137</v>
      </c>
      <c r="B84" s="1">
        <v>0.43402777777777773</v>
      </c>
      <c r="C84" s="1">
        <v>0.44444444444444442</v>
      </c>
      <c r="D84">
        <v>3</v>
      </c>
      <c r="E84">
        <v>0</v>
      </c>
      <c r="F84">
        <v>3</v>
      </c>
      <c r="G84">
        <v>3</v>
      </c>
      <c r="H84">
        <v>0</v>
      </c>
      <c r="I84">
        <v>3</v>
      </c>
      <c r="J84">
        <v>4</v>
      </c>
      <c r="K84">
        <v>0</v>
      </c>
      <c r="L84">
        <v>4</v>
      </c>
      <c r="M84">
        <v>4</v>
      </c>
      <c r="N84" t="s">
        <v>33</v>
      </c>
      <c r="O84">
        <v>50</v>
      </c>
      <c r="P84" t="s">
        <v>37</v>
      </c>
      <c r="Q84">
        <v>50.5</v>
      </c>
      <c r="R84">
        <v>47.5</v>
      </c>
      <c r="S84">
        <v>48.4</v>
      </c>
      <c r="T84">
        <v>48.8</v>
      </c>
      <c r="U84">
        <v>48.1</v>
      </c>
      <c r="V84" t="s">
        <v>52</v>
      </c>
    </row>
    <row r="85" spans="1:22" x14ac:dyDescent="0.35">
      <c r="A85" s="6">
        <v>44138</v>
      </c>
      <c r="B85" s="1">
        <v>0.63680555555555551</v>
      </c>
      <c r="C85" s="1">
        <v>0.64722222222222225</v>
      </c>
      <c r="D85">
        <v>0</v>
      </c>
      <c r="E85">
        <v>0</v>
      </c>
      <c r="F85">
        <v>0</v>
      </c>
      <c r="G85">
        <v>0</v>
      </c>
      <c r="H85">
        <v>0</v>
      </c>
      <c r="I85">
        <v>0</v>
      </c>
      <c r="J85">
        <v>0</v>
      </c>
      <c r="K85">
        <v>0</v>
      </c>
      <c r="L85">
        <v>0</v>
      </c>
      <c r="M85">
        <v>0</v>
      </c>
      <c r="N85" t="s">
        <v>33</v>
      </c>
      <c r="O85">
        <v>55</v>
      </c>
      <c r="P85" t="s">
        <v>53</v>
      </c>
      <c r="Q85">
        <v>48.7</v>
      </c>
      <c r="R85">
        <v>47.4</v>
      </c>
      <c r="S85">
        <v>47.7</v>
      </c>
      <c r="T85">
        <v>49</v>
      </c>
      <c r="U85">
        <v>50.3</v>
      </c>
    </row>
    <row r="86" spans="1:22" x14ac:dyDescent="0.35">
      <c r="A86" s="6">
        <v>44139</v>
      </c>
      <c r="B86" s="1">
        <v>0.5625</v>
      </c>
      <c r="C86" s="1">
        <v>0.57291666666666663</v>
      </c>
      <c r="D86">
        <v>0</v>
      </c>
      <c r="E86">
        <v>0</v>
      </c>
      <c r="F86">
        <v>0</v>
      </c>
      <c r="G86">
        <v>3</v>
      </c>
      <c r="H86">
        <v>0</v>
      </c>
      <c r="I86">
        <v>3</v>
      </c>
      <c r="J86">
        <v>3</v>
      </c>
      <c r="K86">
        <v>0</v>
      </c>
      <c r="L86">
        <v>3</v>
      </c>
      <c r="M86">
        <v>3</v>
      </c>
      <c r="N86" t="s">
        <v>34</v>
      </c>
      <c r="O86">
        <v>61</v>
      </c>
      <c r="P86" t="s">
        <v>40</v>
      </c>
      <c r="Q86">
        <v>55.3</v>
      </c>
      <c r="R86">
        <v>53</v>
      </c>
      <c r="S86">
        <v>54.5</v>
      </c>
      <c r="T86">
        <v>53.4</v>
      </c>
      <c r="U86">
        <v>53</v>
      </c>
    </row>
    <row r="87" spans="1:22" x14ac:dyDescent="0.35">
      <c r="A87" s="6">
        <v>44140</v>
      </c>
      <c r="B87" s="1">
        <v>0.6875</v>
      </c>
      <c r="C87" s="1">
        <v>0.6958333333333333</v>
      </c>
      <c r="D87">
        <v>0</v>
      </c>
      <c r="E87">
        <v>0</v>
      </c>
      <c r="F87">
        <v>0</v>
      </c>
      <c r="G87">
        <v>4</v>
      </c>
      <c r="H87">
        <v>0</v>
      </c>
      <c r="I87">
        <v>4</v>
      </c>
      <c r="J87">
        <v>4</v>
      </c>
      <c r="K87">
        <v>0</v>
      </c>
      <c r="L87">
        <v>4</v>
      </c>
      <c r="M87">
        <v>4</v>
      </c>
      <c r="N87" t="s">
        <v>34</v>
      </c>
      <c r="O87">
        <v>52</v>
      </c>
      <c r="P87" t="s">
        <v>40</v>
      </c>
      <c r="Q87">
        <v>46.2</v>
      </c>
      <c r="R87">
        <v>45.2</v>
      </c>
      <c r="S87">
        <v>48.4</v>
      </c>
      <c r="T87">
        <v>45.1</v>
      </c>
      <c r="U87">
        <v>46.5</v>
      </c>
      <c r="V87" t="s">
        <v>62</v>
      </c>
    </row>
    <row r="88" spans="1:22" x14ac:dyDescent="0.35">
      <c r="A88" s="6">
        <v>44141</v>
      </c>
      <c r="B88" s="1">
        <v>0.4861111111111111</v>
      </c>
      <c r="C88" s="1">
        <v>0.49652777777777773</v>
      </c>
      <c r="D88">
        <v>0</v>
      </c>
      <c r="E88">
        <v>0</v>
      </c>
      <c r="F88">
        <v>0</v>
      </c>
      <c r="G88">
        <v>6</v>
      </c>
      <c r="H88">
        <v>0</v>
      </c>
      <c r="I88">
        <v>6</v>
      </c>
      <c r="J88">
        <v>6</v>
      </c>
      <c r="K88">
        <v>0</v>
      </c>
      <c r="L88">
        <v>6</v>
      </c>
      <c r="M88">
        <v>6</v>
      </c>
      <c r="N88" t="s">
        <v>34</v>
      </c>
      <c r="O88">
        <v>55</v>
      </c>
      <c r="P88" t="s">
        <v>37</v>
      </c>
      <c r="Q88">
        <v>44.1</v>
      </c>
      <c r="R88">
        <v>45</v>
      </c>
      <c r="S88">
        <v>42.2</v>
      </c>
      <c r="T88">
        <v>44.5</v>
      </c>
      <c r="U88">
        <v>45.8</v>
      </c>
      <c r="V88" t="s">
        <v>49</v>
      </c>
    </row>
    <row r="89" spans="1:22" x14ac:dyDescent="0.35">
      <c r="A89" s="6">
        <v>44142</v>
      </c>
      <c r="B89" s="1">
        <v>0.49305555555555558</v>
      </c>
      <c r="C89" s="1">
        <v>0.50347222222222221</v>
      </c>
      <c r="D89">
        <v>0</v>
      </c>
      <c r="E89">
        <v>0</v>
      </c>
      <c r="F89">
        <v>0</v>
      </c>
      <c r="G89">
        <v>1</v>
      </c>
      <c r="H89">
        <v>0</v>
      </c>
      <c r="I89">
        <v>1</v>
      </c>
      <c r="J89">
        <v>1</v>
      </c>
      <c r="K89">
        <v>0</v>
      </c>
      <c r="L89">
        <v>1</v>
      </c>
      <c r="M89">
        <v>1</v>
      </c>
      <c r="N89" t="s">
        <v>33</v>
      </c>
      <c r="O89">
        <v>45</v>
      </c>
      <c r="P89" t="s">
        <v>37</v>
      </c>
      <c r="Q89">
        <v>44.3</v>
      </c>
      <c r="R89">
        <v>39.9</v>
      </c>
      <c r="S89">
        <v>40.5</v>
      </c>
      <c r="T89">
        <v>42.6</v>
      </c>
      <c r="U89">
        <v>42.3</v>
      </c>
    </row>
    <row r="90" spans="1:22" x14ac:dyDescent="0.35">
      <c r="A90" s="6">
        <v>44144</v>
      </c>
      <c r="B90" s="1">
        <v>0.4201388888888889</v>
      </c>
      <c r="C90" s="1">
        <v>0.43055555555555558</v>
      </c>
      <c r="D90">
        <v>13</v>
      </c>
      <c r="E90">
        <v>0</v>
      </c>
      <c r="F90">
        <v>13</v>
      </c>
      <c r="G90">
        <v>3</v>
      </c>
      <c r="H90">
        <v>0</v>
      </c>
      <c r="I90">
        <v>3</v>
      </c>
      <c r="J90">
        <v>16</v>
      </c>
      <c r="K90">
        <v>0</v>
      </c>
      <c r="L90">
        <v>16</v>
      </c>
      <c r="M90">
        <v>16</v>
      </c>
      <c r="N90" t="s">
        <v>33</v>
      </c>
      <c r="O90">
        <v>41</v>
      </c>
      <c r="P90" t="s">
        <v>40</v>
      </c>
      <c r="Q90">
        <v>54.2</v>
      </c>
      <c r="R90">
        <v>53.8</v>
      </c>
      <c r="S90">
        <v>42.9</v>
      </c>
      <c r="T90">
        <v>49.5</v>
      </c>
      <c r="U90">
        <v>54.4</v>
      </c>
      <c r="V90" t="s">
        <v>42</v>
      </c>
    </row>
    <row r="91" spans="1:22" x14ac:dyDescent="0.35">
      <c r="A91" s="6">
        <v>44145</v>
      </c>
      <c r="B91" s="1">
        <v>0.63888888888888895</v>
      </c>
      <c r="C91" s="1">
        <v>0.64930555555555558</v>
      </c>
      <c r="D91">
        <v>0</v>
      </c>
      <c r="E91">
        <v>0</v>
      </c>
      <c r="F91">
        <v>0</v>
      </c>
      <c r="G91">
        <v>3</v>
      </c>
      <c r="H91">
        <v>0</v>
      </c>
      <c r="I91">
        <v>3</v>
      </c>
      <c r="J91">
        <v>3</v>
      </c>
      <c r="K91">
        <v>0</v>
      </c>
      <c r="L91">
        <v>3</v>
      </c>
      <c r="M91">
        <v>3</v>
      </c>
      <c r="N91" t="s">
        <v>33</v>
      </c>
      <c r="O91">
        <v>43</v>
      </c>
      <c r="P91" t="s">
        <v>40</v>
      </c>
      <c r="Q91">
        <v>48.7</v>
      </c>
      <c r="R91">
        <v>45.4</v>
      </c>
      <c r="S91">
        <v>45.2</v>
      </c>
      <c r="T91">
        <v>50.3</v>
      </c>
      <c r="U91">
        <v>44.8</v>
      </c>
    </row>
    <row r="92" spans="1:22" x14ac:dyDescent="0.35">
      <c r="A92" s="6">
        <v>44146</v>
      </c>
      <c r="B92" s="1">
        <v>0.61458333333333337</v>
      </c>
      <c r="C92" s="1">
        <v>0.625</v>
      </c>
      <c r="D92">
        <v>2</v>
      </c>
      <c r="E92">
        <v>1</v>
      </c>
      <c r="F92">
        <v>3</v>
      </c>
      <c r="G92">
        <v>2</v>
      </c>
      <c r="H92">
        <v>0</v>
      </c>
      <c r="I92">
        <v>2</v>
      </c>
      <c r="J92">
        <v>4</v>
      </c>
      <c r="K92">
        <v>1</v>
      </c>
      <c r="L92">
        <v>5</v>
      </c>
      <c r="M92">
        <v>5</v>
      </c>
      <c r="N92" t="s">
        <v>33</v>
      </c>
      <c r="O92">
        <v>43</v>
      </c>
      <c r="P92" t="s">
        <v>40</v>
      </c>
      <c r="Q92">
        <v>47.3</v>
      </c>
      <c r="R92">
        <v>45.6</v>
      </c>
      <c r="S92">
        <v>52</v>
      </c>
      <c r="T92">
        <v>48.1</v>
      </c>
      <c r="U92">
        <v>49.2</v>
      </c>
    </row>
    <row r="93" spans="1:22" x14ac:dyDescent="0.35">
      <c r="A93" s="6">
        <v>44147</v>
      </c>
      <c r="B93" s="1">
        <v>0.58958333333333335</v>
      </c>
      <c r="C93" s="1">
        <v>0.59791666666666665</v>
      </c>
      <c r="D93">
        <v>0</v>
      </c>
      <c r="E93">
        <v>0</v>
      </c>
      <c r="F93">
        <v>0</v>
      </c>
      <c r="G93">
        <v>0</v>
      </c>
      <c r="H93">
        <v>0</v>
      </c>
      <c r="I93">
        <v>0</v>
      </c>
      <c r="J93">
        <v>0</v>
      </c>
      <c r="K93">
        <v>0</v>
      </c>
      <c r="L93">
        <v>0</v>
      </c>
      <c r="M93">
        <v>0</v>
      </c>
      <c r="N93" t="s">
        <v>33</v>
      </c>
      <c r="O93">
        <v>46</v>
      </c>
      <c r="P93" t="s">
        <v>40</v>
      </c>
      <c r="Q93">
        <v>58</v>
      </c>
      <c r="R93">
        <v>57.2</v>
      </c>
      <c r="S93">
        <v>60.7</v>
      </c>
      <c r="T93">
        <v>56.2</v>
      </c>
      <c r="U93">
        <v>55.2</v>
      </c>
      <c r="V93" t="s">
        <v>62</v>
      </c>
    </row>
    <row r="94" spans="1:22" x14ac:dyDescent="0.35">
      <c r="A94" s="6">
        <v>44148</v>
      </c>
      <c r="B94" s="1">
        <v>0.47916666666666669</v>
      </c>
      <c r="C94" s="1">
        <v>0.49027777777777781</v>
      </c>
      <c r="D94">
        <v>0</v>
      </c>
      <c r="E94">
        <v>0</v>
      </c>
      <c r="F94">
        <v>0</v>
      </c>
      <c r="G94">
        <v>11</v>
      </c>
      <c r="H94">
        <v>0</v>
      </c>
      <c r="I94">
        <v>11</v>
      </c>
      <c r="J94">
        <v>11</v>
      </c>
      <c r="K94">
        <v>0</v>
      </c>
      <c r="L94">
        <v>11</v>
      </c>
      <c r="M94">
        <v>11</v>
      </c>
      <c r="N94" t="s">
        <v>34</v>
      </c>
      <c r="O94">
        <v>47</v>
      </c>
      <c r="P94" t="s">
        <v>40</v>
      </c>
      <c r="Q94">
        <v>55.8</v>
      </c>
      <c r="R94">
        <v>49.1</v>
      </c>
      <c r="S94">
        <v>53.1</v>
      </c>
      <c r="T94">
        <v>53.8</v>
      </c>
      <c r="U94">
        <v>54.4</v>
      </c>
      <c r="V94" t="s">
        <v>42</v>
      </c>
    </row>
    <row r="95" spans="1:22" x14ac:dyDescent="0.35">
      <c r="A95" s="6">
        <v>44149</v>
      </c>
      <c r="B95" s="1">
        <v>0.53125</v>
      </c>
      <c r="C95" s="1">
        <v>0.54166666666666663</v>
      </c>
      <c r="D95">
        <v>8</v>
      </c>
      <c r="E95">
        <v>0</v>
      </c>
      <c r="F95">
        <v>8</v>
      </c>
      <c r="G95">
        <v>2</v>
      </c>
      <c r="H95">
        <v>0</v>
      </c>
      <c r="I95">
        <v>2</v>
      </c>
      <c r="J95">
        <v>10</v>
      </c>
      <c r="K95">
        <v>0</v>
      </c>
      <c r="L95">
        <v>10</v>
      </c>
      <c r="M95">
        <v>10</v>
      </c>
      <c r="N95" t="s">
        <v>33</v>
      </c>
      <c r="O95">
        <v>46</v>
      </c>
      <c r="P95" t="s">
        <v>40</v>
      </c>
      <c r="Q95">
        <v>49.3</v>
      </c>
      <c r="R95">
        <v>53.5</v>
      </c>
      <c r="S95">
        <v>54.1</v>
      </c>
      <c r="T95">
        <v>52.5</v>
      </c>
      <c r="U95">
        <v>52.6</v>
      </c>
    </row>
    <row r="96" spans="1:22" x14ac:dyDescent="0.35">
      <c r="A96" s="6">
        <v>44150</v>
      </c>
      <c r="B96" s="1">
        <v>0.53472222222222221</v>
      </c>
      <c r="C96" s="1">
        <v>0.54513888888888895</v>
      </c>
      <c r="D96">
        <v>0</v>
      </c>
      <c r="E96">
        <v>0</v>
      </c>
      <c r="F96">
        <v>0</v>
      </c>
      <c r="G96">
        <v>13</v>
      </c>
      <c r="H96">
        <v>0</v>
      </c>
      <c r="I96">
        <v>13</v>
      </c>
      <c r="J96">
        <v>13</v>
      </c>
      <c r="K96">
        <v>0</v>
      </c>
      <c r="L96">
        <v>13</v>
      </c>
      <c r="M96">
        <v>13</v>
      </c>
      <c r="N96" t="s">
        <v>34</v>
      </c>
      <c r="O96">
        <v>50</v>
      </c>
      <c r="P96" t="s">
        <v>40</v>
      </c>
      <c r="Q96">
        <v>53.1</v>
      </c>
      <c r="R96">
        <v>53.3</v>
      </c>
      <c r="S96">
        <v>53</v>
      </c>
      <c r="T96">
        <v>50.7</v>
      </c>
      <c r="U96">
        <v>53.4</v>
      </c>
    </row>
    <row r="97" spans="1:22" x14ac:dyDescent="0.35">
      <c r="A97" s="6">
        <v>44151</v>
      </c>
      <c r="B97" s="1">
        <v>0.4201388888888889</v>
      </c>
      <c r="C97" s="1">
        <v>0.43055555555555558</v>
      </c>
      <c r="D97">
        <v>0</v>
      </c>
      <c r="E97">
        <v>0</v>
      </c>
      <c r="F97">
        <v>0</v>
      </c>
      <c r="G97">
        <v>22</v>
      </c>
      <c r="H97">
        <v>0</v>
      </c>
      <c r="I97">
        <v>22</v>
      </c>
      <c r="J97">
        <v>22</v>
      </c>
      <c r="K97">
        <v>0</v>
      </c>
      <c r="L97">
        <v>22</v>
      </c>
      <c r="M97">
        <v>22</v>
      </c>
      <c r="N97" t="s">
        <v>33</v>
      </c>
      <c r="O97">
        <v>45</v>
      </c>
      <c r="P97" t="s">
        <v>53</v>
      </c>
      <c r="Q97">
        <v>55.2</v>
      </c>
      <c r="R97">
        <v>57.4</v>
      </c>
      <c r="S97">
        <v>55.3</v>
      </c>
      <c r="T97">
        <v>53.6</v>
      </c>
      <c r="U97">
        <v>54.1</v>
      </c>
      <c r="V97" t="s">
        <v>67</v>
      </c>
    </row>
    <row r="98" spans="1:22" x14ac:dyDescent="0.35">
      <c r="A98" s="6">
        <v>44153</v>
      </c>
      <c r="B98" s="1">
        <v>0.55208333333333337</v>
      </c>
      <c r="C98" s="1">
        <v>0.5625</v>
      </c>
      <c r="D98">
        <v>0</v>
      </c>
      <c r="E98">
        <v>0</v>
      </c>
      <c r="F98">
        <v>0</v>
      </c>
      <c r="G98">
        <v>3</v>
      </c>
      <c r="H98">
        <v>0</v>
      </c>
      <c r="I98">
        <v>3</v>
      </c>
      <c r="J98">
        <v>3</v>
      </c>
      <c r="K98">
        <v>0</v>
      </c>
      <c r="L98">
        <v>3</v>
      </c>
      <c r="M98">
        <v>3</v>
      </c>
      <c r="N98" t="s">
        <v>33</v>
      </c>
      <c r="O98">
        <v>48</v>
      </c>
      <c r="P98" t="s">
        <v>40</v>
      </c>
      <c r="Q98">
        <v>56</v>
      </c>
      <c r="R98">
        <v>54.5</v>
      </c>
      <c r="S98">
        <v>54</v>
      </c>
      <c r="T98">
        <v>55.7</v>
      </c>
      <c r="U98">
        <v>54.3</v>
      </c>
      <c r="V98" t="s">
        <v>42</v>
      </c>
    </row>
    <row r="99" spans="1:22" x14ac:dyDescent="0.35">
      <c r="A99" s="6">
        <v>44154</v>
      </c>
      <c r="B99" s="1">
        <v>0.62222222222222223</v>
      </c>
      <c r="C99" s="1">
        <v>0.63055555555555554</v>
      </c>
      <c r="D99">
        <v>0</v>
      </c>
      <c r="E99">
        <v>0</v>
      </c>
      <c r="F99">
        <v>0</v>
      </c>
      <c r="G99">
        <v>10</v>
      </c>
      <c r="H99">
        <v>2</v>
      </c>
      <c r="I99">
        <v>12</v>
      </c>
      <c r="J99">
        <v>10</v>
      </c>
      <c r="K99">
        <v>2</v>
      </c>
      <c r="L99">
        <v>12</v>
      </c>
      <c r="M99">
        <v>12</v>
      </c>
      <c r="N99" t="s">
        <v>34</v>
      </c>
      <c r="O99">
        <v>48</v>
      </c>
      <c r="P99" t="s">
        <v>40</v>
      </c>
      <c r="Q99">
        <v>53</v>
      </c>
      <c r="R99">
        <v>54.9</v>
      </c>
      <c r="S99">
        <v>53.7</v>
      </c>
      <c r="T99">
        <v>51.2</v>
      </c>
      <c r="U99">
        <v>49.3</v>
      </c>
      <c r="V99" t="s">
        <v>62</v>
      </c>
    </row>
    <row r="100" spans="1:22" x14ac:dyDescent="0.35">
      <c r="A100" s="6">
        <v>44155</v>
      </c>
      <c r="B100" s="1">
        <v>0.49305555555555558</v>
      </c>
      <c r="C100" s="1">
        <v>0.50347222222222221</v>
      </c>
      <c r="D100">
        <v>0</v>
      </c>
      <c r="E100">
        <v>0</v>
      </c>
      <c r="F100">
        <v>0</v>
      </c>
      <c r="G100">
        <v>12</v>
      </c>
      <c r="H100">
        <v>0</v>
      </c>
      <c r="I100">
        <v>12</v>
      </c>
      <c r="J100">
        <v>12</v>
      </c>
      <c r="K100">
        <v>0</v>
      </c>
      <c r="L100">
        <v>12</v>
      </c>
      <c r="M100">
        <v>12</v>
      </c>
      <c r="N100" t="s">
        <v>33</v>
      </c>
      <c r="O100">
        <v>50</v>
      </c>
      <c r="P100" t="s">
        <v>40</v>
      </c>
      <c r="Q100">
        <v>55.6</v>
      </c>
      <c r="R100">
        <v>52.4</v>
      </c>
      <c r="S100">
        <v>57.4</v>
      </c>
      <c r="T100">
        <v>54.2</v>
      </c>
      <c r="U100">
        <v>60.6</v>
      </c>
    </row>
    <row r="101" spans="1:22" x14ac:dyDescent="0.35">
      <c r="A101" s="6">
        <v>44156</v>
      </c>
      <c r="B101" s="1">
        <v>0.50555555555555554</v>
      </c>
      <c r="C101" s="1">
        <v>0.51597222222222217</v>
      </c>
      <c r="D101">
        <v>0</v>
      </c>
      <c r="E101">
        <v>0</v>
      </c>
      <c r="F101">
        <v>0</v>
      </c>
      <c r="G101">
        <v>1</v>
      </c>
      <c r="H101">
        <v>0</v>
      </c>
      <c r="I101">
        <v>1</v>
      </c>
      <c r="J101">
        <v>1</v>
      </c>
      <c r="K101">
        <v>0</v>
      </c>
      <c r="L101">
        <v>1</v>
      </c>
      <c r="M101">
        <v>1</v>
      </c>
      <c r="N101" t="s">
        <v>33</v>
      </c>
      <c r="O101">
        <v>48</v>
      </c>
      <c r="P101" t="s">
        <v>37</v>
      </c>
      <c r="Q101">
        <v>59.4</v>
      </c>
      <c r="R101">
        <v>49.2</v>
      </c>
      <c r="S101">
        <v>52.7</v>
      </c>
      <c r="T101">
        <v>44.9</v>
      </c>
      <c r="U101">
        <v>57.9</v>
      </c>
    </row>
    <row r="102" spans="1:22" x14ac:dyDescent="0.35">
      <c r="A102" s="6">
        <v>44157</v>
      </c>
      <c r="B102" s="1">
        <v>0.63194444444444442</v>
      </c>
      <c r="C102" s="1">
        <v>0.64236111111111105</v>
      </c>
      <c r="D102">
        <v>0</v>
      </c>
      <c r="E102">
        <v>0</v>
      </c>
      <c r="F102">
        <v>0</v>
      </c>
      <c r="G102">
        <v>12</v>
      </c>
      <c r="H102">
        <v>0</v>
      </c>
      <c r="I102">
        <v>12</v>
      </c>
      <c r="J102">
        <v>12</v>
      </c>
      <c r="K102">
        <v>0</v>
      </c>
      <c r="L102">
        <v>12</v>
      </c>
      <c r="M102">
        <v>12</v>
      </c>
      <c r="N102" t="s">
        <v>33</v>
      </c>
      <c r="O102">
        <v>43</v>
      </c>
      <c r="P102" t="s">
        <v>40</v>
      </c>
      <c r="Q102">
        <v>49.7</v>
      </c>
      <c r="R102">
        <v>53.2</v>
      </c>
      <c r="S102">
        <v>70.900000000000006</v>
      </c>
      <c r="T102">
        <v>57.4</v>
      </c>
      <c r="U102">
        <v>52.9</v>
      </c>
      <c r="V102" t="s">
        <v>62</v>
      </c>
    </row>
    <row r="103" spans="1:22" x14ac:dyDescent="0.35">
      <c r="A103" s="6">
        <v>44158</v>
      </c>
      <c r="B103" s="1">
        <v>0.4201388888888889</v>
      </c>
      <c r="C103" s="1">
        <v>0.43055555555555558</v>
      </c>
      <c r="D103">
        <v>0</v>
      </c>
      <c r="E103">
        <v>0</v>
      </c>
      <c r="F103">
        <v>0</v>
      </c>
      <c r="G103">
        <v>3</v>
      </c>
      <c r="H103">
        <v>0</v>
      </c>
      <c r="I103">
        <v>3</v>
      </c>
      <c r="J103">
        <v>3</v>
      </c>
      <c r="K103">
        <v>0</v>
      </c>
      <c r="L103">
        <v>3</v>
      </c>
      <c r="M103">
        <v>3</v>
      </c>
      <c r="N103" t="s">
        <v>33</v>
      </c>
      <c r="O103">
        <v>45</v>
      </c>
      <c r="P103" t="s">
        <v>40</v>
      </c>
      <c r="Q103">
        <v>50</v>
      </c>
      <c r="R103">
        <v>51.7</v>
      </c>
      <c r="S103">
        <v>53.9</v>
      </c>
      <c r="T103">
        <v>51.4</v>
      </c>
      <c r="U103">
        <v>54.1</v>
      </c>
    </row>
    <row r="104" spans="1:22" x14ac:dyDescent="0.35">
      <c r="A104" s="6">
        <v>44159</v>
      </c>
      <c r="B104" s="1">
        <v>0.66527777777777775</v>
      </c>
      <c r="C104" s="1">
        <v>0.67569444444444438</v>
      </c>
      <c r="D104">
        <v>0</v>
      </c>
      <c r="E104">
        <v>0</v>
      </c>
      <c r="F104">
        <v>0</v>
      </c>
      <c r="G104">
        <v>0</v>
      </c>
      <c r="H104">
        <v>0</v>
      </c>
      <c r="I104">
        <v>0</v>
      </c>
      <c r="J104">
        <v>0</v>
      </c>
      <c r="K104">
        <v>0</v>
      </c>
      <c r="L104">
        <v>0</v>
      </c>
      <c r="M104">
        <v>0</v>
      </c>
      <c r="N104" t="s">
        <v>34</v>
      </c>
      <c r="O104">
        <v>46</v>
      </c>
      <c r="P104" t="s">
        <v>53</v>
      </c>
      <c r="Q104">
        <v>63.3</v>
      </c>
      <c r="R104">
        <v>64.900000000000006</v>
      </c>
      <c r="S104">
        <v>62.5</v>
      </c>
      <c r="T104">
        <v>57.3</v>
      </c>
      <c r="U104">
        <v>55.8</v>
      </c>
      <c r="V104" t="s">
        <v>41</v>
      </c>
    </row>
    <row r="105" spans="1:22" x14ac:dyDescent="0.35">
      <c r="A105" s="6">
        <v>44163</v>
      </c>
      <c r="B105" s="1">
        <v>0.50555555555555554</v>
      </c>
      <c r="C105" s="1">
        <v>0.51597222222222217</v>
      </c>
      <c r="D105">
        <v>0</v>
      </c>
      <c r="E105">
        <v>0</v>
      </c>
      <c r="F105">
        <v>0</v>
      </c>
      <c r="G105">
        <v>0</v>
      </c>
      <c r="H105">
        <v>0</v>
      </c>
      <c r="I105">
        <v>0</v>
      </c>
      <c r="J105">
        <v>0</v>
      </c>
      <c r="K105">
        <v>0</v>
      </c>
      <c r="L105">
        <v>0</v>
      </c>
      <c r="M105">
        <v>0</v>
      </c>
      <c r="N105" t="s">
        <v>33</v>
      </c>
      <c r="O105">
        <v>48</v>
      </c>
      <c r="P105" t="s">
        <v>37</v>
      </c>
      <c r="Q105">
        <v>46.8</v>
      </c>
      <c r="R105">
        <v>54.5</v>
      </c>
      <c r="S105">
        <v>46.9</v>
      </c>
      <c r="T105">
        <v>62.6</v>
      </c>
      <c r="U105">
        <v>50.7</v>
      </c>
      <c r="V105" t="s">
        <v>49</v>
      </c>
    </row>
    <row r="106" spans="1:22" x14ac:dyDescent="0.35">
      <c r="A106" s="6">
        <v>44164</v>
      </c>
      <c r="B106" s="1">
        <v>0.52013888888888882</v>
      </c>
      <c r="C106" s="1">
        <v>0.53055555555555556</v>
      </c>
      <c r="D106">
        <v>0</v>
      </c>
      <c r="E106">
        <v>0</v>
      </c>
      <c r="F106">
        <v>0</v>
      </c>
      <c r="G106">
        <v>3</v>
      </c>
      <c r="H106">
        <v>2</v>
      </c>
      <c r="I106">
        <v>5</v>
      </c>
      <c r="J106">
        <v>3</v>
      </c>
      <c r="K106">
        <v>2</v>
      </c>
      <c r="L106">
        <v>5</v>
      </c>
      <c r="M106">
        <v>5</v>
      </c>
      <c r="N106" t="s">
        <v>34</v>
      </c>
      <c r="O106">
        <v>41</v>
      </c>
      <c r="P106" t="s">
        <v>40</v>
      </c>
      <c r="Q106">
        <v>44.9</v>
      </c>
      <c r="R106">
        <v>45.8</v>
      </c>
      <c r="S106">
        <v>46.5</v>
      </c>
      <c r="T106">
        <v>45.6</v>
      </c>
      <c r="U106">
        <v>46.2</v>
      </c>
    </row>
    <row r="107" spans="1:22" x14ac:dyDescent="0.35">
      <c r="A107" s="6">
        <v>44165</v>
      </c>
      <c r="B107" s="1">
        <v>0.4201388888888889</v>
      </c>
      <c r="C107" s="1">
        <v>0.43055555555555558</v>
      </c>
      <c r="D107">
        <v>0</v>
      </c>
      <c r="E107">
        <v>0</v>
      </c>
      <c r="F107">
        <v>0</v>
      </c>
      <c r="G107">
        <v>0</v>
      </c>
      <c r="H107">
        <v>0</v>
      </c>
      <c r="I107">
        <v>0</v>
      </c>
      <c r="J107">
        <v>0</v>
      </c>
      <c r="K107">
        <v>0</v>
      </c>
      <c r="L107">
        <v>0</v>
      </c>
      <c r="M107">
        <v>0</v>
      </c>
      <c r="N107" t="s">
        <v>33</v>
      </c>
      <c r="O107">
        <v>46</v>
      </c>
      <c r="P107" t="s">
        <v>40</v>
      </c>
      <c r="Q107">
        <v>58.6</v>
      </c>
      <c r="R107">
        <v>57.2</v>
      </c>
      <c r="S107">
        <v>58.9</v>
      </c>
      <c r="T107">
        <v>57.6</v>
      </c>
      <c r="U107">
        <v>57.4</v>
      </c>
    </row>
    <row r="108" spans="1:22" x14ac:dyDescent="0.35">
      <c r="A108" s="6">
        <v>44166</v>
      </c>
      <c r="B108" s="1">
        <v>0.65347222222222223</v>
      </c>
      <c r="C108" s="1">
        <v>0.66388888888888886</v>
      </c>
      <c r="D108">
        <v>0</v>
      </c>
      <c r="E108">
        <v>0</v>
      </c>
      <c r="F108">
        <v>0</v>
      </c>
      <c r="G108">
        <v>0</v>
      </c>
      <c r="H108">
        <v>0</v>
      </c>
      <c r="I108">
        <v>0</v>
      </c>
      <c r="J108">
        <v>0</v>
      </c>
      <c r="K108">
        <v>0</v>
      </c>
      <c r="L108">
        <v>0</v>
      </c>
      <c r="M108">
        <v>0</v>
      </c>
      <c r="N108" t="s">
        <v>33</v>
      </c>
      <c r="O108">
        <v>45</v>
      </c>
      <c r="P108" t="s">
        <v>37</v>
      </c>
      <c r="Q108">
        <v>46</v>
      </c>
      <c r="R108">
        <v>45.6</v>
      </c>
      <c r="S108">
        <v>49.5</v>
      </c>
      <c r="T108">
        <v>47.2</v>
      </c>
      <c r="U108">
        <v>45.9</v>
      </c>
    </row>
    <row r="109" spans="1:22" x14ac:dyDescent="0.35">
      <c r="A109" s="6">
        <v>44167</v>
      </c>
      <c r="B109" s="1">
        <v>0.46875</v>
      </c>
      <c r="C109" s="1">
        <v>0.47916666666666669</v>
      </c>
      <c r="D109">
        <v>0</v>
      </c>
      <c r="E109">
        <v>0</v>
      </c>
      <c r="F109">
        <v>0</v>
      </c>
      <c r="G109">
        <v>1</v>
      </c>
      <c r="H109">
        <v>0</v>
      </c>
      <c r="I109">
        <v>1</v>
      </c>
      <c r="J109">
        <v>1</v>
      </c>
      <c r="K109">
        <v>0</v>
      </c>
      <c r="L109">
        <v>1</v>
      </c>
      <c r="M109">
        <v>1</v>
      </c>
      <c r="N109" t="s">
        <v>33</v>
      </c>
      <c r="O109">
        <v>41</v>
      </c>
      <c r="P109" t="s">
        <v>37</v>
      </c>
      <c r="Q109">
        <v>49</v>
      </c>
      <c r="R109">
        <v>48.2</v>
      </c>
      <c r="S109">
        <v>49.4</v>
      </c>
      <c r="T109">
        <v>53.5</v>
      </c>
      <c r="U109">
        <v>48.3</v>
      </c>
      <c r="V109" t="s">
        <v>67</v>
      </c>
    </row>
    <row r="110" spans="1:22" x14ac:dyDescent="0.35">
      <c r="A110" s="6">
        <v>44168</v>
      </c>
      <c r="B110" s="1">
        <v>0.60972222222222217</v>
      </c>
      <c r="C110" s="1">
        <v>0.61805555555555558</v>
      </c>
      <c r="D110">
        <v>0</v>
      </c>
      <c r="E110">
        <v>0</v>
      </c>
      <c r="F110">
        <v>0</v>
      </c>
      <c r="G110">
        <v>1</v>
      </c>
      <c r="H110">
        <v>0</v>
      </c>
      <c r="I110">
        <v>1</v>
      </c>
      <c r="J110">
        <v>1</v>
      </c>
      <c r="K110">
        <v>0</v>
      </c>
      <c r="L110">
        <v>1</v>
      </c>
      <c r="M110">
        <v>1</v>
      </c>
      <c r="N110" t="s">
        <v>34</v>
      </c>
      <c r="O110">
        <v>45</v>
      </c>
      <c r="P110" t="s">
        <v>40</v>
      </c>
      <c r="Q110">
        <v>46.7</v>
      </c>
      <c r="R110">
        <v>44.8</v>
      </c>
      <c r="S110">
        <v>43.5</v>
      </c>
      <c r="T110">
        <v>48.9</v>
      </c>
      <c r="U110">
        <v>70.900000000000006</v>
      </c>
    </row>
    <row r="111" spans="1:22" x14ac:dyDescent="0.35">
      <c r="A111" s="6">
        <v>44169</v>
      </c>
      <c r="B111" s="1">
        <v>0.5</v>
      </c>
      <c r="C111" s="1">
        <v>0.51041666666666663</v>
      </c>
      <c r="D111">
        <v>0</v>
      </c>
      <c r="E111">
        <v>0</v>
      </c>
      <c r="F111">
        <v>0</v>
      </c>
      <c r="G111">
        <v>0</v>
      </c>
      <c r="H111">
        <v>0</v>
      </c>
      <c r="I111">
        <v>0</v>
      </c>
      <c r="J111">
        <v>0</v>
      </c>
      <c r="K111">
        <v>0</v>
      </c>
      <c r="L111">
        <v>0</v>
      </c>
      <c r="M111">
        <v>0</v>
      </c>
      <c r="N111" t="s">
        <v>33</v>
      </c>
      <c r="O111">
        <v>46</v>
      </c>
      <c r="P111" t="s">
        <v>37</v>
      </c>
      <c r="Q111">
        <v>46.4</v>
      </c>
      <c r="R111">
        <v>47.4</v>
      </c>
      <c r="S111">
        <v>47.5</v>
      </c>
      <c r="T111">
        <v>47.2</v>
      </c>
      <c r="U111">
        <v>48.1</v>
      </c>
      <c r="V111" t="s">
        <v>49</v>
      </c>
    </row>
    <row r="112" spans="1:22" x14ac:dyDescent="0.35">
      <c r="A112" s="6">
        <v>44170</v>
      </c>
      <c r="B112" s="1">
        <v>0.52430555555555558</v>
      </c>
      <c r="C112" s="1">
        <v>0.53472222222222221</v>
      </c>
      <c r="D112">
        <v>0</v>
      </c>
      <c r="E112">
        <v>0</v>
      </c>
      <c r="F112">
        <v>0</v>
      </c>
      <c r="G112">
        <v>1</v>
      </c>
      <c r="H112">
        <v>0</v>
      </c>
      <c r="I112">
        <v>1</v>
      </c>
      <c r="J112">
        <v>1</v>
      </c>
      <c r="K112">
        <v>0</v>
      </c>
      <c r="L112">
        <v>1</v>
      </c>
      <c r="M112">
        <v>1</v>
      </c>
      <c r="N112" t="s">
        <v>33</v>
      </c>
      <c r="O112">
        <v>47</v>
      </c>
      <c r="P112" t="s">
        <v>37</v>
      </c>
      <c r="Q112">
        <v>53.5</v>
      </c>
      <c r="R112">
        <v>44.9</v>
      </c>
      <c r="S112">
        <v>47</v>
      </c>
      <c r="T112">
        <v>43.6</v>
      </c>
      <c r="U112">
        <v>42.6</v>
      </c>
    </row>
    <row r="113" spans="1:22" x14ac:dyDescent="0.35">
      <c r="A113" s="6">
        <v>44172</v>
      </c>
      <c r="B113" s="1">
        <v>0.43402777777777773</v>
      </c>
      <c r="C113" s="1">
        <v>0.44444444444444442</v>
      </c>
      <c r="D113">
        <v>0</v>
      </c>
      <c r="E113">
        <v>0</v>
      </c>
      <c r="F113">
        <v>0</v>
      </c>
      <c r="G113">
        <v>2</v>
      </c>
      <c r="H113">
        <v>0</v>
      </c>
      <c r="I113">
        <v>2</v>
      </c>
      <c r="J113">
        <v>2</v>
      </c>
      <c r="K113">
        <v>0</v>
      </c>
      <c r="L113">
        <v>2</v>
      </c>
      <c r="M113">
        <v>2</v>
      </c>
      <c r="N113" t="s">
        <v>33</v>
      </c>
      <c r="O113">
        <v>48</v>
      </c>
      <c r="P113" t="s">
        <v>40</v>
      </c>
      <c r="Q113">
        <v>48</v>
      </c>
      <c r="R113">
        <v>47</v>
      </c>
      <c r="S113">
        <v>47.1</v>
      </c>
      <c r="T113">
        <v>47.6</v>
      </c>
      <c r="U113">
        <v>48.2</v>
      </c>
    </row>
    <row r="114" spans="1:22" x14ac:dyDescent="0.35">
      <c r="A114" s="6">
        <v>44174</v>
      </c>
      <c r="B114" s="1">
        <v>0.38541666666666669</v>
      </c>
      <c r="C114" s="1">
        <v>0.39583333333333331</v>
      </c>
      <c r="D114">
        <v>0</v>
      </c>
      <c r="E114">
        <v>0</v>
      </c>
      <c r="F114">
        <v>0</v>
      </c>
      <c r="G114">
        <v>2</v>
      </c>
      <c r="H114">
        <v>0</v>
      </c>
      <c r="I114">
        <v>2</v>
      </c>
      <c r="J114">
        <v>2</v>
      </c>
      <c r="K114">
        <v>0</v>
      </c>
      <c r="L114">
        <v>2</v>
      </c>
      <c r="M114">
        <v>2</v>
      </c>
      <c r="N114" t="s">
        <v>33</v>
      </c>
      <c r="O114">
        <v>46</v>
      </c>
      <c r="P114" t="s">
        <v>40</v>
      </c>
      <c r="Q114">
        <v>50.7</v>
      </c>
      <c r="R114">
        <v>49.1</v>
      </c>
      <c r="S114">
        <v>48</v>
      </c>
      <c r="T114">
        <v>50.2</v>
      </c>
      <c r="U114">
        <v>49.8</v>
      </c>
    </row>
    <row r="115" spans="1:22" x14ac:dyDescent="0.35">
      <c r="A115" s="6">
        <v>44176</v>
      </c>
      <c r="B115" s="1">
        <v>0.54166666666666663</v>
      </c>
      <c r="C115" s="1">
        <v>0.55208333333333337</v>
      </c>
      <c r="D115">
        <v>0</v>
      </c>
      <c r="E115">
        <v>0</v>
      </c>
      <c r="F115">
        <v>0</v>
      </c>
      <c r="G115">
        <v>3</v>
      </c>
      <c r="H115">
        <v>0</v>
      </c>
      <c r="I115">
        <v>3</v>
      </c>
      <c r="J115">
        <v>3</v>
      </c>
      <c r="K115">
        <v>0</v>
      </c>
      <c r="L115">
        <v>3</v>
      </c>
      <c r="M115">
        <v>3</v>
      </c>
      <c r="N115" t="s">
        <v>33</v>
      </c>
      <c r="O115">
        <v>41</v>
      </c>
      <c r="P115" t="s">
        <v>39</v>
      </c>
      <c r="Q115">
        <v>45.9</v>
      </c>
      <c r="R115">
        <v>46.1</v>
      </c>
      <c r="S115">
        <v>45.4</v>
      </c>
      <c r="T115">
        <v>46.2</v>
      </c>
      <c r="U115">
        <v>45.4</v>
      </c>
    </row>
    <row r="116" spans="1:22" x14ac:dyDescent="0.35">
      <c r="A116" s="6">
        <v>44179</v>
      </c>
      <c r="B116" s="1">
        <v>0.45833333333333331</v>
      </c>
      <c r="C116" s="1">
        <v>0.46875</v>
      </c>
      <c r="D116">
        <v>0</v>
      </c>
      <c r="E116">
        <v>0</v>
      </c>
      <c r="F116">
        <v>0</v>
      </c>
      <c r="G116">
        <v>2</v>
      </c>
      <c r="H116">
        <v>5</v>
      </c>
      <c r="I116">
        <v>7</v>
      </c>
      <c r="J116">
        <v>2</v>
      </c>
      <c r="K116">
        <v>5</v>
      </c>
      <c r="L116">
        <v>7</v>
      </c>
      <c r="M116">
        <v>7</v>
      </c>
      <c r="N116" t="s">
        <v>33</v>
      </c>
      <c r="O116">
        <v>54</v>
      </c>
      <c r="P116" t="s">
        <v>40</v>
      </c>
      <c r="Q116">
        <v>52.5</v>
      </c>
      <c r="R116">
        <v>53.2</v>
      </c>
      <c r="S116">
        <v>52.3</v>
      </c>
      <c r="T116">
        <v>53.3</v>
      </c>
      <c r="U116">
        <v>48.6</v>
      </c>
      <c r="V116" t="s">
        <v>49</v>
      </c>
    </row>
    <row r="117" spans="1:22" x14ac:dyDescent="0.35">
      <c r="A117" s="6">
        <v>44204</v>
      </c>
      <c r="B117" s="1">
        <v>0.53680555555555554</v>
      </c>
      <c r="C117" s="1">
        <v>0.54513888888888895</v>
      </c>
      <c r="D117">
        <v>0</v>
      </c>
      <c r="E117">
        <v>0</v>
      </c>
      <c r="F117">
        <v>0</v>
      </c>
      <c r="G117">
        <v>0</v>
      </c>
      <c r="H117">
        <v>0</v>
      </c>
      <c r="I117">
        <v>0</v>
      </c>
      <c r="J117">
        <v>0</v>
      </c>
      <c r="K117">
        <v>0</v>
      </c>
      <c r="L117">
        <v>0</v>
      </c>
      <c r="M117">
        <v>0</v>
      </c>
      <c r="N117" t="s">
        <v>33</v>
      </c>
      <c r="O117">
        <v>45</v>
      </c>
      <c r="P117" t="s">
        <v>37</v>
      </c>
      <c r="Q117">
        <v>56.9</v>
      </c>
      <c r="R117">
        <v>57.8</v>
      </c>
      <c r="S117">
        <v>56.7</v>
      </c>
      <c r="T117">
        <v>56</v>
      </c>
      <c r="U117">
        <v>55</v>
      </c>
    </row>
    <row r="118" spans="1:22" x14ac:dyDescent="0.35">
      <c r="A118" s="6">
        <v>44208</v>
      </c>
      <c r="B118" s="1">
        <v>0.49652777777777773</v>
      </c>
      <c r="C118" s="1">
        <v>0.50694444444444442</v>
      </c>
      <c r="D118">
        <v>0</v>
      </c>
      <c r="E118">
        <v>0</v>
      </c>
      <c r="F118">
        <v>0</v>
      </c>
      <c r="G118">
        <v>0</v>
      </c>
      <c r="H118">
        <v>0</v>
      </c>
      <c r="I118">
        <v>0</v>
      </c>
      <c r="J118">
        <v>0</v>
      </c>
      <c r="K118">
        <v>0</v>
      </c>
      <c r="L118">
        <v>0</v>
      </c>
      <c r="M118">
        <v>0</v>
      </c>
      <c r="N118" t="s">
        <v>33</v>
      </c>
      <c r="O118">
        <v>52</v>
      </c>
      <c r="P118" t="s">
        <v>53</v>
      </c>
      <c r="Q118">
        <v>53.8</v>
      </c>
      <c r="R118">
        <v>52.4</v>
      </c>
      <c r="S118">
        <v>53.7</v>
      </c>
      <c r="T118">
        <v>48.6</v>
      </c>
      <c r="U118">
        <v>53</v>
      </c>
    </row>
    <row r="119" spans="1:22" x14ac:dyDescent="0.35">
      <c r="A119" s="6">
        <v>44209</v>
      </c>
      <c r="B119" s="1">
        <v>0.52430555555555558</v>
      </c>
      <c r="C119" s="1">
        <v>0.53472222222222221</v>
      </c>
      <c r="D119">
        <v>0</v>
      </c>
      <c r="E119">
        <v>0</v>
      </c>
      <c r="F119">
        <v>0</v>
      </c>
      <c r="G119">
        <v>1</v>
      </c>
      <c r="H119">
        <v>0</v>
      </c>
      <c r="I119">
        <v>1</v>
      </c>
      <c r="J119">
        <v>1</v>
      </c>
      <c r="K119">
        <v>0</v>
      </c>
      <c r="L119">
        <v>1</v>
      </c>
      <c r="M119">
        <v>1</v>
      </c>
      <c r="N119" t="s">
        <v>33</v>
      </c>
      <c r="O119">
        <v>50</v>
      </c>
      <c r="P119" t="s">
        <v>37</v>
      </c>
      <c r="Q119">
        <v>45.4</v>
      </c>
      <c r="R119">
        <v>44.3</v>
      </c>
      <c r="S119">
        <v>46</v>
      </c>
      <c r="T119">
        <v>45.7</v>
      </c>
      <c r="U119">
        <v>45.2</v>
      </c>
      <c r="V119" t="s">
        <v>67</v>
      </c>
    </row>
    <row r="120" spans="1:22" x14ac:dyDescent="0.35">
      <c r="A120" s="6">
        <v>44211</v>
      </c>
      <c r="B120" s="1">
        <v>0.5395833333333333</v>
      </c>
      <c r="C120" s="1">
        <v>0.50694444444444442</v>
      </c>
      <c r="D120">
        <v>0</v>
      </c>
      <c r="E120">
        <v>0</v>
      </c>
      <c r="F120">
        <v>0</v>
      </c>
      <c r="G120">
        <v>3</v>
      </c>
      <c r="H120">
        <v>0</v>
      </c>
      <c r="I120">
        <v>3</v>
      </c>
      <c r="J120">
        <v>3</v>
      </c>
      <c r="K120">
        <v>0</v>
      </c>
      <c r="L120">
        <v>3</v>
      </c>
      <c r="M120">
        <v>3</v>
      </c>
      <c r="N120" t="s">
        <v>34</v>
      </c>
      <c r="O120">
        <v>52</v>
      </c>
      <c r="P120" t="s">
        <v>37</v>
      </c>
      <c r="Q120">
        <v>48</v>
      </c>
      <c r="R120">
        <v>48.4</v>
      </c>
      <c r="S120">
        <v>51.9</v>
      </c>
      <c r="T120">
        <v>47.6</v>
      </c>
      <c r="U120">
        <v>48.7</v>
      </c>
      <c r="V120" t="s">
        <v>67</v>
      </c>
    </row>
    <row r="121" spans="1:22" x14ac:dyDescent="0.35">
      <c r="A121" s="6">
        <v>44215</v>
      </c>
      <c r="B121" s="1">
        <v>0.48472222222222222</v>
      </c>
      <c r="C121" s="1">
        <v>0.49513888888888885</v>
      </c>
      <c r="D121">
        <v>0</v>
      </c>
      <c r="E121">
        <v>0</v>
      </c>
      <c r="F121">
        <v>0</v>
      </c>
      <c r="G121">
        <v>0</v>
      </c>
      <c r="H121">
        <v>0</v>
      </c>
      <c r="I121">
        <v>0</v>
      </c>
      <c r="J121">
        <v>0</v>
      </c>
      <c r="K121">
        <v>0</v>
      </c>
      <c r="L121">
        <v>0</v>
      </c>
      <c r="M121">
        <v>0</v>
      </c>
      <c r="N121" t="s">
        <v>17</v>
      </c>
      <c r="O121">
        <v>39</v>
      </c>
      <c r="P121" t="s">
        <v>37</v>
      </c>
      <c r="Q121">
        <v>46</v>
      </c>
      <c r="R121">
        <v>44.3</v>
      </c>
      <c r="S121">
        <v>45.1</v>
      </c>
      <c r="T121">
        <v>46.5</v>
      </c>
      <c r="U121">
        <v>44.2</v>
      </c>
      <c r="V121" t="s">
        <v>42</v>
      </c>
    </row>
    <row r="122" spans="1:22" x14ac:dyDescent="0.35">
      <c r="A122" s="6">
        <v>44216</v>
      </c>
      <c r="B122" s="1">
        <v>0.52013888888888882</v>
      </c>
      <c r="C122" s="1">
        <v>0.53055555555555556</v>
      </c>
      <c r="D122">
        <v>0</v>
      </c>
      <c r="E122">
        <v>0</v>
      </c>
      <c r="F122">
        <v>0</v>
      </c>
      <c r="G122">
        <v>0</v>
      </c>
      <c r="H122">
        <v>0</v>
      </c>
      <c r="I122">
        <v>0</v>
      </c>
      <c r="J122">
        <v>0</v>
      </c>
      <c r="K122">
        <v>0</v>
      </c>
      <c r="L122">
        <v>0</v>
      </c>
      <c r="M122">
        <v>0</v>
      </c>
      <c r="N122" t="s">
        <v>33</v>
      </c>
      <c r="O122">
        <v>46</v>
      </c>
      <c r="P122" t="s">
        <v>40</v>
      </c>
      <c r="Q122">
        <v>41.2</v>
      </c>
      <c r="R122">
        <v>44.3</v>
      </c>
      <c r="S122">
        <v>41.1</v>
      </c>
      <c r="T122">
        <v>43.2</v>
      </c>
      <c r="U122">
        <v>42.2</v>
      </c>
      <c r="V122" t="s">
        <v>42</v>
      </c>
    </row>
    <row r="123" spans="1:22" x14ac:dyDescent="0.35">
      <c r="A123" s="6">
        <v>44218</v>
      </c>
      <c r="B123" s="1">
        <v>0.53749999999999998</v>
      </c>
      <c r="C123" s="1">
        <v>0.54791666666666672</v>
      </c>
      <c r="D123">
        <v>0</v>
      </c>
      <c r="E123">
        <v>0</v>
      </c>
      <c r="F123">
        <v>0</v>
      </c>
      <c r="G123">
        <v>2</v>
      </c>
      <c r="H123">
        <v>0</v>
      </c>
      <c r="I123">
        <v>2</v>
      </c>
      <c r="J123">
        <v>2</v>
      </c>
      <c r="K123">
        <v>0</v>
      </c>
      <c r="L123">
        <v>2</v>
      </c>
      <c r="M123">
        <v>2</v>
      </c>
      <c r="N123" t="s">
        <v>34</v>
      </c>
      <c r="O123">
        <v>43</v>
      </c>
      <c r="P123" t="s">
        <v>37</v>
      </c>
      <c r="Q123">
        <v>45.2</v>
      </c>
      <c r="R123">
        <v>58.1</v>
      </c>
      <c r="S123">
        <v>65.2</v>
      </c>
      <c r="T123">
        <v>44.9</v>
      </c>
      <c r="U123">
        <v>44.3</v>
      </c>
      <c r="V123" t="s">
        <v>67</v>
      </c>
    </row>
    <row r="124" spans="1:22" x14ac:dyDescent="0.35">
      <c r="A124" s="6">
        <v>44232</v>
      </c>
      <c r="B124" s="1">
        <v>0.45694444444444443</v>
      </c>
      <c r="C124" s="1">
        <v>0.46527777777777773</v>
      </c>
      <c r="D124">
        <v>0</v>
      </c>
      <c r="E124">
        <v>0</v>
      </c>
      <c r="F124">
        <v>0</v>
      </c>
      <c r="G124">
        <v>2</v>
      </c>
      <c r="H124">
        <v>0</v>
      </c>
      <c r="I124">
        <v>2</v>
      </c>
      <c r="J124">
        <v>2</v>
      </c>
      <c r="K124">
        <v>0</v>
      </c>
      <c r="L124">
        <v>2</v>
      </c>
      <c r="M124">
        <v>2</v>
      </c>
      <c r="N124" t="s">
        <v>33</v>
      </c>
      <c r="O124">
        <v>45</v>
      </c>
      <c r="P124" t="s">
        <v>40</v>
      </c>
      <c r="Q124">
        <v>42.4</v>
      </c>
      <c r="R124">
        <v>47.2</v>
      </c>
      <c r="S124">
        <v>43.3</v>
      </c>
      <c r="T124">
        <v>42.5</v>
      </c>
      <c r="U124">
        <v>42.2</v>
      </c>
      <c r="V124" t="s">
        <v>49</v>
      </c>
    </row>
    <row r="125" spans="1:22" x14ac:dyDescent="0.35">
      <c r="A125" s="6">
        <v>44236</v>
      </c>
      <c r="B125" s="1">
        <v>0.47430555555555554</v>
      </c>
      <c r="C125" s="1">
        <v>0.48541666666666666</v>
      </c>
      <c r="D125">
        <v>0</v>
      </c>
      <c r="E125">
        <v>0</v>
      </c>
      <c r="F125">
        <v>0</v>
      </c>
      <c r="G125">
        <v>0</v>
      </c>
      <c r="H125">
        <v>0</v>
      </c>
      <c r="I125">
        <v>0</v>
      </c>
      <c r="J125">
        <v>0</v>
      </c>
      <c r="K125">
        <v>0</v>
      </c>
      <c r="L125">
        <v>0</v>
      </c>
      <c r="M125">
        <v>0</v>
      </c>
      <c r="N125" t="s">
        <v>34</v>
      </c>
      <c r="O125">
        <v>32</v>
      </c>
      <c r="P125" t="s">
        <v>40</v>
      </c>
      <c r="Q125">
        <v>42.1</v>
      </c>
      <c r="R125">
        <v>40.5</v>
      </c>
      <c r="S125">
        <v>40.299999999999997</v>
      </c>
      <c r="T125">
        <v>40.700000000000003</v>
      </c>
      <c r="U125">
        <v>39.299999999999997</v>
      </c>
    </row>
    <row r="126" spans="1:22" x14ac:dyDescent="0.35">
      <c r="A126" s="6">
        <v>44237</v>
      </c>
      <c r="B126" s="1">
        <v>0.51458333333333328</v>
      </c>
      <c r="C126" s="1">
        <v>0.53194444444444444</v>
      </c>
      <c r="D126">
        <v>0</v>
      </c>
      <c r="E126">
        <v>0</v>
      </c>
      <c r="F126">
        <v>0</v>
      </c>
      <c r="G126">
        <v>0</v>
      </c>
      <c r="H126">
        <v>0</v>
      </c>
      <c r="I126">
        <v>0</v>
      </c>
      <c r="J126">
        <v>0</v>
      </c>
      <c r="K126">
        <v>0</v>
      </c>
      <c r="L126">
        <v>0</v>
      </c>
      <c r="M126">
        <v>0</v>
      </c>
      <c r="N126" t="s">
        <v>34</v>
      </c>
      <c r="O126">
        <v>28</v>
      </c>
      <c r="P126" t="s">
        <v>40</v>
      </c>
      <c r="Q126">
        <v>45.7</v>
      </c>
      <c r="R126">
        <v>46.4</v>
      </c>
      <c r="S126">
        <v>48.6</v>
      </c>
      <c r="T126">
        <v>47.1</v>
      </c>
      <c r="U126">
        <v>47.5</v>
      </c>
    </row>
    <row r="127" spans="1:22" x14ac:dyDescent="0.35">
      <c r="A127" s="6">
        <v>44239</v>
      </c>
      <c r="B127" s="1">
        <v>0.53819444444444442</v>
      </c>
      <c r="C127" s="1">
        <v>0.54652777777777783</v>
      </c>
      <c r="D127">
        <v>0</v>
      </c>
      <c r="E127">
        <v>0</v>
      </c>
      <c r="F127">
        <v>0</v>
      </c>
      <c r="G127">
        <v>0</v>
      </c>
      <c r="H127">
        <v>0</v>
      </c>
      <c r="I127">
        <v>0</v>
      </c>
      <c r="J127">
        <v>0</v>
      </c>
      <c r="K127">
        <v>0</v>
      </c>
      <c r="L127">
        <v>0</v>
      </c>
      <c r="M127">
        <v>0</v>
      </c>
      <c r="N127" t="s">
        <v>34</v>
      </c>
      <c r="O127">
        <v>27</v>
      </c>
      <c r="P127" t="s">
        <v>40</v>
      </c>
      <c r="Q127">
        <v>47.8</v>
      </c>
      <c r="R127">
        <v>50.5</v>
      </c>
      <c r="S127">
        <v>48.4</v>
      </c>
      <c r="T127">
        <v>56.1</v>
      </c>
      <c r="U127">
        <v>52</v>
      </c>
    </row>
    <row r="128" spans="1:22" x14ac:dyDescent="0.35">
      <c r="A128" s="6">
        <v>44243</v>
      </c>
      <c r="B128" s="1">
        <v>0.47638888888888892</v>
      </c>
      <c r="C128" s="1">
        <v>0.48680555555555555</v>
      </c>
      <c r="D128">
        <v>0</v>
      </c>
      <c r="E128">
        <v>0</v>
      </c>
      <c r="F128">
        <v>0</v>
      </c>
      <c r="G128">
        <v>1</v>
      </c>
      <c r="H128">
        <v>0</v>
      </c>
      <c r="I128">
        <v>1</v>
      </c>
      <c r="J128">
        <v>1</v>
      </c>
      <c r="K128">
        <v>0</v>
      </c>
      <c r="L128">
        <v>1</v>
      </c>
      <c r="M128">
        <v>1</v>
      </c>
      <c r="N128" t="s">
        <v>34</v>
      </c>
      <c r="O128">
        <v>43</v>
      </c>
      <c r="P128" t="s">
        <v>40</v>
      </c>
      <c r="Q128">
        <v>52.7</v>
      </c>
      <c r="R128">
        <v>53.2</v>
      </c>
      <c r="S128">
        <v>48.5</v>
      </c>
      <c r="T128">
        <v>49.5</v>
      </c>
      <c r="U128">
        <v>59.4</v>
      </c>
      <c r="V128" t="s">
        <v>41</v>
      </c>
    </row>
    <row r="129" spans="1:22" x14ac:dyDescent="0.35">
      <c r="A129" s="6">
        <v>44246</v>
      </c>
      <c r="B129" s="1">
        <v>0.53541666666666665</v>
      </c>
      <c r="C129" s="1">
        <v>0.54375000000000007</v>
      </c>
      <c r="D129">
        <v>0</v>
      </c>
      <c r="E129">
        <v>0</v>
      </c>
      <c r="F129">
        <v>0</v>
      </c>
      <c r="G129">
        <v>0</v>
      </c>
      <c r="H129">
        <v>0</v>
      </c>
      <c r="I129">
        <v>0</v>
      </c>
      <c r="J129">
        <v>0</v>
      </c>
      <c r="K129">
        <v>0</v>
      </c>
      <c r="L129">
        <v>0</v>
      </c>
      <c r="M129">
        <v>0</v>
      </c>
      <c r="N129" t="s">
        <v>34</v>
      </c>
      <c r="O129">
        <v>46</v>
      </c>
      <c r="P129" t="s">
        <v>40</v>
      </c>
      <c r="Q129">
        <v>48.4</v>
      </c>
      <c r="R129">
        <v>48.2</v>
      </c>
      <c r="S129">
        <v>47.8</v>
      </c>
      <c r="T129">
        <v>46.8</v>
      </c>
      <c r="U129">
        <v>48.4</v>
      </c>
      <c r="V129" t="s">
        <v>67</v>
      </c>
    </row>
    <row r="130" spans="1:22" x14ac:dyDescent="0.35">
      <c r="A130" s="6">
        <v>44250</v>
      </c>
      <c r="B130" s="1">
        <v>0.48888888888888887</v>
      </c>
      <c r="C130" s="1">
        <v>0.4993055555555555</v>
      </c>
      <c r="D130">
        <v>0</v>
      </c>
      <c r="E130">
        <v>0</v>
      </c>
      <c r="F130">
        <v>0</v>
      </c>
      <c r="G130">
        <v>0</v>
      </c>
      <c r="H130">
        <v>0</v>
      </c>
      <c r="I130">
        <v>0</v>
      </c>
      <c r="J130">
        <v>0</v>
      </c>
      <c r="K130">
        <v>0</v>
      </c>
      <c r="L130">
        <v>0</v>
      </c>
      <c r="M130">
        <v>0</v>
      </c>
      <c r="N130" t="s">
        <v>33</v>
      </c>
      <c r="O130">
        <v>44</v>
      </c>
      <c r="P130" t="s">
        <v>40</v>
      </c>
      <c r="Q130">
        <v>47.9</v>
      </c>
      <c r="R130">
        <v>48.8</v>
      </c>
      <c r="S130">
        <v>49</v>
      </c>
      <c r="T130">
        <v>48.8</v>
      </c>
      <c r="U130">
        <v>48.3</v>
      </c>
    </row>
    <row r="131" spans="1:22" x14ac:dyDescent="0.35">
      <c r="A131" s="6">
        <v>44257</v>
      </c>
      <c r="B131" s="1">
        <v>0.46249999999999997</v>
      </c>
      <c r="C131" s="1">
        <v>0.47291666666666665</v>
      </c>
      <c r="D131">
        <v>0</v>
      </c>
      <c r="E131">
        <v>0</v>
      </c>
      <c r="F131">
        <v>0</v>
      </c>
      <c r="G131">
        <v>2</v>
      </c>
      <c r="H131">
        <v>0</v>
      </c>
      <c r="I131">
        <v>2</v>
      </c>
      <c r="J131">
        <v>2</v>
      </c>
      <c r="K131">
        <v>0</v>
      </c>
      <c r="L131">
        <v>2</v>
      </c>
      <c r="M131">
        <v>2</v>
      </c>
      <c r="N131" t="s">
        <v>34</v>
      </c>
      <c r="O131">
        <v>45</v>
      </c>
      <c r="P131" t="s">
        <v>40</v>
      </c>
      <c r="Q131">
        <v>49.1</v>
      </c>
      <c r="R131">
        <v>49</v>
      </c>
      <c r="S131">
        <v>51.7</v>
      </c>
      <c r="T131">
        <v>48.7</v>
      </c>
      <c r="U131">
        <v>53.8</v>
      </c>
    </row>
    <row r="132" spans="1:22" x14ac:dyDescent="0.35">
      <c r="A132" s="6">
        <v>44258</v>
      </c>
      <c r="B132" s="1">
        <v>0.51597222222222217</v>
      </c>
      <c r="C132" s="1">
        <v>0.52638888888888891</v>
      </c>
      <c r="D132">
        <v>0</v>
      </c>
      <c r="E132">
        <v>0</v>
      </c>
      <c r="F132">
        <v>0</v>
      </c>
      <c r="G132">
        <v>1</v>
      </c>
      <c r="H132">
        <v>0</v>
      </c>
      <c r="I132">
        <v>1</v>
      </c>
      <c r="J132">
        <v>1</v>
      </c>
      <c r="K132">
        <v>0</v>
      </c>
      <c r="L132">
        <v>1</v>
      </c>
      <c r="M132">
        <v>1</v>
      </c>
      <c r="N132" t="s">
        <v>34</v>
      </c>
      <c r="O132">
        <v>46</v>
      </c>
      <c r="P132" t="s">
        <v>37</v>
      </c>
      <c r="Q132">
        <v>44.4</v>
      </c>
      <c r="R132">
        <v>45.8</v>
      </c>
      <c r="S132">
        <v>44.5</v>
      </c>
      <c r="T132">
        <v>46.2</v>
      </c>
      <c r="U132">
        <v>47</v>
      </c>
      <c r="V132" t="s">
        <v>67</v>
      </c>
    </row>
    <row r="133" spans="1:22" x14ac:dyDescent="0.35">
      <c r="A133" s="6">
        <v>44264</v>
      </c>
      <c r="B133" s="1">
        <v>0.4770833333333333</v>
      </c>
      <c r="C133" s="1">
        <v>0.48749999999999999</v>
      </c>
      <c r="D133">
        <v>0</v>
      </c>
      <c r="E133">
        <v>0</v>
      </c>
      <c r="F133">
        <v>0</v>
      </c>
      <c r="G133">
        <v>0</v>
      </c>
      <c r="H133">
        <v>0</v>
      </c>
      <c r="I133">
        <v>0</v>
      </c>
      <c r="J133">
        <v>0</v>
      </c>
      <c r="K133">
        <v>0</v>
      </c>
      <c r="L133">
        <v>0</v>
      </c>
      <c r="M133">
        <v>0</v>
      </c>
      <c r="N133" t="s">
        <v>33</v>
      </c>
      <c r="O133">
        <v>50</v>
      </c>
      <c r="P133" t="s">
        <v>40</v>
      </c>
      <c r="Q133">
        <v>48.6</v>
      </c>
      <c r="R133">
        <v>49</v>
      </c>
      <c r="S133">
        <v>49</v>
      </c>
      <c r="T133">
        <v>48.7</v>
      </c>
      <c r="U133">
        <v>53.1</v>
      </c>
    </row>
    <row r="134" spans="1:22" x14ac:dyDescent="0.35">
      <c r="A134" s="6">
        <v>44265</v>
      </c>
      <c r="B134" s="1">
        <v>0.51666666666666672</v>
      </c>
      <c r="C134" s="1">
        <v>0.52708333333333335</v>
      </c>
      <c r="D134">
        <v>0</v>
      </c>
      <c r="E134">
        <v>0</v>
      </c>
      <c r="F134">
        <v>0</v>
      </c>
      <c r="G134">
        <v>0</v>
      </c>
      <c r="H134">
        <v>0</v>
      </c>
      <c r="I134">
        <v>0</v>
      </c>
      <c r="J134">
        <v>0</v>
      </c>
      <c r="K134">
        <v>0</v>
      </c>
      <c r="L134">
        <v>0</v>
      </c>
      <c r="M134">
        <v>0</v>
      </c>
      <c r="N134" t="s">
        <v>34</v>
      </c>
      <c r="O134">
        <v>43</v>
      </c>
      <c r="P134" t="s">
        <v>37</v>
      </c>
      <c r="Q134">
        <v>46.6</v>
      </c>
      <c r="R134">
        <v>43</v>
      </c>
      <c r="S134">
        <v>44.9</v>
      </c>
      <c r="T134">
        <v>52</v>
      </c>
      <c r="U134">
        <v>46.5</v>
      </c>
      <c r="V134" t="s">
        <v>62</v>
      </c>
    </row>
    <row r="135" spans="1:22" x14ac:dyDescent="0.35">
      <c r="A135" s="6">
        <v>44267</v>
      </c>
      <c r="B135" s="1">
        <v>0.54375000000000007</v>
      </c>
      <c r="C135" s="1">
        <v>0.55208333333333337</v>
      </c>
      <c r="D135">
        <v>0</v>
      </c>
      <c r="E135">
        <v>0</v>
      </c>
      <c r="F135">
        <v>0</v>
      </c>
      <c r="G135">
        <v>0</v>
      </c>
      <c r="H135">
        <v>0</v>
      </c>
      <c r="I135">
        <v>0</v>
      </c>
      <c r="J135">
        <v>0</v>
      </c>
      <c r="K135">
        <v>0</v>
      </c>
      <c r="L135">
        <v>0</v>
      </c>
      <c r="M135">
        <v>0</v>
      </c>
      <c r="N135" t="s">
        <v>34</v>
      </c>
      <c r="O135">
        <v>48</v>
      </c>
      <c r="P135" t="s">
        <v>37</v>
      </c>
      <c r="Q135">
        <v>49.2</v>
      </c>
      <c r="R135">
        <v>50.1</v>
      </c>
      <c r="S135">
        <v>49.2</v>
      </c>
      <c r="T135">
        <v>53.1</v>
      </c>
      <c r="U135">
        <v>52.5</v>
      </c>
      <c r="V135" t="s">
        <v>67</v>
      </c>
    </row>
    <row r="136" spans="1:22" x14ac:dyDescent="0.35">
      <c r="A136" s="6">
        <v>44271</v>
      </c>
      <c r="B136" s="1">
        <v>0.4777777777777778</v>
      </c>
      <c r="C136" s="1">
        <v>0.48819444444444443</v>
      </c>
      <c r="D136">
        <v>0</v>
      </c>
      <c r="E136">
        <v>0</v>
      </c>
      <c r="F136">
        <v>0</v>
      </c>
      <c r="G136">
        <v>0</v>
      </c>
      <c r="H136">
        <v>0</v>
      </c>
      <c r="I136">
        <v>0</v>
      </c>
      <c r="J136">
        <v>0</v>
      </c>
      <c r="K136">
        <v>0</v>
      </c>
      <c r="L136">
        <v>0</v>
      </c>
      <c r="M136">
        <v>0</v>
      </c>
      <c r="N136" t="s">
        <v>34</v>
      </c>
      <c r="O136">
        <v>43</v>
      </c>
      <c r="P136" t="s">
        <v>37</v>
      </c>
      <c r="Q136">
        <v>50.8</v>
      </c>
      <c r="R136">
        <v>50.1</v>
      </c>
      <c r="S136">
        <v>53</v>
      </c>
      <c r="T136">
        <v>52</v>
      </c>
      <c r="U136">
        <v>53.5</v>
      </c>
      <c r="V136" t="s">
        <v>49</v>
      </c>
    </row>
    <row r="137" spans="1:22" x14ac:dyDescent="0.35">
      <c r="A137" s="6">
        <v>44287</v>
      </c>
      <c r="B137" s="1">
        <v>0.64513888888888882</v>
      </c>
      <c r="C137" s="1">
        <v>0.65555555555555556</v>
      </c>
      <c r="D137">
        <v>0</v>
      </c>
      <c r="E137">
        <v>0</v>
      </c>
      <c r="F137">
        <v>0</v>
      </c>
      <c r="G137">
        <v>0</v>
      </c>
      <c r="H137">
        <v>0</v>
      </c>
      <c r="I137">
        <v>0</v>
      </c>
      <c r="J137">
        <v>0</v>
      </c>
      <c r="K137">
        <v>0</v>
      </c>
      <c r="L137">
        <v>0</v>
      </c>
      <c r="M137">
        <v>0</v>
      </c>
      <c r="N137" t="s">
        <v>34</v>
      </c>
      <c r="O137">
        <v>62</v>
      </c>
      <c r="P137" t="s">
        <v>37</v>
      </c>
      <c r="Q137">
        <v>47.4</v>
      </c>
      <c r="R137">
        <v>50</v>
      </c>
      <c r="S137">
        <v>47.3</v>
      </c>
      <c r="T137">
        <v>47.3</v>
      </c>
      <c r="U137">
        <v>48.1</v>
      </c>
      <c r="V137" t="s">
        <v>62</v>
      </c>
    </row>
    <row r="138" spans="1:22" x14ac:dyDescent="0.35">
      <c r="A138" s="6">
        <v>44290</v>
      </c>
      <c r="B138" s="1">
        <v>0.53402777777777777</v>
      </c>
      <c r="C138" s="1">
        <v>0.54236111111111118</v>
      </c>
      <c r="D138">
        <v>0</v>
      </c>
      <c r="E138">
        <v>0</v>
      </c>
      <c r="F138">
        <v>0</v>
      </c>
      <c r="G138">
        <v>6</v>
      </c>
      <c r="H138">
        <v>0</v>
      </c>
      <c r="I138">
        <v>6</v>
      </c>
      <c r="J138">
        <v>6</v>
      </c>
      <c r="K138">
        <v>0</v>
      </c>
      <c r="L138">
        <v>6</v>
      </c>
      <c r="M138">
        <v>6</v>
      </c>
      <c r="N138" t="s">
        <v>34</v>
      </c>
      <c r="O138">
        <v>46</v>
      </c>
      <c r="P138" t="s">
        <v>37</v>
      </c>
      <c r="Q138">
        <v>60.4</v>
      </c>
      <c r="R138">
        <v>48.4</v>
      </c>
      <c r="S138">
        <v>44.5</v>
      </c>
      <c r="T138">
        <v>42</v>
      </c>
      <c r="U138">
        <v>41.2</v>
      </c>
      <c r="V138" t="s">
        <v>67</v>
      </c>
    </row>
    <row r="139" spans="1:22" x14ac:dyDescent="0.35">
      <c r="A139" s="6">
        <v>44294</v>
      </c>
      <c r="B139" s="1">
        <v>0.64097222222222217</v>
      </c>
      <c r="C139" s="1">
        <v>0.65138888888888891</v>
      </c>
      <c r="D139">
        <v>0</v>
      </c>
      <c r="E139">
        <v>0</v>
      </c>
      <c r="F139">
        <v>0</v>
      </c>
      <c r="G139">
        <v>1</v>
      </c>
      <c r="H139">
        <v>0</v>
      </c>
      <c r="I139">
        <v>1</v>
      </c>
      <c r="J139">
        <v>1</v>
      </c>
      <c r="K139">
        <v>0</v>
      </c>
      <c r="L139">
        <v>1</v>
      </c>
      <c r="M139">
        <v>1</v>
      </c>
      <c r="N139" t="s">
        <v>34</v>
      </c>
      <c r="O139">
        <v>48</v>
      </c>
      <c r="P139" t="s">
        <v>37</v>
      </c>
      <c r="Q139">
        <v>48.7</v>
      </c>
      <c r="R139">
        <v>47.7</v>
      </c>
      <c r="S139">
        <v>52.2</v>
      </c>
      <c r="T139">
        <v>48.7</v>
      </c>
      <c r="U139">
        <v>47.1</v>
      </c>
      <c r="V139" t="s">
        <v>49</v>
      </c>
    </row>
    <row r="140" spans="1:22" x14ac:dyDescent="0.35">
      <c r="A140" s="6">
        <v>44296</v>
      </c>
      <c r="B140" s="1">
        <v>0.5444444444444444</v>
      </c>
      <c r="C140" s="1">
        <v>0.55277777777777781</v>
      </c>
      <c r="D140">
        <v>0</v>
      </c>
      <c r="E140">
        <v>0</v>
      </c>
      <c r="F140">
        <v>0</v>
      </c>
      <c r="G140">
        <v>5</v>
      </c>
      <c r="H140">
        <v>0</v>
      </c>
      <c r="I140">
        <v>5</v>
      </c>
      <c r="J140">
        <v>5</v>
      </c>
      <c r="K140">
        <v>0</v>
      </c>
      <c r="L140">
        <v>5</v>
      </c>
      <c r="M140">
        <v>5</v>
      </c>
      <c r="N140" t="s">
        <v>34</v>
      </c>
      <c r="O140">
        <v>46</v>
      </c>
      <c r="P140" t="s">
        <v>37</v>
      </c>
      <c r="Q140">
        <v>45</v>
      </c>
      <c r="R140">
        <v>46</v>
      </c>
      <c r="S140">
        <v>45</v>
      </c>
      <c r="T140">
        <v>56</v>
      </c>
      <c r="U140">
        <v>44.3</v>
      </c>
      <c r="V140" t="s">
        <v>67</v>
      </c>
    </row>
    <row r="141" spans="1:22" x14ac:dyDescent="0.35">
      <c r="A141" s="6">
        <v>44298</v>
      </c>
      <c r="B141" s="1">
        <v>0.69652777777777775</v>
      </c>
      <c r="C141" s="1">
        <v>0.70694444444444438</v>
      </c>
      <c r="D141">
        <v>0</v>
      </c>
      <c r="E141">
        <v>0</v>
      </c>
      <c r="F141">
        <v>0</v>
      </c>
      <c r="G141">
        <v>1</v>
      </c>
      <c r="H141">
        <v>0</v>
      </c>
      <c r="I141">
        <v>1</v>
      </c>
      <c r="J141">
        <v>1</v>
      </c>
      <c r="K141">
        <v>0</v>
      </c>
      <c r="L141">
        <v>1</v>
      </c>
      <c r="M141">
        <v>1</v>
      </c>
      <c r="N141" t="s">
        <v>33</v>
      </c>
      <c r="O141">
        <v>60</v>
      </c>
      <c r="P141" t="s">
        <v>37</v>
      </c>
      <c r="Q141">
        <v>45.8</v>
      </c>
      <c r="R141">
        <v>53.3</v>
      </c>
      <c r="S141">
        <v>55.8</v>
      </c>
      <c r="T141">
        <v>59.3</v>
      </c>
      <c r="U141">
        <v>61.7</v>
      </c>
    </row>
    <row r="142" spans="1:22" x14ac:dyDescent="0.35">
      <c r="A142" s="6">
        <v>44301</v>
      </c>
      <c r="B142" s="1">
        <v>0.60763888888888895</v>
      </c>
      <c r="C142" s="1">
        <v>0.61805555555555558</v>
      </c>
      <c r="D142">
        <v>0</v>
      </c>
      <c r="E142">
        <v>0</v>
      </c>
      <c r="F142">
        <v>0</v>
      </c>
      <c r="G142">
        <v>0</v>
      </c>
      <c r="H142">
        <v>0</v>
      </c>
      <c r="I142">
        <v>0</v>
      </c>
      <c r="J142">
        <v>0</v>
      </c>
      <c r="K142">
        <v>0</v>
      </c>
      <c r="L142">
        <v>0</v>
      </c>
      <c r="M142">
        <v>0</v>
      </c>
      <c r="N142" t="s">
        <v>34</v>
      </c>
      <c r="O142">
        <v>66</v>
      </c>
      <c r="P142" t="s">
        <v>37</v>
      </c>
      <c r="Q142">
        <v>46.5</v>
      </c>
      <c r="R142">
        <v>45.8</v>
      </c>
      <c r="S142">
        <v>43.5</v>
      </c>
      <c r="T142">
        <v>44.3</v>
      </c>
      <c r="U142">
        <v>58</v>
      </c>
      <c r="V142" t="s">
        <v>41</v>
      </c>
    </row>
    <row r="143" spans="1:22" x14ac:dyDescent="0.35">
      <c r="A143" s="6">
        <v>44303</v>
      </c>
      <c r="B143" s="1">
        <v>0.45277777777777778</v>
      </c>
      <c r="C143" s="1">
        <v>0.46111111111111108</v>
      </c>
      <c r="D143">
        <v>0</v>
      </c>
      <c r="E143">
        <v>0</v>
      </c>
      <c r="F143">
        <v>0</v>
      </c>
      <c r="G143">
        <v>3</v>
      </c>
      <c r="H143">
        <v>0</v>
      </c>
      <c r="I143">
        <v>3</v>
      </c>
      <c r="J143">
        <v>3</v>
      </c>
      <c r="K143">
        <v>0</v>
      </c>
      <c r="L143">
        <v>3</v>
      </c>
      <c r="M143">
        <v>3</v>
      </c>
      <c r="N143" t="s">
        <v>34</v>
      </c>
      <c r="O143">
        <v>63</v>
      </c>
      <c r="P143" t="s">
        <v>37</v>
      </c>
      <c r="Q143">
        <v>49.2</v>
      </c>
      <c r="R143">
        <v>47.9</v>
      </c>
      <c r="S143">
        <v>46.3</v>
      </c>
      <c r="T143">
        <v>46.7</v>
      </c>
      <c r="U143">
        <v>49</v>
      </c>
    </row>
    <row r="144" spans="1:22" x14ac:dyDescent="0.35">
      <c r="A144" s="6">
        <v>44305</v>
      </c>
      <c r="B144" s="1">
        <v>0.69236111111111109</v>
      </c>
      <c r="C144" s="1">
        <v>0.70277777777777783</v>
      </c>
      <c r="D144">
        <v>0</v>
      </c>
      <c r="E144">
        <v>0</v>
      </c>
      <c r="F144">
        <v>0</v>
      </c>
      <c r="G144">
        <v>2</v>
      </c>
      <c r="H144">
        <v>0</v>
      </c>
      <c r="I144">
        <v>2</v>
      </c>
      <c r="J144">
        <v>2</v>
      </c>
      <c r="K144">
        <v>0</v>
      </c>
      <c r="L144">
        <v>2</v>
      </c>
      <c r="M144">
        <v>2</v>
      </c>
      <c r="N144" t="s">
        <v>34</v>
      </c>
      <c r="O144">
        <v>70</v>
      </c>
      <c r="P144" t="s">
        <v>37</v>
      </c>
      <c r="Q144">
        <v>41.2</v>
      </c>
      <c r="R144">
        <v>43.3</v>
      </c>
      <c r="S144">
        <v>41.7</v>
      </c>
      <c r="T144">
        <v>44.2</v>
      </c>
      <c r="U144">
        <v>43.4</v>
      </c>
    </row>
    <row r="145" spans="1:22" x14ac:dyDescent="0.35">
      <c r="A145" s="6">
        <v>44308</v>
      </c>
      <c r="B145" s="1">
        <v>0.51736111111111105</v>
      </c>
      <c r="C145" s="1">
        <v>0.52777777777777779</v>
      </c>
      <c r="D145">
        <v>0</v>
      </c>
      <c r="E145">
        <v>0</v>
      </c>
      <c r="F145">
        <v>0</v>
      </c>
      <c r="G145">
        <v>0</v>
      </c>
      <c r="H145">
        <v>0</v>
      </c>
      <c r="I145">
        <v>0</v>
      </c>
      <c r="J145">
        <v>0</v>
      </c>
      <c r="K145">
        <v>0</v>
      </c>
      <c r="L145">
        <v>0</v>
      </c>
      <c r="M145">
        <v>0</v>
      </c>
      <c r="N145" t="s">
        <v>34</v>
      </c>
      <c r="O145">
        <v>55</v>
      </c>
      <c r="P145" t="s">
        <v>37</v>
      </c>
      <c r="Q145">
        <v>46.6</v>
      </c>
      <c r="R145">
        <v>47.5</v>
      </c>
      <c r="S145">
        <v>45.3</v>
      </c>
      <c r="T145">
        <v>45.5</v>
      </c>
      <c r="U145">
        <v>44.9</v>
      </c>
      <c r="V145" t="s">
        <v>67</v>
      </c>
    </row>
    <row r="146" spans="1:22" x14ac:dyDescent="0.35">
      <c r="A146" s="6">
        <v>44315</v>
      </c>
      <c r="B146" s="1">
        <v>0.39861111111111108</v>
      </c>
      <c r="C146" s="1">
        <v>0.40902777777777777</v>
      </c>
      <c r="D146">
        <v>0</v>
      </c>
      <c r="E146">
        <v>0</v>
      </c>
      <c r="F146">
        <v>0</v>
      </c>
      <c r="G146">
        <v>0</v>
      </c>
      <c r="H146">
        <v>0</v>
      </c>
      <c r="I146">
        <v>0</v>
      </c>
      <c r="J146">
        <v>0</v>
      </c>
      <c r="K146">
        <v>0</v>
      </c>
      <c r="L146">
        <v>0</v>
      </c>
      <c r="M146">
        <v>0</v>
      </c>
      <c r="N146" t="s">
        <v>34</v>
      </c>
      <c r="O146">
        <v>55</v>
      </c>
      <c r="P146" t="s">
        <v>37</v>
      </c>
      <c r="Q146">
        <v>47.9</v>
      </c>
      <c r="R146">
        <v>54.5</v>
      </c>
      <c r="S146">
        <v>46.2</v>
      </c>
      <c r="T146">
        <v>43.9</v>
      </c>
      <c r="U146">
        <v>45.2</v>
      </c>
      <c r="V146" t="s">
        <v>67</v>
      </c>
    </row>
    <row r="147" spans="1:22" x14ac:dyDescent="0.35">
      <c r="A147" s="6">
        <v>44322</v>
      </c>
      <c r="B147" s="1">
        <v>0.62152777777777779</v>
      </c>
      <c r="C147" s="1">
        <v>0.63194444444444442</v>
      </c>
      <c r="D147">
        <v>0</v>
      </c>
      <c r="E147">
        <v>0</v>
      </c>
      <c r="F147">
        <v>0</v>
      </c>
      <c r="G147">
        <v>0</v>
      </c>
      <c r="H147">
        <v>0</v>
      </c>
      <c r="I147">
        <v>0</v>
      </c>
      <c r="J147">
        <v>0</v>
      </c>
      <c r="K147">
        <v>0</v>
      </c>
      <c r="L147">
        <v>0</v>
      </c>
      <c r="M147">
        <v>0</v>
      </c>
      <c r="N147" t="s">
        <v>34</v>
      </c>
      <c r="O147">
        <v>60</v>
      </c>
      <c r="P147" t="s">
        <v>40</v>
      </c>
      <c r="Q147">
        <v>52.8</v>
      </c>
      <c r="R147">
        <v>48.5</v>
      </c>
      <c r="S147">
        <v>48.6</v>
      </c>
      <c r="T147">
        <v>49.1</v>
      </c>
      <c r="U147">
        <v>49.7</v>
      </c>
    </row>
    <row r="148" spans="1:22" x14ac:dyDescent="0.35">
      <c r="A148" s="6">
        <v>44326</v>
      </c>
      <c r="B148" s="1">
        <v>0.6777777777777777</v>
      </c>
      <c r="C148" s="1">
        <v>0.68819444444444444</v>
      </c>
      <c r="D148">
        <v>0</v>
      </c>
      <c r="E148">
        <v>0</v>
      </c>
      <c r="F148">
        <v>0</v>
      </c>
      <c r="G148">
        <v>0</v>
      </c>
      <c r="H148">
        <v>0</v>
      </c>
      <c r="I148">
        <v>0</v>
      </c>
      <c r="J148">
        <v>0</v>
      </c>
      <c r="K148">
        <v>0</v>
      </c>
      <c r="L148">
        <v>0</v>
      </c>
      <c r="M148">
        <v>0</v>
      </c>
      <c r="N148" t="s">
        <v>33</v>
      </c>
      <c r="O148">
        <v>61</v>
      </c>
      <c r="P148" t="s">
        <v>37</v>
      </c>
      <c r="Q148">
        <v>53.4</v>
      </c>
      <c r="R148">
        <v>48.2</v>
      </c>
      <c r="S148">
        <v>49.4</v>
      </c>
      <c r="T148">
        <v>47.4</v>
      </c>
      <c r="U148">
        <v>51.2</v>
      </c>
      <c r="V148" t="s">
        <v>49</v>
      </c>
    </row>
    <row r="149" spans="1:22" x14ac:dyDescent="0.35">
      <c r="A149" s="6">
        <v>44329</v>
      </c>
      <c r="B149" s="1">
        <v>0.43888888888888888</v>
      </c>
      <c r="C149" s="1">
        <v>0.44930555555555557</v>
      </c>
      <c r="D149">
        <v>0</v>
      </c>
      <c r="E149">
        <v>0</v>
      </c>
      <c r="F149">
        <v>0</v>
      </c>
      <c r="G149">
        <v>0</v>
      </c>
      <c r="H149">
        <v>0</v>
      </c>
      <c r="I149">
        <v>0</v>
      </c>
      <c r="J149">
        <v>0</v>
      </c>
      <c r="K149">
        <v>0</v>
      </c>
      <c r="L149">
        <v>0</v>
      </c>
      <c r="M149">
        <v>0</v>
      </c>
      <c r="N149" t="s">
        <v>34</v>
      </c>
      <c r="O149">
        <v>50</v>
      </c>
      <c r="P149" t="s">
        <v>40</v>
      </c>
      <c r="Q149">
        <v>48.8</v>
      </c>
      <c r="R149">
        <v>48.9</v>
      </c>
      <c r="S149">
        <v>49.4</v>
      </c>
      <c r="T149">
        <v>48.8</v>
      </c>
      <c r="U149">
        <v>53.6</v>
      </c>
      <c r="V149" t="s">
        <v>52</v>
      </c>
    </row>
    <row r="150" spans="1:22" x14ac:dyDescent="0.35">
      <c r="A150" s="6">
        <v>44333</v>
      </c>
      <c r="B150" s="1">
        <v>0.67847222222222225</v>
      </c>
      <c r="C150" s="1">
        <v>0.68888888888888899</v>
      </c>
      <c r="D150">
        <v>0</v>
      </c>
      <c r="E150">
        <v>0</v>
      </c>
      <c r="F150">
        <v>0</v>
      </c>
      <c r="G150">
        <v>2</v>
      </c>
      <c r="H150">
        <v>0</v>
      </c>
      <c r="I150">
        <v>2</v>
      </c>
      <c r="J150">
        <v>2</v>
      </c>
      <c r="K150">
        <v>0</v>
      </c>
      <c r="L150">
        <v>2</v>
      </c>
      <c r="M150">
        <v>2</v>
      </c>
      <c r="N150" t="s">
        <v>33</v>
      </c>
      <c r="O150">
        <v>60</v>
      </c>
      <c r="P150" t="s">
        <v>40</v>
      </c>
      <c r="Q150">
        <v>53.9</v>
      </c>
      <c r="R150">
        <v>54.1</v>
      </c>
      <c r="S150">
        <v>54.4</v>
      </c>
      <c r="T150">
        <v>52.5</v>
      </c>
      <c r="U150">
        <v>54.2</v>
      </c>
      <c r="V150" t="s">
        <v>49</v>
      </c>
    </row>
    <row r="151" spans="1:22" x14ac:dyDescent="0.35">
      <c r="A151" s="6">
        <v>44336</v>
      </c>
      <c r="B151" s="1">
        <v>0.53194444444444444</v>
      </c>
      <c r="C151" s="1">
        <v>0.54236111111111118</v>
      </c>
      <c r="D151">
        <v>0</v>
      </c>
      <c r="E151">
        <v>0</v>
      </c>
      <c r="F151">
        <v>0</v>
      </c>
      <c r="G151">
        <v>0</v>
      </c>
      <c r="H151">
        <v>0</v>
      </c>
      <c r="I151">
        <v>0</v>
      </c>
      <c r="J151">
        <v>0</v>
      </c>
      <c r="K151">
        <v>0</v>
      </c>
      <c r="L151">
        <v>0</v>
      </c>
      <c r="M151">
        <v>0</v>
      </c>
      <c r="N151" t="s">
        <v>34</v>
      </c>
      <c r="O151">
        <v>65</v>
      </c>
      <c r="P151" t="s">
        <v>40</v>
      </c>
      <c r="Q151">
        <v>48.2</v>
      </c>
      <c r="R151">
        <v>49.5</v>
      </c>
      <c r="S151">
        <v>48.6</v>
      </c>
      <c r="T151">
        <v>45.9</v>
      </c>
      <c r="U151">
        <v>48.2</v>
      </c>
    </row>
    <row r="152" spans="1:22" x14ac:dyDescent="0.35">
      <c r="A152" s="6">
        <v>44347</v>
      </c>
      <c r="B152" s="1">
        <v>0.67708333333333337</v>
      </c>
      <c r="C152" s="1">
        <v>0.6875</v>
      </c>
      <c r="D152">
        <v>0</v>
      </c>
      <c r="E152">
        <v>0</v>
      </c>
      <c r="F152">
        <v>0</v>
      </c>
      <c r="G152">
        <v>1</v>
      </c>
      <c r="H152">
        <v>0</v>
      </c>
      <c r="I152">
        <v>1</v>
      </c>
      <c r="J152">
        <v>1</v>
      </c>
      <c r="K152">
        <v>0</v>
      </c>
      <c r="L152">
        <v>1</v>
      </c>
      <c r="M152">
        <v>1</v>
      </c>
      <c r="N152" t="s">
        <v>33</v>
      </c>
      <c r="O152">
        <v>71</v>
      </c>
      <c r="P152" t="s">
        <v>37</v>
      </c>
      <c r="Q152">
        <v>50.7</v>
      </c>
      <c r="R152">
        <v>50.2</v>
      </c>
      <c r="S152">
        <v>52.3</v>
      </c>
      <c r="T152">
        <v>55.4</v>
      </c>
      <c r="U152">
        <v>50.2</v>
      </c>
    </row>
    <row r="153" spans="1:22" x14ac:dyDescent="0.35">
      <c r="A153" s="6">
        <v>44350</v>
      </c>
      <c r="B153" s="1">
        <v>0.43541666666666662</v>
      </c>
      <c r="C153" s="1">
        <v>0.4458333333333333</v>
      </c>
      <c r="D153">
        <v>0</v>
      </c>
      <c r="E153">
        <v>0</v>
      </c>
      <c r="F153">
        <v>0</v>
      </c>
      <c r="G153">
        <v>0</v>
      </c>
      <c r="H153">
        <v>0</v>
      </c>
      <c r="I153">
        <v>0</v>
      </c>
      <c r="J153">
        <v>0</v>
      </c>
      <c r="K153">
        <v>0</v>
      </c>
      <c r="L153">
        <v>0</v>
      </c>
      <c r="M153">
        <v>0</v>
      </c>
      <c r="N153" t="s">
        <v>34</v>
      </c>
      <c r="O153">
        <v>70</v>
      </c>
      <c r="P153" t="s">
        <v>37</v>
      </c>
      <c r="Q153">
        <v>55.2</v>
      </c>
      <c r="R153">
        <v>58.4</v>
      </c>
      <c r="S153">
        <v>57.4</v>
      </c>
      <c r="T153">
        <v>56.2</v>
      </c>
      <c r="U153">
        <v>56.1</v>
      </c>
      <c r="V153" t="s">
        <v>67</v>
      </c>
    </row>
    <row r="154" spans="1:22" x14ac:dyDescent="0.35">
      <c r="A154" s="6">
        <v>44354</v>
      </c>
      <c r="B154" s="1">
        <v>0.6777777777777777</v>
      </c>
      <c r="C154" s="1">
        <v>0.68819444444444444</v>
      </c>
      <c r="D154">
        <v>0</v>
      </c>
      <c r="E154">
        <v>0</v>
      </c>
      <c r="F154">
        <v>0</v>
      </c>
      <c r="G154">
        <v>3</v>
      </c>
      <c r="H154">
        <v>0</v>
      </c>
      <c r="I154">
        <v>3</v>
      </c>
      <c r="J154">
        <v>3</v>
      </c>
      <c r="K154">
        <v>0</v>
      </c>
      <c r="L154">
        <v>3</v>
      </c>
      <c r="M154">
        <v>3</v>
      </c>
      <c r="N154" t="s">
        <v>33</v>
      </c>
      <c r="O154">
        <v>59</v>
      </c>
      <c r="P154" t="s">
        <v>37</v>
      </c>
      <c r="Q154">
        <v>44.6</v>
      </c>
      <c r="R154">
        <v>42.9</v>
      </c>
      <c r="S154">
        <v>42.5</v>
      </c>
      <c r="T154">
        <v>43.6</v>
      </c>
      <c r="U154">
        <v>43</v>
      </c>
    </row>
    <row r="155" spans="1:22" x14ac:dyDescent="0.35">
      <c r="A155" s="6">
        <v>44375</v>
      </c>
      <c r="B155" s="1">
        <v>0.63541666666666663</v>
      </c>
      <c r="C155" s="1">
        <v>0.65138888888888891</v>
      </c>
      <c r="D155">
        <v>0</v>
      </c>
      <c r="E155">
        <v>0</v>
      </c>
      <c r="F155">
        <v>0</v>
      </c>
      <c r="G155">
        <v>7</v>
      </c>
      <c r="H155">
        <v>0</v>
      </c>
      <c r="I155">
        <v>7</v>
      </c>
      <c r="J155">
        <v>7</v>
      </c>
      <c r="K155">
        <v>0</v>
      </c>
      <c r="L155">
        <v>7</v>
      </c>
      <c r="M155">
        <v>7</v>
      </c>
      <c r="N155" t="s">
        <v>34</v>
      </c>
      <c r="O155">
        <v>92</v>
      </c>
      <c r="P155" t="s">
        <v>37</v>
      </c>
      <c r="Q155">
        <v>52.5</v>
      </c>
      <c r="R155">
        <v>51.2</v>
      </c>
      <c r="S155">
        <v>52.7</v>
      </c>
      <c r="T155">
        <v>50.9</v>
      </c>
      <c r="U155">
        <v>52.7</v>
      </c>
    </row>
    <row r="156" spans="1:22" x14ac:dyDescent="0.35">
      <c r="A156" s="6">
        <v>44376</v>
      </c>
      <c r="B156" s="1">
        <v>0.6479166666666667</v>
      </c>
      <c r="C156" s="1">
        <v>0.65833333333333333</v>
      </c>
      <c r="D156">
        <v>0</v>
      </c>
      <c r="E156">
        <v>0</v>
      </c>
      <c r="F156">
        <v>0</v>
      </c>
      <c r="G156">
        <v>4</v>
      </c>
      <c r="H156">
        <v>1</v>
      </c>
      <c r="I156">
        <v>5</v>
      </c>
      <c r="J156">
        <v>4</v>
      </c>
      <c r="K156">
        <v>1</v>
      </c>
      <c r="L156">
        <v>5</v>
      </c>
      <c r="M156">
        <v>5</v>
      </c>
      <c r="N156" t="s">
        <v>34</v>
      </c>
      <c r="O156">
        <v>79</v>
      </c>
      <c r="P156" t="s">
        <v>37</v>
      </c>
      <c r="Q156">
        <v>57.6</v>
      </c>
      <c r="R156">
        <v>61.3</v>
      </c>
      <c r="S156">
        <v>55.5</v>
      </c>
      <c r="T156">
        <v>56</v>
      </c>
      <c r="U156">
        <v>53.4</v>
      </c>
      <c r="V156" t="s">
        <v>49</v>
      </c>
    </row>
    <row r="157" spans="1:22" x14ac:dyDescent="0.35">
      <c r="A157" s="6">
        <v>44383</v>
      </c>
      <c r="B157" s="1">
        <v>0.6430555555555556</v>
      </c>
      <c r="C157" s="1">
        <v>0.65347222222222223</v>
      </c>
      <c r="D157">
        <v>4</v>
      </c>
      <c r="E157">
        <v>1</v>
      </c>
      <c r="F157">
        <v>5</v>
      </c>
      <c r="G157">
        <v>7</v>
      </c>
      <c r="H157">
        <v>2</v>
      </c>
      <c r="I157">
        <v>9</v>
      </c>
      <c r="J157">
        <v>11</v>
      </c>
      <c r="K157">
        <v>3</v>
      </c>
      <c r="L157">
        <v>14</v>
      </c>
      <c r="M157">
        <v>14</v>
      </c>
      <c r="N157" t="s">
        <v>34</v>
      </c>
      <c r="O157">
        <v>73</v>
      </c>
      <c r="P157" t="s">
        <v>37</v>
      </c>
      <c r="Q157">
        <v>53.1</v>
      </c>
      <c r="R157">
        <v>50.1</v>
      </c>
      <c r="S157">
        <v>50.8</v>
      </c>
      <c r="T157">
        <v>49.3</v>
      </c>
      <c r="U157">
        <v>50.5</v>
      </c>
    </row>
    <row r="158" spans="1:22" x14ac:dyDescent="0.35">
      <c r="A158" s="6">
        <v>44393</v>
      </c>
      <c r="B158" s="1">
        <v>0.63888888888888895</v>
      </c>
      <c r="C158" s="1">
        <v>0.64930555555555558</v>
      </c>
      <c r="D158">
        <v>1</v>
      </c>
      <c r="E158">
        <v>0</v>
      </c>
      <c r="F158">
        <v>1</v>
      </c>
      <c r="G158">
        <v>0</v>
      </c>
      <c r="H158">
        <v>0</v>
      </c>
      <c r="I158">
        <v>0</v>
      </c>
      <c r="J158">
        <v>1</v>
      </c>
      <c r="K158">
        <v>0</v>
      </c>
      <c r="L158">
        <v>1</v>
      </c>
      <c r="M158">
        <v>1</v>
      </c>
      <c r="N158" t="s">
        <v>34</v>
      </c>
      <c r="O158">
        <v>66</v>
      </c>
      <c r="P158" t="s">
        <v>40</v>
      </c>
      <c r="Q158">
        <v>55.5</v>
      </c>
      <c r="R158">
        <v>53.7</v>
      </c>
      <c r="S158">
        <v>50.3</v>
      </c>
      <c r="T158">
        <v>45.5</v>
      </c>
      <c r="U158">
        <v>51.4</v>
      </c>
      <c r="V158" t="s">
        <v>67</v>
      </c>
    </row>
    <row r="159" spans="1:22" x14ac:dyDescent="0.35">
      <c r="A159" s="6">
        <v>44397</v>
      </c>
      <c r="B159" s="1">
        <v>0.63750000000000007</v>
      </c>
      <c r="C159" s="1">
        <v>0.6479166666666667</v>
      </c>
      <c r="D159">
        <v>0</v>
      </c>
      <c r="E159">
        <v>0</v>
      </c>
      <c r="F159">
        <v>0</v>
      </c>
      <c r="G159">
        <v>2</v>
      </c>
      <c r="H159">
        <v>1</v>
      </c>
      <c r="I159">
        <v>3</v>
      </c>
      <c r="J159">
        <v>2</v>
      </c>
      <c r="K159">
        <v>1</v>
      </c>
      <c r="L159">
        <v>3</v>
      </c>
      <c r="M159">
        <v>3</v>
      </c>
      <c r="N159" t="s">
        <v>33</v>
      </c>
      <c r="O159">
        <v>68</v>
      </c>
      <c r="P159" t="s">
        <v>37</v>
      </c>
      <c r="Q159">
        <v>54.3</v>
      </c>
      <c r="R159">
        <v>53.6</v>
      </c>
      <c r="S159">
        <v>52.7</v>
      </c>
      <c r="T159">
        <v>54.7</v>
      </c>
      <c r="U159">
        <v>50.5</v>
      </c>
    </row>
    <row r="160" spans="1:22" x14ac:dyDescent="0.35">
      <c r="A160" s="6">
        <v>44398</v>
      </c>
      <c r="B160" s="1">
        <v>0.625</v>
      </c>
      <c r="C160" s="1">
        <v>0.63541666666666663</v>
      </c>
      <c r="D160">
        <v>4</v>
      </c>
      <c r="E160">
        <v>2</v>
      </c>
      <c r="F160">
        <v>6</v>
      </c>
      <c r="G160">
        <v>4</v>
      </c>
      <c r="H160">
        <v>0</v>
      </c>
      <c r="I160">
        <v>4</v>
      </c>
      <c r="J160">
        <v>8</v>
      </c>
      <c r="K160">
        <v>2</v>
      </c>
      <c r="L160">
        <v>10</v>
      </c>
      <c r="M160">
        <v>10</v>
      </c>
      <c r="N160" t="s">
        <v>34</v>
      </c>
      <c r="O160">
        <v>68</v>
      </c>
      <c r="P160" t="s">
        <v>37</v>
      </c>
      <c r="Q160">
        <v>57.4</v>
      </c>
      <c r="R160">
        <v>56.9</v>
      </c>
      <c r="S160">
        <v>57.5</v>
      </c>
      <c r="T160">
        <v>55.5</v>
      </c>
      <c r="U160">
        <v>57.2</v>
      </c>
    </row>
    <row r="161" spans="1:22" x14ac:dyDescent="0.35">
      <c r="A161" s="6">
        <v>44404</v>
      </c>
      <c r="B161" s="1">
        <v>0.63958333333333328</v>
      </c>
      <c r="C161" s="1">
        <v>0.65</v>
      </c>
      <c r="D161">
        <v>0</v>
      </c>
      <c r="E161">
        <v>0</v>
      </c>
      <c r="F161">
        <v>0</v>
      </c>
      <c r="G161">
        <v>5</v>
      </c>
      <c r="H161">
        <v>1</v>
      </c>
      <c r="I161">
        <v>6</v>
      </c>
      <c r="J161">
        <v>5</v>
      </c>
      <c r="K161">
        <v>1</v>
      </c>
      <c r="L161">
        <v>6</v>
      </c>
      <c r="M161">
        <v>6</v>
      </c>
      <c r="N161" t="s">
        <v>34</v>
      </c>
      <c r="O161">
        <v>75</v>
      </c>
      <c r="P161" t="s">
        <v>37</v>
      </c>
      <c r="Q161">
        <v>43.9</v>
      </c>
      <c r="R161">
        <v>43.6</v>
      </c>
      <c r="S161">
        <v>43.4</v>
      </c>
      <c r="T161">
        <v>45.8</v>
      </c>
      <c r="U161">
        <v>44.1</v>
      </c>
    </row>
    <row r="162" spans="1:22" x14ac:dyDescent="0.35">
      <c r="A162" s="6">
        <v>44411</v>
      </c>
      <c r="B162" s="1">
        <v>0.64027777777777783</v>
      </c>
      <c r="C162" s="1">
        <v>0.65069444444444446</v>
      </c>
      <c r="D162">
        <v>0</v>
      </c>
      <c r="E162">
        <v>0</v>
      </c>
      <c r="F162">
        <v>0</v>
      </c>
      <c r="G162">
        <v>5</v>
      </c>
      <c r="H162">
        <v>0</v>
      </c>
      <c r="I162">
        <v>5</v>
      </c>
      <c r="J162">
        <v>5</v>
      </c>
      <c r="K162">
        <v>0</v>
      </c>
      <c r="L162">
        <v>5</v>
      </c>
      <c r="M162">
        <v>5</v>
      </c>
      <c r="N162" t="s">
        <v>33</v>
      </c>
      <c r="O162">
        <v>77</v>
      </c>
      <c r="P162" t="s">
        <v>37</v>
      </c>
      <c r="Q162">
        <v>46.7</v>
      </c>
      <c r="R162">
        <v>46.3</v>
      </c>
      <c r="S162">
        <v>52.3</v>
      </c>
      <c r="T162">
        <v>47.4</v>
      </c>
      <c r="U162">
        <v>48.2</v>
      </c>
      <c r="V162" t="s">
        <v>67</v>
      </c>
    </row>
    <row r="163" spans="1:22" x14ac:dyDescent="0.35">
      <c r="A163" s="6">
        <v>44414</v>
      </c>
      <c r="B163" s="1">
        <v>0.64027777777777783</v>
      </c>
      <c r="C163" s="1">
        <v>0.65069444444444446</v>
      </c>
      <c r="D163">
        <v>0</v>
      </c>
      <c r="E163">
        <v>0</v>
      </c>
      <c r="F163">
        <v>0</v>
      </c>
      <c r="G163">
        <v>3</v>
      </c>
      <c r="H163">
        <v>0</v>
      </c>
      <c r="I163">
        <v>3</v>
      </c>
      <c r="J163">
        <v>3</v>
      </c>
      <c r="K163">
        <v>0</v>
      </c>
      <c r="L163">
        <v>3</v>
      </c>
      <c r="M163">
        <v>3</v>
      </c>
      <c r="N163" t="s">
        <v>33</v>
      </c>
      <c r="O163">
        <v>70</v>
      </c>
      <c r="P163" t="s">
        <v>40</v>
      </c>
      <c r="Q163">
        <v>57.7</v>
      </c>
      <c r="R163">
        <v>54.5</v>
      </c>
      <c r="S163">
        <v>53.5</v>
      </c>
      <c r="T163">
        <v>55.3</v>
      </c>
      <c r="U163">
        <v>53.4</v>
      </c>
    </row>
    <row r="164" spans="1:22" x14ac:dyDescent="0.35">
      <c r="A164" s="6">
        <v>44418</v>
      </c>
      <c r="B164" s="1">
        <v>0.63680555555555551</v>
      </c>
      <c r="C164" s="1">
        <v>0.64722222222222225</v>
      </c>
      <c r="D164">
        <v>0</v>
      </c>
      <c r="E164">
        <v>0</v>
      </c>
      <c r="F164">
        <v>0</v>
      </c>
      <c r="G164">
        <v>3</v>
      </c>
      <c r="H164">
        <v>0</v>
      </c>
      <c r="I164">
        <v>3</v>
      </c>
      <c r="J164">
        <v>3</v>
      </c>
      <c r="K164">
        <v>0</v>
      </c>
      <c r="L164">
        <v>3</v>
      </c>
      <c r="M164">
        <v>3</v>
      </c>
      <c r="N164" t="s">
        <v>34</v>
      </c>
      <c r="O164">
        <v>75</v>
      </c>
      <c r="P164" t="s">
        <v>37</v>
      </c>
      <c r="Q164">
        <v>40.1</v>
      </c>
      <c r="R164">
        <v>40.5</v>
      </c>
      <c r="S164">
        <v>40.700000000000003</v>
      </c>
      <c r="T164">
        <v>38.799999999999997</v>
      </c>
      <c r="U164">
        <v>40.1</v>
      </c>
      <c r="V164" t="s">
        <v>67</v>
      </c>
    </row>
    <row r="165" spans="1:22" x14ac:dyDescent="0.35">
      <c r="A165" s="6">
        <v>44420</v>
      </c>
      <c r="B165" s="1">
        <v>0.64166666666666672</v>
      </c>
      <c r="C165" s="1">
        <v>0.65208333333333335</v>
      </c>
      <c r="D165">
        <v>0</v>
      </c>
      <c r="E165">
        <v>0</v>
      </c>
      <c r="F165">
        <v>0</v>
      </c>
      <c r="G165">
        <v>0</v>
      </c>
      <c r="H165">
        <v>0</v>
      </c>
      <c r="I165">
        <v>0</v>
      </c>
      <c r="J165">
        <v>0</v>
      </c>
      <c r="K165">
        <v>0</v>
      </c>
      <c r="L165">
        <v>0</v>
      </c>
      <c r="M165">
        <v>0</v>
      </c>
      <c r="N165" t="s">
        <v>34</v>
      </c>
      <c r="O165">
        <v>86</v>
      </c>
      <c r="P165" t="s">
        <v>40</v>
      </c>
      <c r="Q165">
        <v>50.1</v>
      </c>
      <c r="R165">
        <v>49.5</v>
      </c>
      <c r="S165">
        <v>50.8</v>
      </c>
      <c r="T165">
        <v>52.4</v>
      </c>
      <c r="U165">
        <v>50.2</v>
      </c>
    </row>
    <row r="166" spans="1:22" x14ac:dyDescent="0.35">
      <c r="A166" s="6">
        <v>44425</v>
      </c>
      <c r="B166" s="1">
        <v>0.63958333333333328</v>
      </c>
      <c r="C166" s="1">
        <v>0.65</v>
      </c>
      <c r="D166">
        <v>0</v>
      </c>
      <c r="E166">
        <v>0</v>
      </c>
      <c r="F166">
        <v>0</v>
      </c>
      <c r="G166">
        <v>2</v>
      </c>
      <c r="H166">
        <v>0</v>
      </c>
      <c r="I166">
        <v>2</v>
      </c>
      <c r="J166">
        <v>2</v>
      </c>
      <c r="K166">
        <v>0</v>
      </c>
      <c r="L166">
        <v>2</v>
      </c>
      <c r="M166">
        <v>2</v>
      </c>
      <c r="N166" t="s">
        <v>33</v>
      </c>
      <c r="O166">
        <v>66</v>
      </c>
      <c r="P166" t="s">
        <v>37</v>
      </c>
      <c r="Q166">
        <v>44.2</v>
      </c>
      <c r="R166">
        <v>6.7</v>
      </c>
      <c r="S166">
        <v>47.4</v>
      </c>
      <c r="T166">
        <v>45</v>
      </c>
      <c r="U166">
        <v>46.3</v>
      </c>
      <c r="V166" t="s">
        <v>49</v>
      </c>
    </row>
    <row r="167" spans="1:22" x14ac:dyDescent="0.35">
      <c r="A167" s="6">
        <v>44432</v>
      </c>
      <c r="B167" s="1">
        <v>0.63888888888888895</v>
      </c>
      <c r="C167" s="1">
        <v>0.64930555555555558</v>
      </c>
      <c r="D167">
        <v>0</v>
      </c>
      <c r="E167">
        <v>0</v>
      </c>
      <c r="F167">
        <v>0</v>
      </c>
      <c r="G167">
        <v>4</v>
      </c>
      <c r="H167">
        <v>0</v>
      </c>
      <c r="I167">
        <v>4</v>
      </c>
      <c r="J167">
        <v>4</v>
      </c>
      <c r="K167">
        <v>0</v>
      </c>
      <c r="L167">
        <v>4</v>
      </c>
      <c r="M167">
        <v>4</v>
      </c>
      <c r="N167" t="s">
        <v>34</v>
      </c>
      <c r="O167">
        <v>70</v>
      </c>
      <c r="P167" t="s">
        <v>37</v>
      </c>
      <c r="Q167">
        <v>42.1</v>
      </c>
      <c r="R167">
        <v>42</v>
      </c>
      <c r="S167">
        <v>42.7</v>
      </c>
      <c r="T167">
        <v>44.6</v>
      </c>
      <c r="U167">
        <v>43.6</v>
      </c>
      <c r="V167" t="s">
        <v>67</v>
      </c>
    </row>
    <row r="168" spans="1:22" x14ac:dyDescent="0.35">
      <c r="A168" s="6">
        <v>44434</v>
      </c>
      <c r="B168" s="1">
        <v>0.6381944444444444</v>
      </c>
      <c r="C168" s="1">
        <v>0.64861111111111114</v>
      </c>
      <c r="D168">
        <v>0</v>
      </c>
      <c r="E168">
        <v>0</v>
      </c>
      <c r="F168">
        <v>0</v>
      </c>
      <c r="G168">
        <v>3</v>
      </c>
      <c r="H168">
        <v>0</v>
      </c>
      <c r="I168">
        <v>3</v>
      </c>
      <c r="J168">
        <v>3</v>
      </c>
      <c r="K168">
        <v>0</v>
      </c>
      <c r="L168">
        <v>3</v>
      </c>
      <c r="M168">
        <v>3</v>
      </c>
      <c r="N168" t="s">
        <v>34</v>
      </c>
      <c r="O168">
        <v>65</v>
      </c>
      <c r="P168" t="s">
        <v>40</v>
      </c>
      <c r="Q168">
        <v>47.9</v>
      </c>
      <c r="R168">
        <v>55.7</v>
      </c>
      <c r="S168">
        <v>48.6</v>
      </c>
      <c r="T168">
        <v>47.3</v>
      </c>
      <c r="U168">
        <v>47.4</v>
      </c>
      <c r="V168" t="s">
        <v>41</v>
      </c>
    </row>
    <row r="169" spans="1:22" x14ac:dyDescent="0.35">
      <c r="A169" s="6">
        <v>44439</v>
      </c>
      <c r="B169" s="1">
        <v>0.64236111111111105</v>
      </c>
      <c r="C169" s="1">
        <v>0.65277777777777779</v>
      </c>
      <c r="D169">
        <v>0</v>
      </c>
      <c r="E169">
        <v>0</v>
      </c>
      <c r="F169">
        <v>0</v>
      </c>
      <c r="G169">
        <v>1</v>
      </c>
      <c r="H169">
        <v>0</v>
      </c>
      <c r="I169">
        <v>1</v>
      </c>
      <c r="J169">
        <v>1</v>
      </c>
      <c r="K169">
        <v>0</v>
      </c>
      <c r="L169">
        <v>1</v>
      </c>
      <c r="M169">
        <v>1</v>
      </c>
      <c r="N169" t="s">
        <v>33</v>
      </c>
      <c r="O169">
        <v>63</v>
      </c>
      <c r="P169" t="s">
        <v>37</v>
      </c>
      <c r="Q169">
        <v>46.8</v>
      </c>
      <c r="R169">
        <v>47.7</v>
      </c>
      <c r="S169">
        <v>47.9</v>
      </c>
      <c r="T169">
        <v>47.1</v>
      </c>
      <c r="U169">
        <v>47.7</v>
      </c>
      <c r="V169" t="s">
        <v>42</v>
      </c>
    </row>
    <row r="170" spans="1:22" x14ac:dyDescent="0.35">
      <c r="A170" s="6">
        <v>44447</v>
      </c>
      <c r="B170" s="1">
        <v>0.43263888888888885</v>
      </c>
      <c r="C170" s="1">
        <v>0.44305555555555554</v>
      </c>
      <c r="D170">
        <v>0</v>
      </c>
      <c r="E170">
        <v>0</v>
      </c>
      <c r="F170">
        <v>0</v>
      </c>
      <c r="G170">
        <v>2</v>
      </c>
      <c r="H170">
        <v>0</v>
      </c>
      <c r="I170">
        <v>2</v>
      </c>
      <c r="J170">
        <v>2</v>
      </c>
      <c r="K170">
        <v>0</v>
      </c>
      <c r="L170">
        <v>2</v>
      </c>
      <c r="M170">
        <v>2</v>
      </c>
      <c r="N170" t="s">
        <v>34</v>
      </c>
      <c r="O170">
        <v>64</v>
      </c>
      <c r="P170" t="s">
        <v>40</v>
      </c>
      <c r="Q170">
        <v>49.2</v>
      </c>
      <c r="R170">
        <v>52.8</v>
      </c>
      <c r="S170">
        <v>61.6</v>
      </c>
      <c r="T170">
        <v>48</v>
      </c>
      <c r="U170">
        <v>53.6</v>
      </c>
    </row>
    <row r="171" spans="1:22" x14ac:dyDescent="0.35">
      <c r="A171" s="6">
        <v>44453</v>
      </c>
      <c r="B171" s="1">
        <v>0.64097222222222217</v>
      </c>
      <c r="C171" s="1">
        <v>0.65138888888888891</v>
      </c>
      <c r="D171">
        <v>0</v>
      </c>
      <c r="E171">
        <v>0</v>
      </c>
      <c r="F171">
        <v>0</v>
      </c>
      <c r="G171">
        <v>1</v>
      </c>
      <c r="H171">
        <v>0</v>
      </c>
      <c r="I171">
        <v>1</v>
      </c>
      <c r="J171">
        <v>1</v>
      </c>
      <c r="K171">
        <v>0</v>
      </c>
      <c r="L171">
        <v>1</v>
      </c>
      <c r="M171">
        <v>1</v>
      </c>
      <c r="N171" t="s">
        <v>33</v>
      </c>
      <c r="O171">
        <v>57</v>
      </c>
      <c r="P171" t="s">
        <v>40</v>
      </c>
      <c r="Q171">
        <v>47.9</v>
      </c>
      <c r="R171">
        <v>47.5</v>
      </c>
      <c r="S171">
        <v>48.8</v>
      </c>
      <c r="T171">
        <v>48</v>
      </c>
      <c r="U171">
        <v>46.1</v>
      </c>
    </row>
    <row r="172" spans="1:22" x14ac:dyDescent="0.35">
      <c r="A172" s="6">
        <v>44454</v>
      </c>
      <c r="B172" s="1">
        <v>0.5541666666666667</v>
      </c>
      <c r="C172" s="1">
        <v>0.57152777777777775</v>
      </c>
      <c r="D172">
        <v>0</v>
      </c>
      <c r="E172">
        <v>0</v>
      </c>
      <c r="F172">
        <v>0</v>
      </c>
      <c r="G172">
        <v>1</v>
      </c>
      <c r="H172">
        <v>0</v>
      </c>
      <c r="I172">
        <v>1</v>
      </c>
      <c r="J172">
        <v>1</v>
      </c>
      <c r="K172">
        <v>0</v>
      </c>
      <c r="L172">
        <v>1</v>
      </c>
      <c r="M172">
        <v>1</v>
      </c>
      <c r="N172" t="s">
        <v>34</v>
      </c>
      <c r="O172">
        <v>63</v>
      </c>
      <c r="P172" t="s">
        <v>37</v>
      </c>
      <c r="Q172">
        <v>43.9</v>
      </c>
      <c r="R172">
        <v>43.3</v>
      </c>
      <c r="S172">
        <v>43.8</v>
      </c>
      <c r="T172">
        <v>41.9</v>
      </c>
      <c r="U172">
        <v>43.4</v>
      </c>
    </row>
    <row r="173" spans="1:22" x14ac:dyDescent="0.35">
      <c r="A173" s="6">
        <v>44468</v>
      </c>
      <c r="B173" s="1">
        <v>0.67361111111111116</v>
      </c>
      <c r="C173" s="1">
        <v>0.68402777777777779</v>
      </c>
      <c r="D173">
        <v>0</v>
      </c>
      <c r="E173">
        <v>0</v>
      </c>
      <c r="F173">
        <v>0</v>
      </c>
      <c r="G173">
        <v>2</v>
      </c>
      <c r="H173">
        <v>0</v>
      </c>
      <c r="I173">
        <v>2</v>
      </c>
      <c r="J173">
        <v>2</v>
      </c>
      <c r="K173">
        <v>0</v>
      </c>
      <c r="L173">
        <v>2</v>
      </c>
      <c r="M173">
        <v>2</v>
      </c>
      <c r="N173" t="s">
        <v>33</v>
      </c>
      <c r="O173">
        <v>59</v>
      </c>
      <c r="P173" t="s">
        <v>40</v>
      </c>
      <c r="Q173">
        <v>47.8</v>
      </c>
      <c r="R173">
        <v>47.4</v>
      </c>
      <c r="S173">
        <v>46.2</v>
      </c>
      <c r="T173">
        <v>47.9</v>
      </c>
      <c r="U173">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A52"/>
  <sheetViews>
    <sheetView topLeftCell="Y1" workbookViewId="0">
      <selection activeCell="AA3" sqref="AA3"/>
    </sheetView>
  </sheetViews>
  <sheetFormatPr defaultRowHeight="14.5" x14ac:dyDescent="0.35"/>
  <cols>
    <col min="1" max="1" width="10.453125" bestFit="1" customWidth="1"/>
  </cols>
  <sheetData>
    <row r="1" spans="1:27" ht="15.5" x14ac:dyDescent="0.35">
      <c r="A1" s="20" t="s">
        <v>0</v>
      </c>
      <c r="B1" s="21"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19</v>
      </c>
      <c r="R1" s="7" t="s">
        <v>20</v>
      </c>
      <c r="S1" s="7" t="s">
        <v>21</v>
      </c>
      <c r="T1" s="7" t="s">
        <v>22</v>
      </c>
      <c r="U1" s="7" t="s">
        <v>23</v>
      </c>
      <c r="V1" s="7" t="s">
        <v>43</v>
      </c>
      <c r="W1" s="7" t="s">
        <v>44</v>
      </c>
      <c r="X1" s="7" t="s">
        <v>45</v>
      </c>
      <c r="Y1" s="7" t="s">
        <v>46</v>
      </c>
      <c r="Z1" s="7" t="s">
        <v>47</v>
      </c>
      <c r="AA1" s="7" t="s">
        <v>16</v>
      </c>
    </row>
    <row r="2" spans="1:27" x14ac:dyDescent="0.35">
      <c r="A2" s="11">
        <v>44025</v>
      </c>
      <c r="B2" s="19">
        <v>0.47222222222222227</v>
      </c>
      <c r="C2" s="19">
        <v>0.4826388888888889</v>
      </c>
      <c r="D2" s="17">
        <v>13</v>
      </c>
      <c r="E2" s="17">
        <v>3</v>
      </c>
      <c r="F2" s="17">
        <v>16</v>
      </c>
      <c r="G2" s="17">
        <v>15</v>
      </c>
      <c r="H2" s="17">
        <v>3</v>
      </c>
      <c r="I2" s="17">
        <v>18</v>
      </c>
      <c r="J2" s="17">
        <v>28</v>
      </c>
      <c r="K2" s="17">
        <v>6</v>
      </c>
      <c r="L2" s="17">
        <v>34</v>
      </c>
      <c r="M2" s="17">
        <v>34</v>
      </c>
      <c r="N2" s="17" t="s">
        <v>17</v>
      </c>
      <c r="O2" s="17">
        <v>63</v>
      </c>
      <c r="P2" s="17" t="s">
        <v>35</v>
      </c>
      <c r="Q2" s="17">
        <v>43.3</v>
      </c>
      <c r="R2" s="17">
        <v>36</v>
      </c>
      <c r="S2" s="17">
        <v>42.8</v>
      </c>
      <c r="T2" s="17">
        <v>50</v>
      </c>
      <c r="U2" s="17">
        <v>36.700000000000003</v>
      </c>
      <c r="V2" s="17">
        <v>35.799999999999997</v>
      </c>
      <c r="W2" s="17">
        <v>40.200000000000003</v>
      </c>
      <c r="X2" s="17">
        <v>41.6</v>
      </c>
      <c r="Y2" s="17">
        <v>38</v>
      </c>
      <c r="Z2" s="17">
        <v>36.9</v>
      </c>
      <c r="AA2" s="17" t="s">
        <v>49</v>
      </c>
    </row>
    <row r="3" spans="1:27" x14ac:dyDescent="0.35">
      <c r="A3" s="11">
        <v>44032</v>
      </c>
      <c r="B3" s="19">
        <v>0.47222222222222227</v>
      </c>
      <c r="C3" s="19">
        <v>0.4826388888888889</v>
      </c>
      <c r="D3" s="17">
        <v>33</v>
      </c>
      <c r="E3" s="17">
        <v>5</v>
      </c>
      <c r="F3" s="17">
        <v>38</v>
      </c>
      <c r="G3" s="17">
        <v>4</v>
      </c>
      <c r="H3" s="17">
        <v>1</v>
      </c>
      <c r="I3" s="17">
        <v>5</v>
      </c>
      <c r="J3" s="17">
        <v>37</v>
      </c>
      <c r="K3" s="17">
        <v>6</v>
      </c>
      <c r="L3" s="17">
        <v>43</v>
      </c>
      <c r="M3" s="17">
        <v>43</v>
      </c>
      <c r="N3" s="17" t="s">
        <v>34</v>
      </c>
      <c r="O3" s="17">
        <v>70</v>
      </c>
      <c r="P3" s="17" t="s">
        <v>37</v>
      </c>
      <c r="Q3" s="17">
        <v>38</v>
      </c>
      <c r="R3" s="17">
        <v>36.1</v>
      </c>
      <c r="S3" s="17">
        <v>38.700000000000003</v>
      </c>
      <c r="T3" s="17">
        <v>39.1</v>
      </c>
      <c r="U3" s="17">
        <v>39.299999999999997</v>
      </c>
      <c r="V3" s="17">
        <v>35.4</v>
      </c>
      <c r="W3" s="17">
        <v>36.9</v>
      </c>
      <c r="X3" s="17">
        <v>40</v>
      </c>
      <c r="Y3" s="17">
        <v>35.700000000000003</v>
      </c>
      <c r="Z3" s="17">
        <v>38.200000000000003</v>
      </c>
      <c r="AA3" s="17"/>
    </row>
    <row r="4" spans="1:27" x14ac:dyDescent="0.35">
      <c r="A4" s="11">
        <v>44039</v>
      </c>
      <c r="B4" s="19">
        <v>0.68055555555555547</v>
      </c>
      <c r="C4" s="19">
        <v>0.70138888888888884</v>
      </c>
      <c r="D4" s="17">
        <v>25</v>
      </c>
      <c r="E4" s="17">
        <v>23</v>
      </c>
      <c r="F4" s="17">
        <v>48</v>
      </c>
      <c r="G4" s="17">
        <v>2</v>
      </c>
      <c r="H4" s="17">
        <v>1</v>
      </c>
      <c r="I4" s="17">
        <v>3</v>
      </c>
      <c r="J4" s="17">
        <v>27</v>
      </c>
      <c r="K4" s="17">
        <v>24</v>
      </c>
      <c r="L4" s="17">
        <v>51</v>
      </c>
      <c r="M4" s="17">
        <v>51</v>
      </c>
      <c r="N4" s="17" t="s">
        <v>34</v>
      </c>
      <c r="O4" s="17">
        <v>82</v>
      </c>
      <c r="P4" s="17" t="s">
        <v>37</v>
      </c>
      <c r="Q4" s="17">
        <v>33.200000000000003</v>
      </c>
      <c r="R4" s="17">
        <v>37.6</v>
      </c>
      <c r="S4" s="17">
        <v>36.1</v>
      </c>
      <c r="T4" s="17">
        <v>36.5</v>
      </c>
      <c r="U4" s="17">
        <v>37.299999999999997</v>
      </c>
      <c r="V4" s="17">
        <v>38.799999999999997</v>
      </c>
      <c r="W4" s="17">
        <v>37.4</v>
      </c>
      <c r="X4" s="17">
        <v>36</v>
      </c>
      <c r="Y4" s="17">
        <v>35</v>
      </c>
      <c r="Z4" s="17">
        <v>38.4</v>
      </c>
      <c r="AA4" s="17"/>
    </row>
    <row r="5" spans="1:27" x14ac:dyDescent="0.35">
      <c r="A5" s="11">
        <v>44046</v>
      </c>
      <c r="B5" s="19">
        <v>0.4236111111111111</v>
      </c>
      <c r="C5" s="19">
        <v>0.44444444444444442</v>
      </c>
      <c r="D5" s="17">
        <v>21</v>
      </c>
      <c r="E5" s="17">
        <v>7</v>
      </c>
      <c r="F5" s="17">
        <v>28</v>
      </c>
      <c r="G5" s="17">
        <v>5</v>
      </c>
      <c r="H5" s="17">
        <v>1</v>
      </c>
      <c r="I5" s="17">
        <v>6</v>
      </c>
      <c r="J5" s="17">
        <v>26</v>
      </c>
      <c r="K5" s="17">
        <v>8</v>
      </c>
      <c r="L5" s="17">
        <v>34</v>
      </c>
      <c r="M5" s="17">
        <v>34</v>
      </c>
      <c r="N5" s="17" t="s">
        <v>34</v>
      </c>
      <c r="O5" s="17">
        <v>66</v>
      </c>
      <c r="P5" s="17" t="s">
        <v>37</v>
      </c>
      <c r="Q5" s="17">
        <v>36.200000000000003</v>
      </c>
      <c r="R5" s="17">
        <v>34.4</v>
      </c>
      <c r="S5" s="17">
        <v>37</v>
      </c>
      <c r="T5" s="17">
        <v>38.200000000000003</v>
      </c>
      <c r="U5" s="17">
        <v>35.6</v>
      </c>
      <c r="V5" s="17">
        <v>37.799999999999997</v>
      </c>
      <c r="W5" s="17">
        <v>34.9</v>
      </c>
      <c r="X5" s="17">
        <v>36.1</v>
      </c>
      <c r="Y5" s="17">
        <v>38.299999999999997</v>
      </c>
      <c r="Z5" s="17">
        <v>37.9</v>
      </c>
      <c r="AA5" s="17" t="s">
        <v>49</v>
      </c>
    </row>
    <row r="6" spans="1:27" x14ac:dyDescent="0.35">
      <c r="A6" s="11">
        <v>44053</v>
      </c>
      <c r="B6" s="19">
        <v>0.64930555555555558</v>
      </c>
      <c r="C6" s="19">
        <v>0.67013888888888884</v>
      </c>
      <c r="D6" s="17">
        <v>55</v>
      </c>
      <c r="E6" s="17">
        <v>27</v>
      </c>
      <c r="F6" s="17">
        <v>82</v>
      </c>
      <c r="G6" s="17">
        <v>3</v>
      </c>
      <c r="H6" s="17">
        <v>0</v>
      </c>
      <c r="I6" s="17">
        <v>3</v>
      </c>
      <c r="J6" s="17">
        <v>58</v>
      </c>
      <c r="K6" s="17">
        <v>27</v>
      </c>
      <c r="L6" s="17">
        <v>85</v>
      </c>
      <c r="M6" s="17">
        <v>85</v>
      </c>
      <c r="N6" s="17" t="s">
        <v>33</v>
      </c>
      <c r="O6" s="17">
        <v>68</v>
      </c>
      <c r="P6" s="17" t="s">
        <v>37</v>
      </c>
      <c r="Q6" s="17">
        <v>31.7</v>
      </c>
      <c r="R6" s="17">
        <v>34.799999999999997</v>
      </c>
      <c r="S6" s="17">
        <v>32.700000000000003</v>
      </c>
      <c r="T6" s="17">
        <v>33</v>
      </c>
      <c r="U6" s="17">
        <v>32.700000000000003</v>
      </c>
      <c r="V6" s="17">
        <v>32.9</v>
      </c>
      <c r="W6" s="17">
        <v>34.4</v>
      </c>
      <c r="X6" s="17">
        <v>33.1</v>
      </c>
      <c r="Y6" s="17">
        <v>34.799999999999997</v>
      </c>
      <c r="Z6" s="17">
        <v>34.4</v>
      </c>
      <c r="AA6" s="17"/>
    </row>
    <row r="7" spans="1:27" x14ac:dyDescent="0.35">
      <c r="A7" s="11">
        <v>44060</v>
      </c>
      <c r="B7" s="19">
        <v>0.43402777777777773</v>
      </c>
      <c r="C7" s="19">
        <v>0.4548611111111111</v>
      </c>
      <c r="D7" s="17">
        <v>50</v>
      </c>
      <c r="E7" s="17">
        <v>31</v>
      </c>
      <c r="F7" s="17">
        <v>81</v>
      </c>
      <c r="G7" s="17">
        <v>5</v>
      </c>
      <c r="H7" s="17">
        <v>1</v>
      </c>
      <c r="I7" s="17">
        <v>6</v>
      </c>
      <c r="J7" s="17">
        <v>55</v>
      </c>
      <c r="K7" s="17">
        <v>32</v>
      </c>
      <c r="L7" s="17">
        <v>87</v>
      </c>
      <c r="M7" s="17">
        <v>87</v>
      </c>
      <c r="N7" s="17" t="s">
        <v>34</v>
      </c>
      <c r="O7" s="17">
        <v>73</v>
      </c>
      <c r="P7" s="17" t="s">
        <v>37</v>
      </c>
      <c r="Q7" s="17">
        <v>37.700000000000003</v>
      </c>
      <c r="R7" s="17">
        <v>36.299999999999997</v>
      </c>
      <c r="S7" s="17">
        <v>35.5</v>
      </c>
      <c r="T7" s="17">
        <v>34.799999999999997</v>
      </c>
      <c r="U7" s="17">
        <v>34.6</v>
      </c>
      <c r="V7" s="17">
        <v>36.799999999999997</v>
      </c>
      <c r="W7" s="17">
        <v>6</v>
      </c>
      <c r="X7" s="17">
        <v>36.5</v>
      </c>
      <c r="Y7" s="17">
        <v>35.799999999999997</v>
      </c>
      <c r="Z7" s="17">
        <v>45.5</v>
      </c>
      <c r="AA7" s="17" t="s">
        <v>67</v>
      </c>
    </row>
    <row r="8" spans="1:27" x14ac:dyDescent="0.35">
      <c r="A8" s="11">
        <v>44067</v>
      </c>
      <c r="B8" s="19">
        <v>0.40277777777777773</v>
      </c>
      <c r="C8" s="19">
        <v>0.4236111111111111</v>
      </c>
      <c r="D8" s="17">
        <v>26</v>
      </c>
      <c r="E8" s="17">
        <v>0</v>
      </c>
      <c r="F8" s="17">
        <v>26</v>
      </c>
      <c r="G8" s="17">
        <v>5</v>
      </c>
      <c r="H8" s="17">
        <v>0</v>
      </c>
      <c r="I8" s="17">
        <v>5</v>
      </c>
      <c r="J8" s="17">
        <v>31</v>
      </c>
      <c r="K8" s="17">
        <v>0</v>
      </c>
      <c r="L8" s="17">
        <v>31</v>
      </c>
      <c r="M8" s="17">
        <v>31</v>
      </c>
      <c r="N8" s="17" t="s">
        <v>33</v>
      </c>
      <c r="O8" s="17">
        <v>61</v>
      </c>
      <c r="P8" s="17" t="s">
        <v>39</v>
      </c>
      <c r="Q8" s="17">
        <v>33.1</v>
      </c>
      <c r="R8" s="17">
        <v>35</v>
      </c>
      <c r="S8" s="17">
        <v>41.3</v>
      </c>
      <c r="T8" s="17">
        <v>37.5</v>
      </c>
      <c r="U8" s="17">
        <v>32.799999999999997</v>
      </c>
      <c r="V8" s="17">
        <v>38.200000000000003</v>
      </c>
      <c r="W8" s="17">
        <v>33.9</v>
      </c>
      <c r="X8" s="17">
        <v>43.5</v>
      </c>
      <c r="Y8" s="17">
        <v>36</v>
      </c>
      <c r="Z8" s="17">
        <v>34.799999999999997</v>
      </c>
      <c r="AA8" s="17"/>
    </row>
    <row r="9" spans="1:27" x14ac:dyDescent="0.35">
      <c r="A9" s="11">
        <v>44074</v>
      </c>
      <c r="B9" s="19">
        <v>0.3923611111111111</v>
      </c>
      <c r="C9" s="19">
        <v>0.41319444444444442</v>
      </c>
      <c r="D9" s="17">
        <v>60</v>
      </c>
      <c r="E9" s="17">
        <v>4</v>
      </c>
      <c r="F9" s="17">
        <v>64</v>
      </c>
      <c r="G9" s="17">
        <v>4</v>
      </c>
      <c r="H9" s="17">
        <v>0</v>
      </c>
      <c r="I9" s="17">
        <v>4</v>
      </c>
      <c r="J9" s="17">
        <v>64</v>
      </c>
      <c r="K9" s="17">
        <v>4</v>
      </c>
      <c r="L9" s="17">
        <v>68</v>
      </c>
      <c r="M9" s="17">
        <v>68</v>
      </c>
      <c r="N9" s="17" t="s">
        <v>34</v>
      </c>
      <c r="O9" s="17">
        <v>57</v>
      </c>
      <c r="P9" s="17" t="s">
        <v>40</v>
      </c>
      <c r="Q9" s="17">
        <v>36.1</v>
      </c>
      <c r="R9" s="17">
        <v>38.6</v>
      </c>
      <c r="S9" s="17">
        <v>34.799999999999997</v>
      </c>
      <c r="T9" s="17">
        <v>34.700000000000003</v>
      </c>
      <c r="U9" s="17">
        <v>35.4</v>
      </c>
      <c r="V9" s="17">
        <v>36</v>
      </c>
      <c r="W9" s="17">
        <v>36.6</v>
      </c>
      <c r="X9" s="17">
        <v>37.4</v>
      </c>
      <c r="Y9" s="17">
        <v>38.200000000000003</v>
      </c>
      <c r="Z9" s="17">
        <v>36</v>
      </c>
      <c r="AA9" s="17"/>
    </row>
    <row r="10" spans="1:27" x14ac:dyDescent="0.35">
      <c r="A10" s="11">
        <v>44087</v>
      </c>
      <c r="B10" s="19">
        <v>0.45833333333333331</v>
      </c>
      <c r="C10" s="19">
        <v>0.47916666666666669</v>
      </c>
      <c r="D10" s="17">
        <v>55</v>
      </c>
      <c r="E10" s="17">
        <v>15</v>
      </c>
      <c r="F10" s="17">
        <v>70</v>
      </c>
      <c r="G10" s="17">
        <v>4</v>
      </c>
      <c r="H10" s="17">
        <v>0</v>
      </c>
      <c r="I10" s="17">
        <v>4</v>
      </c>
      <c r="J10" s="17">
        <v>59</v>
      </c>
      <c r="K10" s="17">
        <v>15</v>
      </c>
      <c r="L10" s="17">
        <v>74</v>
      </c>
      <c r="M10" s="17">
        <v>74</v>
      </c>
      <c r="N10" s="17" t="s">
        <v>34</v>
      </c>
      <c r="O10" s="17">
        <v>57</v>
      </c>
      <c r="P10" s="17" t="s">
        <v>55</v>
      </c>
      <c r="Q10" s="17">
        <v>34.799999999999997</v>
      </c>
      <c r="R10" s="17">
        <v>33.5</v>
      </c>
      <c r="S10" s="17">
        <v>35</v>
      </c>
      <c r="T10" s="17">
        <v>34</v>
      </c>
      <c r="U10" s="17">
        <v>34.700000000000003</v>
      </c>
      <c r="V10" s="17">
        <v>36.1</v>
      </c>
      <c r="W10" s="17">
        <v>33.700000000000003</v>
      </c>
      <c r="X10" s="17">
        <v>35.5</v>
      </c>
      <c r="Y10" s="17">
        <v>34.799999999999997</v>
      </c>
      <c r="Z10" s="17">
        <v>36</v>
      </c>
      <c r="AA10" s="17" t="s">
        <v>49</v>
      </c>
    </row>
    <row r="11" spans="1:27" x14ac:dyDescent="0.35">
      <c r="A11" s="11">
        <v>44095</v>
      </c>
      <c r="B11" s="19">
        <v>0.40972222222222227</v>
      </c>
      <c r="C11" s="19">
        <v>0.43055555555555558</v>
      </c>
      <c r="D11" s="17">
        <v>31</v>
      </c>
      <c r="E11" s="17">
        <v>0</v>
      </c>
      <c r="F11" s="17">
        <v>31</v>
      </c>
      <c r="G11" s="17">
        <v>1</v>
      </c>
      <c r="H11" s="17">
        <v>0</v>
      </c>
      <c r="I11" s="17">
        <v>1</v>
      </c>
      <c r="J11" s="17">
        <v>32</v>
      </c>
      <c r="K11" s="17">
        <v>0</v>
      </c>
      <c r="L11" s="17">
        <v>32</v>
      </c>
      <c r="M11" s="17">
        <v>32</v>
      </c>
      <c r="N11" s="17" t="s">
        <v>33</v>
      </c>
      <c r="O11" s="17">
        <v>57</v>
      </c>
      <c r="P11" s="17" t="s">
        <v>40</v>
      </c>
      <c r="Q11" s="17">
        <v>49.5</v>
      </c>
      <c r="R11" s="17">
        <v>7.1</v>
      </c>
      <c r="S11" s="17">
        <v>44</v>
      </c>
      <c r="T11" s="17">
        <v>45.2</v>
      </c>
      <c r="U11" s="17">
        <v>44.9</v>
      </c>
      <c r="V11" s="17">
        <v>40.6</v>
      </c>
      <c r="W11" s="17">
        <v>42</v>
      </c>
      <c r="X11" s="17">
        <v>43.3</v>
      </c>
      <c r="Y11" s="17">
        <v>44.4</v>
      </c>
      <c r="Z11" s="17">
        <v>41.5</v>
      </c>
      <c r="AA11" s="17" t="s">
        <v>41</v>
      </c>
    </row>
    <row r="12" spans="1:27" x14ac:dyDescent="0.35">
      <c r="A12" s="11">
        <v>44102</v>
      </c>
      <c r="B12" s="19">
        <v>0.47916666666666669</v>
      </c>
      <c r="C12" s="19">
        <v>0.5</v>
      </c>
      <c r="D12" s="17">
        <v>55</v>
      </c>
      <c r="E12" s="17">
        <v>0</v>
      </c>
      <c r="F12" s="17">
        <v>55</v>
      </c>
      <c r="G12" s="17">
        <v>3</v>
      </c>
      <c r="H12" s="17">
        <v>0</v>
      </c>
      <c r="I12" s="17">
        <v>3</v>
      </c>
      <c r="J12" s="17">
        <v>58</v>
      </c>
      <c r="K12" s="17">
        <v>0</v>
      </c>
      <c r="L12" s="17">
        <v>58</v>
      </c>
      <c r="M12" s="17">
        <v>58</v>
      </c>
      <c r="N12" s="17" t="s">
        <v>34</v>
      </c>
      <c r="O12" s="17">
        <v>61</v>
      </c>
      <c r="P12" s="17" t="s">
        <v>37</v>
      </c>
      <c r="Q12" s="17">
        <v>40.200000000000003</v>
      </c>
      <c r="R12" s="17">
        <v>39.9</v>
      </c>
      <c r="S12" s="17">
        <v>40</v>
      </c>
      <c r="T12" s="17">
        <v>39</v>
      </c>
      <c r="U12" s="17">
        <v>38.6</v>
      </c>
      <c r="V12" s="17">
        <v>40.4</v>
      </c>
      <c r="W12" s="17">
        <v>39.200000000000003</v>
      </c>
      <c r="X12" s="17">
        <v>40.299999999999997</v>
      </c>
      <c r="Y12" s="17">
        <v>39.700000000000003</v>
      </c>
      <c r="Z12" s="17">
        <v>39.5</v>
      </c>
      <c r="AA12" s="17"/>
    </row>
    <row r="13" spans="1:27" x14ac:dyDescent="0.35">
      <c r="A13" s="11">
        <v>44109</v>
      </c>
      <c r="B13" s="19">
        <v>0.45833333333333331</v>
      </c>
      <c r="C13" s="19">
        <v>0.47916666666666669</v>
      </c>
      <c r="D13" s="17">
        <v>47</v>
      </c>
      <c r="E13" s="17">
        <v>0</v>
      </c>
      <c r="F13" s="17">
        <v>47</v>
      </c>
      <c r="G13" s="17">
        <v>0</v>
      </c>
      <c r="H13" s="17">
        <v>0</v>
      </c>
      <c r="I13" s="17">
        <v>0</v>
      </c>
      <c r="J13" s="17">
        <v>47</v>
      </c>
      <c r="K13" s="17">
        <v>0</v>
      </c>
      <c r="L13" s="17">
        <v>47</v>
      </c>
      <c r="M13" s="17">
        <v>47</v>
      </c>
      <c r="N13" s="17" t="s">
        <v>33</v>
      </c>
      <c r="O13" s="17">
        <v>57</v>
      </c>
      <c r="P13" s="17" t="s">
        <v>56</v>
      </c>
      <c r="Q13" s="17">
        <v>40</v>
      </c>
      <c r="R13" s="17">
        <v>37.200000000000003</v>
      </c>
      <c r="S13" s="17">
        <v>35.200000000000003</v>
      </c>
      <c r="T13" s="17">
        <v>38.200000000000003</v>
      </c>
      <c r="U13" s="17">
        <v>35.6</v>
      </c>
      <c r="V13" s="17">
        <v>35.299999999999997</v>
      </c>
      <c r="W13" s="17">
        <v>36.700000000000003</v>
      </c>
      <c r="X13" s="17">
        <v>36.799999999999997</v>
      </c>
      <c r="Y13" s="17">
        <v>36.9</v>
      </c>
      <c r="Z13" s="17">
        <v>39.299999999999997</v>
      </c>
      <c r="AA13" s="17"/>
    </row>
    <row r="14" spans="1:27" x14ac:dyDescent="0.35">
      <c r="A14" s="11">
        <v>44123</v>
      </c>
      <c r="B14" s="19">
        <v>0.47916666666666669</v>
      </c>
      <c r="C14" s="19">
        <v>0.5</v>
      </c>
      <c r="D14" s="17">
        <v>0</v>
      </c>
      <c r="E14" s="17">
        <v>0</v>
      </c>
      <c r="F14" s="17">
        <v>0</v>
      </c>
      <c r="G14" s="17">
        <v>2</v>
      </c>
      <c r="H14" s="17">
        <v>0</v>
      </c>
      <c r="I14" s="17">
        <v>2</v>
      </c>
      <c r="J14" s="17">
        <v>2</v>
      </c>
      <c r="K14" s="17">
        <v>0</v>
      </c>
      <c r="L14" s="17">
        <v>2</v>
      </c>
      <c r="M14" s="17">
        <v>2</v>
      </c>
      <c r="N14" s="17" t="s">
        <v>33</v>
      </c>
      <c r="O14" s="17">
        <v>54</v>
      </c>
      <c r="P14" s="17" t="s">
        <v>40</v>
      </c>
      <c r="Q14" s="17">
        <v>44.6</v>
      </c>
      <c r="R14" s="17">
        <v>40.1</v>
      </c>
      <c r="S14" s="17">
        <v>42.3</v>
      </c>
      <c r="T14" s="17">
        <v>45.2</v>
      </c>
      <c r="U14" s="17">
        <v>37.6</v>
      </c>
      <c r="V14" s="17">
        <v>38.9</v>
      </c>
      <c r="W14" s="17">
        <v>39.6</v>
      </c>
      <c r="X14" s="17">
        <v>40.4</v>
      </c>
      <c r="Y14" s="17">
        <v>39.299999999999997</v>
      </c>
      <c r="Z14" s="17">
        <v>37.9</v>
      </c>
      <c r="AA14" s="17"/>
    </row>
    <row r="15" spans="1:27" x14ac:dyDescent="0.35">
      <c r="A15" s="11">
        <v>44130</v>
      </c>
      <c r="B15" s="19">
        <v>0.47222222222222227</v>
      </c>
      <c r="C15" s="19">
        <v>0.49305555555555558</v>
      </c>
      <c r="D15" s="17">
        <v>15</v>
      </c>
      <c r="E15" s="17">
        <v>0</v>
      </c>
      <c r="F15" s="17">
        <v>15</v>
      </c>
      <c r="G15" s="17">
        <v>3</v>
      </c>
      <c r="H15" s="17">
        <v>0</v>
      </c>
      <c r="I15" s="17">
        <v>3</v>
      </c>
      <c r="J15" s="17">
        <v>18</v>
      </c>
      <c r="K15" s="17">
        <v>0</v>
      </c>
      <c r="L15" s="17">
        <v>18</v>
      </c>
      <c r="M15" s="17">
        <v>18</v>
      </c>
      <c r="N15" s="17" t="s">
        <v>34</v>
      </c>
      <c r="O15" s="17">
        <v>43</v>
      </c>
      <c r="P15" s="17" t="s">
        <v>39</v>
      </c>
      <c r="Q15" s="17">
        <v>36.700000000000003</v>
      </c>
      <c r="R15" s="17">
        <v>40.9</v>
      </c>
      <c r="S15" s="17">
        <v>38.799999999999997</v>
      </c>
      <c r="T15" s="17">
        <v>37</v>
      </c>
      <c r="U15" s="17">
        <v>38.1</v>
      </c>
      <c r="V15" s="17">
        <v>35.1</v>
      </c>
      <c r="W15" s="17">
        <v>36.299999999999997</v>
      </c>
      <c r="X15" s="17">
        <v>35.6</v>
      </c>
      <c r="Y15" s="17">
        <v>36.200000000000003</v>
      </c>
      <c r="Z15" s="17">
        <v>34.799999999999997</v>
      </c>
      <c r="AA15" s="17"/>
    </row>
    <row r="16" spans="1:27" x14ac:dyDescent="0.35">
      <c r="A16" s="11">
        <v>44137</v>
      </c>
      <c r="B16" s="19">
        <v>0.47222222222222227</v>
      </c>
      <c r="C16" s="19">
        <v>0.49305555555555558</v>
      </c>
      <c r="D16" s="17">
        <v>20</v>
      </c>
      <c r="E16" s="17">
        <v>0</v>
      </c>
      <c r="F16" s="17">
        <v>20</v>
      </c>
      <c r="G16" s="17">
        <v>4</v>
      </c>
      <c r="H16" s="17">
        <v>0</v>
      </c>
      <c r="I16" s="17">
        <v>4</v>
      </c>
      <c r="J16" s="17">
        <v>24</v>
      </c>
      <c r="K16" s="17">
        <v>0</v>
      </c>
      <c r="L16" s="17">
        <v>24</v>
      </c>
      <c r="M16" s="17">
        <v>24</v>
      </c>
      <c r="N16" s="17" t="s">
        <v>33</v>
      </c>
      <c r="O16" s="17">
        <v>54</v>
      </c>
      <c r="P16" s="17" t="s">
        <v>37</v>
      </c>
      <c r="Q16" s="17">
        <v>38.700000000000003</v>
      </c>
      <c r="R16" s="17">
        <v>39.5</v>
      </c>
      <c r="S16" s="17">
        <v>41.2</v>
      </c>
      <c r="T16" s="17">
        <v>40.799999999999997</v>
      </c>
      <c r="U16" s="17">
        <v>40.299999999999997</v>
      </c>
      <c r="V16" s="17">
        <v>39.799999999999997</v>
      </c>
      <c r="W16" s="17">
        <v>38.9</v>
      </c>
      <c r="X16" s="17">
        <v>40.5</v>
      </c>
      <c r="Y16" s="17">
        <v>40.1</v>
      </c>
      <c r="Z16" s="17">
        <v>39.1</v>
      </c>
      <c r="AA16" s="17"/>
    </row>
    <row r="17" spans="1:27" x14ac:dyDescent="0.35">
      <c r="A17" s="11">
        <v>44144</v>
      </c>
      <c r="B17" s="19">
        <v>0.4513888888888889</v>
      </c>
      <c r="C17" s="19">
        <v>0.47222222222222227</v>
      </c>
      <c r="D17" s="17">
        <v>24</v>
      </c>
      <c r="E17" s="17">
        <v>0</v>
      </c>
      <c r="F17" s="17">
        <v>24</v>
      </c>
      <c r="G17" s="17">
        <v>1</v>
      </c>
      <c r="H17" s="17">
        <v>0</v>
      </c>
      <c r="I17" s="17">
        <v>1</v>
      </c>
      <c r="J17" s="17">
        <v>25</v>
      </c>
      <c r="K17" s="17">
        <v>0</v>
      </c>
      <c r="L17" s="17">
        <v>25</v>
      </c>
      <c r="M17" s="17">
        <v>25</v>
      </c>
      <c r="N17" s="17" t="s">
        <v>33</v>
      </c>
      <c r="O17" s="17">
        <v>39</v>
      </c>
      <c r="P17" s="17" t="s">
        <v>40</v>
      </c>
      <c r="Q17" s="17">
        <v>52.2</v>
      </c>
      <c r="R17" s="17">
        <v>45.7</v>
      </c>
      <c r="S17" s="17">
        <v>53.2</v>
      </c>
      <c r="T17" s="17">
        <v>44.6</v>
      </c>
      <c r="U17" s="17">
        <v>44.3</v>
      </c>
      <c r="V17" s="17">
        <v>43.8</v>
      </c>
      <c r="W17" s="17">
        <v>46.1</v>
      </c>
      <c r="X17" s="17">
        <v>43.9</v>
      </c>
      <c r="Y17" s="17">
        <v>49</v>
      </c>
      <c r="Z17" s="17">
        <v>45.5</v>
      </c>
      <c r="AA17" s="17"/>
    </row>
    <row r="18" spans="1:27" x14ac:dyDescent="0.35">
      <c r="A18" s="11">
        <v>44151</v>
      </c>
      <c r="B18" s="19">
        <v>0.45833333333333331</v>
      </c>
      <c r="C18" s="19">
        <v>0.47916666666666669</v>
      </c>
      <c r="D18" s="17">
        <v>11</v>
      </c>
      <c r="E18" s="17">
        <v>0</v>
      </c>
      <c r="F18" s="17">
        <v>11</v>
      </c>
      <c r="G18" s="17">
        <v>1</v>
      </c>
      <c r="H18" s="17">
        <v>0</v>
      </c>
      <c r="I18" s="17">
        <v>1</v>
      </c>
      <c r="J18" s="17">
        <v>12</v>
      </c>
      <c r="K18" s="17">
        <v>0</v>
      </c>
      <c r="L18" s="17">
        <v>12</v>
      </c>
      <c r="M18" s="17">
        <v>12</v>
      </c>
      <c r="N18" s="17" t="s">
        <v>33</v>
      </c>
      <c r="O18" s="17">
        <v>45</v>
      </c>
      <c r="P18" s="17" t="s">
        <v>53</v>
      </c>
      <c r="Q18" s="17">
        <v>44.2</v>
      </c>
      <c r="R18" s="17">
        <v>46.2</v>
      </c>
      <c r="S18" s="17">
        <v>45.5</v>
      </c>
      <c r="T18" s="17">
        <v>44.7</v>
      </c>
      <c r="U18" s="17">
        <v>43.9</v>
      </c>
      <c r="V18" s="17">
        <v>45.8</v>
      </c>
      <c r="W18" s="17">
        <v>45.1</v>
      </c>
      <c r="X18" s="17">
        <v>44.2</v>
      </c>
      <c r="Y18" s="17">
        <v>43.3</v>
      </c>
      <c r="Z18" s="17">
        <v>43.8</v>
      </c>
      <c r="AA18" s="17"/>
    </row>
    <row r="19" spans="1:27" x14ac:dyDescent="0.35">
      <c r="A19" s="11">
        <v>44158</v>
      </c>
      <c r="B19" s="19">
        <v>0.45833333333333331</v>
      </c>
      <c r="C19" s="19">
        <v>0.47916666666666669</v>
      </c>
      <c r="D19" s="17">
        <v>0</v>
      </c>
      <c r="E19" s="17">
        <v>0</v>
      </c>
      <c r="F19" s="17">
        <v>0</v>
      </c>
      <c r="G19" s="17">
        <v>0</v>
      </c>
      <c r="H19" s="17">
        <v>0</v>
      </c>
      <c r="I19" s="17">
        <v>0</v>
      </c>
      <c r="J19" s="17">
        <v>0</v>
      </c>
      <c r="K19" s="17">
        <v>0</v>
      </c>
      <c r="L19" s="17">
        <v>0</v>
      </c>
      <c r="M19" s="17">
        <v>0</v>
      </c>
      <c r="N19" s="17" t="s">
        <v>33</v>
      </c>
      <c r="O19" s="17">
        <v>43</v>
      </c>
      <c r="P19" s="17" t="s">
        <v>40</v>
      </c>
      <c r="Q19" s="17">
        <v>47.8</v>
      </c>
      <c r="R19" s="17">
        <v>49.1</v>
      </c>
      <c r="S19" s="17">
        <v>46.4</v>
      </c>
      <c r="T19" s="17">
        <v>42.9</v>
      </c>
      <c r="U19" s="17">
        <v>43.5</v>
      </c>
      <c r="V19" s="17">
        <v>39.299999999999997</v>
      </c>
      <c r="W19" s="17">
        <v>39.799999999999997</v>
      </c>
      <c r="X19" s="17">
        <v>40.200000000000003</v>
      </c>
      <c r="Y19" s="17">
        <v>41.2</v>
      </c>
      <c r="Z19" s="17">
        <v>38</v>
      </c>
      <c r="AA19" s="17"/>
    </row>
    <row r="20" spans="1:27" x14ac:dyDescent="0.35">
      <c r="A20" s="11">
        <v>44165</v>
      </c>
      <c r="B20" s="19">
        <v>0.45833333333333331</v>
      </c>
      <c r="C20" s="19">
        <v>0.47916666666666669</v>
      </c>
      <c r="D20" s="17">
        <v>0</v>
      </c>
      <c r="E20" s="17">
        <v>0</v>
      </c>
      <c r="F20" s="17">
        <v>0</v>
      </c>
      <c r="G20" s="17">
        <v>0</v>
      </c>
      <c r="H20" s="17">
        <v>0</v>
      </c>
      <c r="I20" s="17">
        <v>0</v>
      </c>
      <c r="J20" s="17">
        <v>0</v>
      </c>
      <c r="K20" s="17">
        <v>0</v>
      </c>
      <c r="L20" s="17">
        <v>0</v>
      </c>
      <c r="M20" s="17">
        <v>0</v>
      </c>
      <c r="N20" s="17" t="s">
        <v>33</v>
      </c>
      <c r="O20" s="17">
        <v>46</v>
      </c>
      <c r="P20" s="17" t="s">
        <v>40</v>
      </c>
      <c r="Q20" s="17">
        <v>55.6</v>
      </c>
      <c r="R20" s="17">
        <v>56</v>
      </c>
      <c r="S20" s="17">
        <v>56.2</v>
      </c>
      <c r="T20" s="17">
        <v>57.1</v>
      </c>
      <c r="U20" s="17">
        <v>58.2</v>
      </c>
      <c r="V20" s="17">
        <v>55.7</v>
      </c>
      <c r="W20" s="17">
        <v>54.4</v>
      </c>
      <c r="X20" s="17">
        <v>55.5</v>
      </c>
      <c r="Y20" s="17">
        <v>57.3</v>
      </c>
      <c r="Z20" s="17">
        <v>55.9</v>
      </c>
      <c r="AA20" s="17"/>
    </row>
    <row r="21" spans="1:27" x14ac:dyDescent="0.35">
      <c r="A21" s="11">
        <v>44172</v>
      </c>
      <c r="B21" s="19">
        <v>0.47222222222222227</v>
      </c>
      <c r="C21" s="19">
        <v>0.49305555555555558</v>
      </c>
      <c r="D21" s="17">
        <v>0</v>
      </c>
      <c r="E21" s="17">
        <v>0</v>
      </c>
      <c r="F21" s="17">
        <v>0</v>
      </c>
      <c r="G21" s="17">
        <v>0</v>
      </c>
      <c r="H21" s="17">
        <v>0</v>
      </c>
      <c r="I21" s="17">
        <v>0</v>
      </c>
      <c r="J21" s="17">
        <v>0</v>
      </c>
      <c r="K21" s="17">
        <v>0</v>
      </c>
      <c r="L21" s="17">
        <v>0</v>
      </c>
      <c r="M21" s="17">
        <v>0</v>
      </c>
      <c r="N21" s="17" t="s">
        <v>33</v>
      </c>
      <c r="O21" s="17">
        <v>48</v>
      </c>
      <c r="P21" s="17" t="s">
        <v>53</v>
      </c>
      <c r="Q21" s="17">
        <v>43</v>
      </c>
      <c r="R21" s="17">
        <v>43.1</v>
      </c>
      <c r="S21" s="17">
        <v>43.1</v>
      </c>
      <c r="T21" s="17">
        <v>44.1</v>
      </c>
      <c r="U21" s="17">
        <v>46.9</v>
      </c>
      <c r="V21" s="17">
        <v>42.2</v>
      </c>
      <c r="W21" s="17">
        <v>47.5</v>
      </c>
      <c r="X21" s="17">
        <v>51.5</v>
      </c>
      <c r="Y21" s="17">
        <v>49.5</v>
      </c>
      <c r="Z21" s="17">
        <v>44.2</v>
      </c>
      <c r="AA21" s="17"/>
    </row>
    <row r="22" spans="1:27" x14ac:dyDescent="0.35">
      <c r="A22" s="11">
        <v>44179</v>
      </c>
      <c r="B22" s="19">
        <v>0.40972222222222227</v>
      </c>
      <c r="C22" s="19">
        <v>0.43055555555555558</v>
      </c>
      <c r="D22" s="17">
        <v>0</v>
      </c>
      <c r="E22" s="17">
        <v>0</v>
      </c>
      <c r="F22" s="17">
        <v>0</v>
      </c>
      <c r="G22" s="17">
        <v>0</v>
      </c>
      <c r="H22" s="17">
        <v>0</v>
      </c>
      <c r="I22" s="17">
        <v>0</v>
      </c>
      <c r="J22" s="17">
        <v>0</v>
      </c>
      <c r="K22" s="17">
        <v>0</v>
      </c>
      <c r="L22" s="17">
        <v>0</v>
      </c>
      <c r="M22" s="17">
        <v>0</v>
      </c>
      <c r="N22" s="17" t="s">
        <v>33</v>
      </c>
      <c r="O22" s="17">
        <v>43</v>
      </c>
      <c r="P22" s="17" t="s">
        <v>40</v>
      </c>
      <c r="Q22" s="17">
        <v>46.8</v>
      </c>
      <c r="R22" s="17">
        <v>46.3</v>
      </c>
      <c r="S22" s="17">
        <v>49.3</v>
      </c>
      <c r="T22" s="17">
        <v>50.3</v>
      </c>
      <c r="U22" s="17">
        <v>46.1</v>
      </c>
      <c r="V22" s="17">
        <v>47.7</v>
      </c>
      <c r="W22" s="17">
        <v>46.3</v>
      </c>
      <c r="X22" s="17">
        <v>48</v>
      </c>
      <c r="Y22" s="17">
        <v>44.9</v>
      </c>
      <c r="Z22" s="17">
        <v>53.2</v>
      </c>
      <c r="AA22" s="17"/>
    </row>
    <row r="23" spans="1:27" x14ac:dyDescent="0.35">
      <c r="A23" s="11">
        <v>44186</v>
      </c>
      <c r="B23" s="19">
        <v>0.41666666666666669</v>
      </c>
      <c r="C23" s="19">
        <v>0.4375</v>
      </c>
      <c r="D23" s="17">
        <v>0</v>
      </c>
      <c r="E23" s="17">
        <v>0</v>
      </c>
      <c r="F23" s="17">
        <v>0</v>
      </c>
      <c r="G23" s="17">
        <v>0</v>
      </c>
      <c r="H23" s="17">
        <v>0</v>
      </c>
      <c r="I23" s="17">
        <v>0</v>
      </c>
      <c r="J23" s="17">
        <v>0</v>
      </c>
      <c r="K23" s="17">
        <v>0</v>
      </c>
      <c r="L23" s="17">
        <v>0</v>
      </c>
      <c r="M23" s="17">
        <v>0</v>
      </c>
      <c r="N23" s="17" t="s">
        <v>33</v>
      </c>
      <c r="O23" s="17">
        <v>41</v>
      </c>
      <c r="P23" s="17" t="s">
        <v>53</v>
      </c>
      <c r="Q23" s="17">
        <v>43.2</v>
      </c>
      <c r="R23" s="17">
        <v>43</v>
      </c>
      <c r="S23" s="17">
        <v>57</v>
      </c>
      <c r="T23" s="17">
        <v>42.7</v>
      </c>
      <c r="U23" s="17">
        <v>43</v>
      </c>
      <c r="V23" s="17">
        <v>42.6</v>
      </c>
      <c r="W23" s="17">
        <v>48.4</v>
      </c>
      <c r="X23" s="17">
        <v>43.2</v>
      </c>
      <c r="Y23" s="17">
        <v>42.9</v>
      </c>
      <c r="Z23" s="17">
        <v>43.7</v>
      </c>
      <c r="AA23" s="17"/>
    </row>
    <row r="24" spans="1:27" x14ac:dyDescent="0.35">
      <c r="A24" s="11">
        <v>44558</v>
      </c>
      <c r="B24" s="19">
        <v>0.41666666666666669</v>
      </c>
      <c r="C24" s="19">
        <v>0.4375</v>
      </c>
      <c r="D24" s="17">
        <v>0</v>
      </c>
      <c r="E24" s="17">
        <v>0</v>
      </c>
      <c r="F24" s="17">
        <v>0</v>
      </c>
      <c r="G24" s="17">
        <v>0</v>
      </c>
      <c r="H24" s="17">
        <v>0</v>
      </c>
      <c r="I24" s="17">
        <v>0</v>
      </c>
      <c r="J24" s="17">
        <v>0</v>
      </c>
      <c r="K24" s="17">
        <v>0</v>
      </c>
      <c r="L24" s="17">
        <v>0</v>
      </c>
      <c r="M24" s="17">
        <v>0</v>
      </c>
      <c r="N24" s="17" t="s">
        <v>33</v>
      </c>
      <c r="O24" s="17">
        <v>42</v>
      </c>
      <c r="P24" s="17" t="s">
        <v>53</v>
      </c>
      <c r="Q24" s="17">
        <v>43.2</v>
      </c>
      <c r="R24" s="17">
        <v>43</v>
      </c>
      <c r="S24" s="17">
        <v>57</v>
      </c>
      <c r="T24" s="17">
        <v>42.7</v>
      </c>
      <c r="U24" s="17">
        <v>43</v>
      </c>
      <c r="V24" s="17">
        <v>42.6</v>
      </c>
      <c r="W24" s="17">
        <v>48.4</v>
      </c>
      <c r="X24" s="17">
        <v>43.2</v>
      </c>
      <c r="Y24" s="17">
        <v>42.9</v>
      </c>
      <c r="Z24" s="17">
        <v>43.7</v>
      </c>
      <c r="AA24" s="17"/>
    </row>
    <row r="25" spans="1:27" x14ac:dyDescent="0.35">
      <c r="A25" s="11">
        <v>44200</v>
      </c>
      <c r="B25" s="19">
        <v>0.40972222222222227</v>
      </c>
      <c r="C25" s="19">
        <v>0.43055555555555558</v>
      </c>
      <c r="D25" s="17">
        <v>0</v>
      </c>
      <c r="E25" s="17">
        <v>0</v>
      </c>
      <c r="F25" s="17">
        <v>0</v>
      </c>
      <c r="G25" s="17">
        <v>0</v>
      </c>
      <c r="H25" s="17">
        <v>0</v>
      </c>
      <c r="I25" s="17">
        <v>0</v>
      </c>
      <c r="J25" s="17">
        <v>0</v>
      </c>
      <c r="K25" s="17">
        <v>0</v>
      </c>
      <c r="L25" s="17">
        <v>0</v>
      </c>
      <c r="M25" s="17">
        <v>0</v>
      </c>
      <c r="N25" s="17" t="s">
        <v>33</v>
      </c>
      <c r="O25" s="17">
        <v>45</v>
      </c>
      <c r="P25" s="17" t="s">
        <v>53</v>
      </c>
      <c r="Q25" s="17">
        <v>56</v>
      </c>
      <c r="R25" s="17">
        <v>54.6</v>
      </c>
      <c r="S25" s="17">
        <v>55.5</v>
      </c>
      <c r="T25" s="17">
        <v>54.7</v>
      </c>
      <c r="U25" s="17">
        <v>54</v>
      </c>
      <c r="V25" s="17">
        <v>53.9</v>
      </c>
      <c r="W25" s="17">
        <v>55.2</v>
      </c>
      <c r="X25" s="17">
        <v>54.7</v>
      </c>
      <c r="Y25" s="17">
        <v>56.4</v>
      </c>
      <c r="Z25" s="17">
        <v>54.4</v>
      </c>
      <c r="AA25" s="17"/>
    </row>
    <row r="26" spans="1:27" x14ac:dyDescent="0.35">
      <c r="A26" s="11">
        <v>44214</v>
      </c>
      <c r="B26" s="19">
        <v>0.53125</v>
      </c>
      <c r="C26" s="19">
        <v>5.2083333333333336E-2</v>
      </c>
      <c r="D26" s="17">
        <v>0</v>
      </c>
      <c r="E26" s="17">
        <v>1</v>
      </c>
      <c r="F26" s="17">
        <v>1</v>
      </c>
      <c r="G26" s="17">
        <v>0</v>
      </c>
      <c r="H26" s="17">
        <v>0</v>
      </c>
      <c r="I26" s="17">
        <v>0</v>
      </c>
      <c r="J26" s="17">
        <v>1</v>
      </c>
      <c r="K26" s="17">
        <v>0</v>
      </c>
      <c r="L26" s="17">
        <v>1</v>
      </c>
      <c r="M26" s="17">
        <v>1</v>
      </c>
      <c r="N26" s="17" t="s">
        <v>33</v>
      </c>
      <c r="O26" s="17">
        <v>46</v>
      </c>
      <c r="P26" s="17" t="s">
        <v>37</v>
      </c>
      <c r="Q26" s="17">
        <v>39</v>
      </c>
      <c r="R26" s="17">
        <v>40.9</v>
      </c>
      <c r="S26" s="17">
        <v>39.200000000000003</v>
      </c>
      <c r="T26" s="17">
        <v>40.5</v>
      </c>
      <c r="U26" s="17">
        <v>42.2</v>
      </c>
      <c r="V26" s="17">
        <v>41.2</v>
      </c>
      <c r="W26" s="17">
        <v>39.1</v>
      </c>
      <c r="X26" s="17">
        <v>39.4</v>
      </c>
      <c r="Y26" s="17">
        <v>38.799999999999997</v>
      </c>
      <c r="Z26" s="17">
        <v>38.6</v>
      </c>
      <c r="AA26" s="17"/>
    </row>
    <row r="27" spans="1:27" x14ac:dyDescent="0.35">
      <c r="A27" s="11">
        <v>44221</v>
      </c>
      <c r="B27" s="19">
        <v>0.66666666666666663</v>
      </c>
      <c r="C27" s="19">
        <v>0.6875</v>
      </c>
      <c r="D27" s="17">
        <v>0</v>
      </c>
      <c r="E27" s="17">
        <v>0</v>
      </c>
      <c r="F27" s="17">
        <v>0</v>
      </c>
      <c r="G27" s="17">
        <v>0</v>
      </c>
      <c r="H27" s="17">
        <v>0</v>
      </c>
      <c r="I27" s="17">
        <v>0</v>
      </c>
      <c r="J27" s="17">
        <v>0</v>
      </c>
      <c r="K27" s="17">
        <v>0</v>
      </c>
      <c r="L27" s="17">
        <v>0</v>
      </c>
      <c r="M27" s="17">
        <v>0</v>
      </c>
      <c r="N27" s="17" t="s">
        <v>33</v>
      </c>
      <c r="O27" s="17">
        <v>43</v>
      </c>
      <c r="P27" s="17" t="s">
        <v>37</v>
      </c>
      <c r="Q27" s="17">
        <v>48.5</v>
      </c>
      <c r="R27" s="17">
        <v>44.7</v>
      </c>
      <c r="S27" s="17">
        <v>45.5</v>
      </c>
      <c r="T27" s="17">
        <v>52.2</v>
      </c>
      <c r="U27" s="17">
        <v>53.8</v>
      </c>
      <c r="V27" s="17">
        <v>52.3</v>
      </c>
      <c r="W27" s="17">
        <v>45.7</v>
      </c>
      <c r="X27" s="17">
        <v>51.1</v>
      </c>
      <c r="Y27" s="17">
        <v>52.4</v>
      </c>
      <c r="Z27" s="17">
        <v>45.6</v>
      </c>
      <c r="AA27" s="17"/>
    </row>
    <row r="28" spans="1:27" x14ac:dyDescent="0.35">
      <c r="A28" s="11">
        <v>44227</v>
      </c>
      <c r="B28" s="19">
        <v>0.58333333333333337</v>
      </c>
      <c r="C28" s="19">
        <v>0.60416666666666663</v>
      </c>
      <c r="D28" s="17">
        <v>0</v>
      </c>
      <c r="E28" s="17">
        <v>0</v>
      </c>
      <c r="F28" s="17">
        <v>0</v>
      </c>
      <c r="G28" s="17">
        <v>0</v>
      </c>
      <c r="H28" s="17">
        <v>0</v>
      </c>
      <c r="I28" s="17">
        <v>0</v>
      </c>
      <c r="J28" s="17">
        <v>0</v>
      </c>
      <c r="K28" s="17">
        <v>0</v>
      </c>
      <c r="L28" s="17">
        <v>0</v>
      </c>
      <c r="M28" s="17">
        <v>0</v>
      </c>
      <c r="N28" s="17" t="s">
        <v>33</v>
      </c>
      <c r="O28" s="17">
        <v>45</v>
      </c>
      <c r="P28" s="17" t="s">
        <v>53</v>
      </c>
      <c r="Q28" s="17">
        <v>50.1</v>
      </c>
      <c r="R28" s="17">
        <v>48.4</v>
      </c>
      <c r="S28" s="17">
        <v>49.1</v>
      </c>
      <c r="T28" s="17">
        <v>52.2</v>
      </c>
      <c r="U28" s="17">
        <v>45.5</v>
      </c>
      <c r="V28" s="17">
        <v>46.3</v>
      </c>
      <c r="W28" s="17">
        <v>48.7</v>
      </c>
      <c r="X28" s="17">
        <v>50.9</v>
      </c>
      <c r="Y28" s="17">
        <v>51.5</v>
      </c>
      <c r="Z28" s="17">
        <v>50</v>
      </c>
      <c r="AA28" s="17"/>
    </row>
    <row r="29" spans="1:27" x14ac:dyDescent="0.35">
      <c r="A29" s="11">
        <v>44234</v>
      </c>
      <c r="B29" s="19">
        <v>0.54166666666666663</v>
      </c>
      <c r="C29" s="19">
        <v>0.5625</v>
      </c>
      <c r="D29" s="17">
        <v>10</v>
      </c>
      <c r="E29" s="17">
        <v>0</v>
      </c>
      <c r="F29" s="17">
        <v>10</v>
      </c>
      <c r="G29" s="17">
        <v>1</v>
      </c>
      <c r="H29" s="17">
        <v>0</v>
      </c>
      <c r="I29" s="17">
        <v>1</v>
      </c>
      <c r="J29" s="17">
        <v>16</v>
      </c>
      <c r="K29" s="17">
        <v>0</v>
      </c>
      <c r="L29" s="17">
        <v>16</v>
      </c>
      <c r="M29" s="17">
        <v>16</v>
      </c>
      <c r="N29" s="17" t="s">
        <v>33</v>
      </c>
      <c r="O29" s="17">
        <v>44</v>
      </c>
      <c r="P29" s="17" t="s">
        <v>40</v>
      </c>
      <c r="Q29" s="17">
        <v>50.1</v>
      </c>
      <c r="R29" s="17">
        <v>48.4</v>
      </c>
      <c r="S29" s="17">
        <v>49.1</v>
      </c>
      <c r="T29" s="17">
        <v>52.2</v>
      </c>
      <c r="U29" s="17">
        <v>45.5</v>
      </c>
      <c r="V29" s="17">
        <v>46.3</v>
      </c>
      <c r="W29" s="17">
        <v>48.7</v>
      </c>
      <c r="X29" s="17">
        <v>50.9</v>
      </c>
      <c r="Y29" s="17">
        <v>51.5</v>
      </c>
      <c r="Z29" s="17">
        <v>50</v>
      </c>
      <c r="AA29" s="17"/>
    </row>
    <row r="30" spans="1:27" x14ac:dyDescent="0.35">
      <c r="A30" s="11">
        <v>44242</v>
      </c>
      <c r="B30" s="19">
        <v>0.54166666666666663</v>
      </c>
      <c r="C30" s="19">
        <v>0.5625</v>
      </c>
      <c r="D30" s="17">
        <v>18</v>
      </c>
      <c r="E30" s="17">
        <v>0</v>
      </c>
      <c r="F30" s="17">
        <v>18</v>
      </c>
      <c r="G30" s="17">
        <v>1</v>
      </c>
      <c r="H30" s="17">
        <v>0</v>
      </c>
      <c r="I30" s="17">
        <v>1</v>
      </c>
      <c r="J30" s="17">
        <v>19</v>
      </c>
      <c r="K30" s="17">
        <v>0</v>
      </c>
      <c r="L30" s="17">
        <v>19</v>
      </c>
      <c r="M30" s="17">
        <v>19</v>
      </c>
      <c r="N30" s="17" t="s">
        <v>34</v>
      </c>
      <c r="O30" s="17">
        <v>39</v>
      </c>
      <c r="P30" s="17" t="s">
        <v>40</v>
      </c>
      <c r="Q30" s="17">
        <v>45.6</v>
      </c>
      <c r="R30" s="17">
        <v>41.1</v>
      </c>
      <c r="S30" s="17">
        <v>38.6</v>
      </c>
      <c r="T30" s="17">
        <v>44.4</v>
      </c>
      <c r="U30" s="17">
        <v>38.4</v>
      </c>
      <c r="V30" s="17">
        <v>36.5</v>
      </c>
      <c r="W30" s="17">
        <v>36.299999999999997</v>
      </c>
      <c r="X30" s="17">
        <v>41.1</v>
      </c>
      <c r="Y30" s="17">
        <v>36.299999999999997</v>
      </c>
      <c r="Z30" s="17">
        <v>34.1</v>
      </c>
      <c r="AA30" s="17"/>
    </row>
    <row r="31" spans="1:27" x14ac:dyDescent="0.35">
      <c r="A31" s="11">
        <v>44249</v>
      </c>
      <c r="B31" s="19">
        <v>0.54166666666666663</v>
      </c>
      <c r="C31" s="19">
        <v>0.5625</v>
      </c>
      <c r="D31" s="17">
        <v>70</v>
      </c>
      <c r="E31" s="17">
        <v>0</v>
      </c>
      <c r="F31" s="17">
        <v>70</v>
      </c>
      <c r="G31" s="17">
        <v>2</v>
      </c>
      <c r="H31" s="17">
        <v>0</v>
      </c>
      <c r="I31" s="17">
        <v>2</v>
      </c>
      <c r="J31" s="17">
        <v>72</v>
      </c>
      <c r="K31" s="17">
        <v>0</v>
      </c>
      <c r="L31" s="17">
        <v>72</v>
      </c>
      <c r="M31" s="17">
        <v>72</v>
      </c>
      <c r="N31" s="17" t="s">
        <v>34</v>
      </c>
      <c r="O31" s="17">
        <v>48</v>
      </c>
      <c r="P31" s="17" t="s">
        <v>40</v>
      </c>
      <c r="Q31" s="17">
        <v>40.6</v>
      </c>
      <c r="R31" s="17">
        <v>40.799999999999997</v>
      </c>
      <c r="S31" s="17">
        <v>39.200000000000003</v>
      </c>
      <c r="T31" s="17">
        <v>39.5</v>
      </c>
      <c r="U31" s="17">
        <v>42.6</v>
      </c>
      <c r="V31" s="17">
        <v>39.4</v>
      </c>
      <c r="W31" s="17">
        <v>39.1</v>
      </c>
      <c r="X31" s="17">
        <v>39.5</v>
      </c>
      <c r="Y31" s="17">
        <v>39.6</v>
      </c>
      <c r="Z31" s="17">
        <v>40.6</v>
      </c>
      <c r="AA31" s="17"/>
    </row>
    <row r="32" spans="1:27" x14ac:dyDescent="0.35">
      <c r="A32" s="11">
        <v>44256</v>
      </c>
      <c r="B32" s="19">
        <v>0.52083333333333337</v>
      </c>
      <c r="C32" s="19">
        <v>0.54166666666666663</v>
      </c>
      <c r="D32" s="17">
        <v>0</v>
      </c>
      <c r="E32" s="17">
        <v>0</v>
      </c>
      <c r="F32" s="17">
        <v>0</v>
      </c>
      <c r="G32" s="17">
        <v>1</v>
      </c>
      <c r="H32" s="17">
        <v>0</v>
      </c>
      <c r="I32" s="17">
        <v>1</v>
      </c>
      <c r="J32" s="17">
        <v>1</v>
      </c>
      <c r="K32" s="17">
        <v>0</v>
      </c>
      <c r="L32" s="17">
        <v>1</v>
      </c>
      <c r="M32" s="17">
        <v>1</v>
      </c>
      <c r="N32" s="17" t="s">
        <v>33</v>
      </c>
      <c r="O32" s="17">
        <v>54</v>
      </c>
      <c r="P32" s="17" t="s">
        <v>37</v>
      </c>
      <c r="Q32" s="17">
        <v>43.1</v>
      </c>
      <c r="R32" s="17">
        <v>41.1</v>
      </c>
      <c r="S32" s="17">
        <v>40.299999999999997</v>
      </c>
      <c r="T32" s="17">
        <v>41.1</v>
      </c>
      <c r="U32" s="17">
        <v>45.6</v>
      </c>
      <c r="V32" s="17">
        <v>43.1</v>
      </c>
      <c r="W32" s="17">
        <v>41.4</v>
      </c>
      <c r="X32" s="17">
        <v>41.7</v>
      </c>
      <c r="Y32" s="17">
        <v>43</v>
      </c>
      <c r="Z32" s="17">
        <v>51.4</v>
      </c>
      <c r="AA32" s="17"/>
    </row>
    <row r="33" spans="1:27" x14ac:dyDescent="0.35">
      <c r="A33" s="11">
        <v>44263</v>
      </c>
      <c r="B33" s="19">
        <v>0.5625</v>
      </c>
      <c r="C33" s="19">
        <v>0.58333333333333337</v>
      </c>
      <c r="D33" s="17">
        <v>55</v>
      </c>
      <c r="E33" s="17">
        <v>0</v>
      </c>
      <c r="F33" s="17">
        <v>55</v>
      </c>
      <c r="G33" s="17">
        <v>0</v>
      </c>
      <c r="H33" s="17">
        <v>0</v>
      </c>
      <c r="I33" s="17">
        <v>0</v>
      </c>
      <c r="J33" s="17">
        <v>55</v>
      </c>
      <c r="K33" s="17">
        <v>0</v>
      </c>
      <c r="L33" s="17">
        <v>55</v>
      </c>
      <c r="M33" s="17">
        <v>55</v>
      </c>
      <c r="N33" s="17" t="s">
        <v>34</v>
      </c>
      <c r="O33" s="17">
        <v>46</v>
      </c>
      <c r="P33" s="17" t="s">
        <v>37</v>
      </c>
      <c r="Q33" s="17">
        <v>39.4</v>
      </c>
      <c r="R33" s="17">
        <v>40.1</v>
      </c>
      <c r="S33" s="17">
        <v>38.4</v>
      </c>
      <c r="T33" s="17">
        <v>41.5</v>
      </c>
      <c r="U33" s="17">
        <v>40.299999999999997</v>
      </c>
      <c r="V33" s="17">
        <v>38.1</v>
      </c>
      <c r="W33" s="17">
        <v>39.4</v>
      </c>
      <c r="X33" s="17">
        <v>36.200000000000003</v>
      </c>
      <c r="Y33" s="17">
        <v>39.1</v>
      </c>
      <c r="Z33" s="17">
        <v>40.299999999999997</v>
      </c>
      <c r="AA33" s="17"/>
    </row>
    <row r="34" spans="1:27" x14ac:dyDescent="0.35">
      <c r="A34" s="11">
        <v>44285</v>
      </c>
      <c r="B34" s="19">
        <v>0.41666666666666669</v>
      </c>
      <c r="C34" s="19">
        <v>0.4375</v>
      </c>
      <c r="D34" s="17">
        <v>15</v>
      </c>
      <c r="E34" s="17">
        <v>0</v>
      </c>
      <c r="F34" s="17">
        <v>15</v>
      </c>
      <c r="G34" s="17">
        <v>5</v>
      </c>
      <c r="H34" s="17">
        <v>0</v>
      </c>
      <c r="I34" s="17">
        <v>5</v>
      </c>
      <c r="J34" s="17">
        <v>20</v>
      </c>
      <c r="K34" s="17">
        <v>0</v>
      </c>
      <c r="L34" s="17">
        <v>20</v>
      </c>
      <c r="M34" s="17">
        <v>20</v>
      </c>
      <c r="N34" s="17" t="s">
        <v>34</v>
      </c>
      <c r="O34" s="17">
        <v>43</v>
      </c>
      <c r="P34" s="17" t="s">
        <v>40</v>
      </c>
      <c r="Q34" s="17">
        <v>45.2</v>
      </c>
      <c r="R34" s="17">
        <v>48.3</v>
      </c>
      <c r="S34" s="17">
        <v>45.2</v>
      </c>
      <c r="T34" s="17">
        <v>47.9</v>
      </c>
      <c r="U34" s="17">
        <v>50</v>
      </c>
      <c r="V34" s="17">
        <v>46.9</v>
      </c>
      <c r="W34" s="17">
        <v>44.8</v>
      </c>
      <c r="X34" s="17">
        <v>6.4</v>
      </c>
      <c r="Y34" s="17">
        <v>50.1</v>
      </c>
      <c r="Z34" s="17">
        <v>47.9</v>
      </c>
      <c r="AA34" s="17"/>
    </row>
    <row r="35" spans="1:27" x14ac:dyDescent="0.35">
      <c r="A35" s="11">
        <v>44292</v>
      </c>
      <c r="B35" s="19">
        <v>0.54166666666666663</v>
      </c>
      <c r="C35" s="19">
        <v>0.5625</v>
      </c>
      <c r="D35" s="17">
        <v>31</v>
      </c>
      <c r="E35" s="17">
        <v>0</v>
      </c>
      <c r="F35" s="17">
        <v>31</v>
      </c>
      <c r="G35" s="17">
        <v>0</v>
      </c>
      <c r="H35" s="17">
        <v>0</v>
      </c>
      <c r="I35" s="17">
        <v>0</v>
      </c>
      <c r="J35" s="17">
        <v>31</v>
      </c>
      <c r="K35" s="17">
        <v>0</v>
      </c>
      <c r="L35" s="17">
        <v>31</v>
      </c>
      <c r="M35" s="17">
        <v>31</v>
      </c>
      <c r="N35" s="17" t="s">
        <v>33</v>
      </c>
      <c r="O35" s="17">
        <v>50</v>
      </c>
      <c r="P35" s="17" t="s">
        <v>37</v>
      </c>
      <c r="Q35" s="17">
        <v>38.5</v>
      </c>
      <c r="R35" s="17">
        <v>39.200000000000003</v>
      </c>
      <c r="S35" s="17">
        <v>41.2</v>
      </c>
      <c r="T35" s="17">
        <v>39.6</v>
      </c>
      <c r="U35" s="17">
        <v>39</v>
      </c>
      <c r="V35" s="17">
        <v>38.799999999999997</v>
      </c>
      <c r="W35" s="17">
        <v>38.4</v>
      </c>
      <c r="X35" s="17">
        <v>39.200000000000003</v>
      </c>
      <c r="Y35" s="17">
        <v>40.299999999999997</v>
      </c>
      <c r="Z35" s="17">
        <v>38.4</v>
      </c>
      <c r="AA35" s="17"/>
    </row>
    <row r="36" spans="1:27" x14ac:dyDescent="0.35">
      <c r="A36" s="11">
        <v>44300</v>
      </c>
      <c r="B36" s="19">
        <v>0.6875</v>
      </c>
      <c r="C36" s="19">
        <v>0.70833333333333337</v>
      </c>
      <c r="D36" s="17">
        <v>60</v>
      </c>
      <c r="E36" s="17">
        <v>0</v>
      </c>
      <c r="F36" s="17">
        <v>60</v>
      </c>
      <c r="G36" s="17">
        <v>0</v>
      </c>
      <c r="H36" s="17">
        <v>0</v>
      </c>
      <c r="I36" s="17">
        <v>0</v>
      </c>
      <c r="J36" s="17">
        <v>60</v>
      </c>
      <c r="K36" s="17">
        <v>0</v>
      </c>
      <c r="L36" s="17">
        <v>60</v>
      </c>
      <c r="M36" s="17">
        <v>60</v>
      </c>
      <c r="N36" s="17" t="s">
        <v>34</v>
      </c>
      <c r="O36" s="17">
        <v>63</v>
      </c>
      <c r="P36" s="17" t="s">
        <v>37</v>
      </c>
      <c r="Q36" s="17">
        <v>37.5</v>
      </c>
      <c r="R36" s="17">
        <v>37.799999999999997</v>
      </c>
      <c r="S36" s="17">
        <v>37.700000000000003</v>
      </c>
      <c r="T36" s="17">
        <v>36.799999999999997</v>
      </c>
      <c r="U36" s="17">
        <v>40.1</v>
      </c>
      <c r="V36" s="17">
        <v>39.6</v>
      </c>
      <c r="W36" s="17">
        <v>40.5</v>
      </c>
      <c r="X36" s="17">
        <v>38.200000000000003</v>
      </c>
      <c r="Y36" s="17">
        <v>39.4</v>
      </c>
      <c r="Z36" s="17">
        <v>38.5</v>
      </c>
      <c r="AA36" s="17"/>
    </row>
    <row r="37" spans="1:27" x14ac:dyDescent="0.35">
      <c r="A37" s="11">
        <v>44307</v>
      </c>
      <c r="B37" s="19">
        <v>0.52083333333333337</v>
      </c>
      <c r="C37" s="19">
        <v>0.54166666666666663</v>
      </c>
      <c r="D37" s="17">
        <v>0</v>
      </c>
      <c r="E37" s="17">
        <v>0</v>
      </c>
      <c r="F37" s="17">
        <v>0</v>
      </c>
      <c r="G37" s="17">
        <v>0</v>
      </c>
      <c r="H37" s="17">
        <v>0</v>
      </c>
      <c r="I37" s="17">
        <v>0</v>
      </c>
      <c r="J37" s="17">
        <v>0</v>
      </c>
      <c r="K37" s="17">
        <v>0</v>
      </c>
      <c r="L37" s="17">
        <v>0</v>
      </c>
      <c r="M37" s="17">
        <v>0</v>
      </c>
      <c r="N37" s="17" t="s">
        <v>33</v>
      </c>
      <c r="O37" s="17">
        <v>55</v>
      </c>
      <c r="P37" s="17" t="s">
        <v>37</v>
      </c>
      <c r="Q37" s="17">
        <v>40.9</v>
      </c>
      <c r="R37" s="17">
        <v>39.299999999999997</v>
      </c>
      <c r="S37" s="17">
        <v>40.6</v>
      </c>
      <c r="T37" s="17">
        <v>40.9</v>
      </c>
      <c r="U37" s="17">
        <v>43.9</v>
      </c>
      <c r="V37" s="17">
        <v>43.2</v>
      </c>
      <c r="W37" s="17">
        <v>40.1</v>
      </c>
      <c r="X37" s="17">
        <v>38.6</v>
      </c>
      <c r="Y37" s="17">
        <v>38.1</v>
      </c>
      <c r="Z37" s="17">
        <v>43.5</v>
      </c>
      <c r="AA37" s="17"/>
    </row>
    <row r="38" spans="1:27" x14ac:dyDescent="0.35">
      <c r="A38" s="11">
        <v>44314</v>
      </c>
      <c r="B38" s="19">
        <v>0.52083333333333337</v>
      </c>
      <c r="C38" s="19">
        <v>0.54166666666666663</v>
      </c>
      <c r="D38" s="17">
        <v>0</v>
      </c>
      <c r="E38" s="17">
        <v>0</v>
      </c>
      <c r="F38" s="17">
        <v>0</v>
      </c>
      <c r="G38" s="17">
        <v>0</v>
      </c>
      <c r="H38" s="17">
        <v>0</v>
      </c>
      <c r="I38" s="17">
        <v>0</v>
      </c>
      <c r="J38" s="17">
        <v>0</v>
      </c>
      <c r="K38" s="17">
        <v>0</v>
      </c>
      <c r="L38" s="17">
        <v>0</v>
      </c>
      <c r="M38" s="17">
        <v>0</v>
      </c>
      <c r="N38" s="17" t="s">
        <v>34</v>
      </c>
      <c r="O38" s="17">
        <v>57</v>
      </c>
      <c r="P38" s="17" t="s">
        <v>40</v>
      </c>
      <c r="Q38" s="17">
        <v>37.299999999999997</v>
      </c>
      <c r="R38" s="17">
        <v>34.9</v>
      </c>
      <c r="S38" s="17">
        <v>36.4</v>
      </c>
      <c r="T38" s="17">
        <v>35.1</v>
      </c>
      <c r="U38" s="17">
        <v>34.4</v>
      </c>
      <c r="V38" s="17">
        <v>35.299999999999997</v>
      </c>
      <c r="W38" s="17">
        <v>34.4</v>
      </c>
      <c r="X38" s="17">
        <v>37</v>
      </c>
      <c r="Y38" s="17">
        <v>36.4</v>
      </c>
      <c r="Z38" s="17">
        <v>34.700000000000003</v>
      </c>
      <c r="AA38" s="17"/>
    </row>
    <row r="39" spans="1:27" x14ac:dyDescent="0.35">
      <c r="A39" s="11">
        <v>44320</v>
      </c>
      <c r="B39" s="19">
        <v>0.5</v>
      </c>
      <c r="C39" s="19">
        <v>0.52083333333333337</v>
      </c>
      <c r="D39" s="17">
        <v>25</v>
      </c>
      <c r="E39" s="17">
        <v>0</v>
      </c>
      <c r="F39" s="17">
        <v>25</v>
      </c>
      <c r="G39" s="17">
        <v>5</v>
      </c>
      <c r="H39" s="17">
        <v>0</v>
      </c>
      <c r="I39" s="17">
        <v>5</v>
      </c>
      <c r="J39" s="17">
        <v>30</v>
      </c>
      <c r="K39" s="17">
        <v>0</v>
      </c>
      <c r="L39" s="17">
        <v>30</v>
      </c>
      <c r="M39" s="17">
        <v>30</v>
      </c>
      <c r="N39" s="17" t="s">
        <v>33</v>
      </c>
      <c r="O39" s="17">
        <v>55</v>
      </c>
      <c r="P39" s="17" t="s">
        <v>37</v>
      </c>
      <c r="Q39" s="17">
        <v>36.200000000000003</v>
      </c>
      <c r="R39" s="17">
        <v>37.1</v>
      </c>
      <c r="S39" s="17">
        <v>35.799999999999997</v>
      </c>
      <c r="T39" s="17">
        <v>35.299999999999997</v>
      </c>
      <c r="U39" s="17">
        <v>38.4</v>
      </c>
      <c r="V39" s="17">
        <v>38</v>
      </c>
      <c r="W39" s="17">
        <v>37</v>
      </c>
      <c r="X39" s="17">
        <v>36.200000000000003</v>
      </c>
      <c r="Y39" s="17">
        <v>35.799999999999997</v>
      </c>
      <c r="Z39" s="17">
        <v>40</v>
      </c>
      <c r="AA39" s="17"/>
    </row>
    <row r="40" spans="1:27" x14ac:dyDescent="0.35">
      <c r="A40" s="11">
        <v>44328</v>
      </c>
      <c r="B40" s="19">
        <v>0.52083333333333337</v>
      </c>
      <c r="C40" s="19">
        <v>0.54166666666666663</v>
      </c>
      <c r="D40" s="17">
        <v>0</v>
      </c>
      <c r="E40" s="17">
        <v>0</v>
      </c>
      <c r="F40" s="17">
        <v>0</v>
      </c>
      <c r="G40" s="17">
        <v>3</v>
      </c>
      <c r="H40" s="17">
        <v>0</v>
      </c>
      <c r="I40" s="17">
        <v>3</v>
      </c>
      <c r="J40" s="17">
        <v>3</v>
      </c>
      <c r="K40" s="17">
        <v>0</v>
      </c>
      <c r="L40" s="17">
        <v>3</v>
      </c>
      <c r="M40" s="17">
        <v>3</v>
      </c>
      <c r="N40" s="17" t="s">
        <v>34</v>
      </c>
      <c r="O40" s="17">
        <v>59</v>
      </c>
      <c r="P40" s="17" t="s">
        <v>40</v>
      </c>
      <c r="Q40" s="17">
        <v>34.1</v>
      </c>
      <c r="R40" s="17">
        <v>32.799999999999997</v>
      </c>
      <c r="S40" s="17">
        <v>33</v>
      </c>
      <c r="T40" s="17">
        <v>35.9</v>
      </c>
      <c r="U40" s="17">
        <v>35</v>
      </c>
      <c r="V40" s="17">
        <v>33.4</v>
      </c>
      <c r="W40" s="17">
        <v>33</v>
      </c>
      <c r="X40" s="17">
        <v>34.200000000000003</v>
      </c>
      <c r="Y40" s="17">
        <v>33.299999999999997</v>
      </c>
      <c r="Z40" s="17">
        <v>36.299999999999997</v>
      </c>
      <c r="AA40" s="17"/>
    </row>
    <row r="41" spans="1:27" x14ac:dyDescent="0.35">
      <c r="A41" s="11">
        <v>44335</v>
      </c>
      <c r="B41" s="19">
        <v>0.6875</v>
      </c>
      <c r="C41" s="19">
        <v>0.70833333333333337</v>
      </c>
      <c r="D41" s="17">
        <v>45</v>
      </c>
      <c r="E41" s="17">
        <v>0</v>
      </c>
      <c r="F41" s="17">
        <v>45</v>
      </c>
      <c r="G41" s="17">
        <v>4</v>
      </c>
      <c r="H41" s="17">
        <v>0</v>
      </c>
      <c r="I41" s="17">
        <v>4</v>
      </c>
      <c r="J41" s="17">
        <v>49</v>
      </c>
      <c r="K41" s="17">
        <v>0</v>
      </c>
      <c r="L41" s="17">
        <v>49</v>
      </c>
      <c r="M41" s="17">
        <v>49</v>
      </c>
      <c r="N41" s="17" t="s">
        <v>34</v>
      </c>
      <c r="O41" s="17">
        <v>57</v>
      </c>
      <c r="P41" s="17" t="s">
        <v>37</v>
      </c>
      <c r="Q41" s="17">
        <v>31.9</v>
      </c>
      <c r="R41" s="17">
        <v>32</v>
      </c>
      <c r="S41" s="17">
        <v>32.200000000000003</v>
      </c>
      <c r="T41" s="17">
        <v>33</v>
      </c>
      <c r="U41" s="17">
        <v>32.4</v>
      </c>
      <c r="V41" s="17">
        <v>32.799999999999997</v>
      </c>
      <c r="W41" s="17">
        <v>33.299999999999997</v>
      </c>
      <c r="X41" s="17">
        <v>34.200000000000003</v>
      </c>
      <c r="Y41" s="17">
        <v>32.9</v>
      </c>
      <c r="Z41" s="17">
        <v>34.5</v>
      </c>
      <c r="AA41" s="17"/>
    </row>
    <row r="42" spans="1:27" x14ac:dyDescent="0.35">
      <c r="A42" s="11">
        <v>44342</v>
      </c>
      <c r="B42" s="19">
        <v>0.6875</v>
      </c>
      <c r="C42" s="19">
        <v>0.70833333333333337</v>
      </c>
      <c r="D42" s="17">
        <v>35</v>
      </c>
      <c r="E42" s="17">
        <v>0</v>
      </c>
      <c r="F42" s="17">
        <v>35</v>
      </c>
      <c r="G42" s="17">
        <v>3</v>
      </c>
      <c r="H42" s="17">
        <v>0</v>
      </c>
      <c r="I42" s="17">
        <v>3</v>
      </c>
      <c r="J42" s="17">
        <v>38</v>
      </c>
      <c r="K42" s="17">
        <v>0</v>
      </c>
      <c r="L42" s="17">
        <v>38</v>
      </c>
      <c r="M42" s="17">
        <v>38</v>
      </c>
      <c r="N42" s="17" t="s">
        <v>33</v>
      </c>
      <c r="O42" s="17">
        <v>57</v>
      </c>
      <c r="P42" s="17" t="s">
        <v>40</v>
      </c>
      <c r="Q42" s="17">
        <v>34.4</v>
      </c>
      <c r="R42" s="17">
        <v>33.9</v>
      </c>
      <c r="S42" s="17">
        <v>34.200000000000003</v>
      </c>
      <c r="T42" s="17">
        <v>33.700000000000003</v>
      </c>
      <c r="U42" s="17">
        <v>33.5</v>
      </c>
      <c r="V42" s="17">
        <v>33.4</v>
      </c>
      <c r="W42" s="17">
        <v>33.9</v>
      </c>
      <c r="X42" s="17">
        <v>34.5</v>
      </c>
      <c r="Y42" s="17">
        <v>35.1</v>
      </c>
      <c r="Z42" s="17">
        <v>36</v>
      </c>
      <c r="AA42" s="17"/>
    </row>
    <row r="43" spans="1:27" x14ac:dyDescent="0.35">
      <c r="A43" s="11">
        <v>44356</v>
      </c>
      <c r="B43" s="19">
        <v>0.60416666666666663</v>
      </c>
      <c r="C43" s="19">
        <v>0.625</v>
      </c>
      <c r="D43" s="17">
        <v>62</v>
      </c>
      <c r="E43" s="17">
        <v>0</v>
      </c>
      <c r="F43" s="17">
        <v>62</v>
      </c>
      <c r="G43" s="17">
        <v>0</v>
      </c>
      <c r="H43" s="17">
        <v>0</v>
      </c>
      <c r="I43" s="17">
        <v>0</v>
      </c>
      <c r="J43" s="17">
        <v>62</v>
      </c>
      <c r="K43" s="17">
        <v>0</v>
      </c>
      <c r="L43" s="17">
        <v>62</v>
      </c>
      <c r="M43" s="17">
        <v>62</v>
      </c>
      <c r="N43" s="17" t="s">
        <v>34</v>
      </c>
      <c r="O43" s="17">
        <v>61</v>
      </c>
      <c r="P43" s="17" t="s">
        <v>37</v>
      </c>
      <c r="Q43" s="17">
        <v>39.200000000000003</v>
      </c>
      <c r="R43" s="17">
        <v>35</v>
      </c>
      <c r="S43" s="17">
        <v>42.3</v>
      </c>
      <c r="T43" s="17">
        <v>37.299999999999997</v>
      </c>
      <c r="U43" s="17">
        <v>34.799999999999997</v>
      </c>
      <c r="V43" s="17">
        <v>33.299999999999997</v>
      </c>
      <c r="W43" s="17">
        <v>36</v>
      </c>
      <c r="X43" s="17">
        <v>36.799999999999997</v>
      </c>
      <c r="Y43" s="17">
        <v>37.1</v>
      </c>
      <c r="Z43" s="17">
        <v>39.299999999999997</v>
      </c>
      <c r="AA43" s="17"/>
    </row>
    <row r="44" spans="1:27" x14ac:dyDescent="0.35">
      <c r="A44" s="11">
        <v>44361</v>
      </c>
      <c r="B44" s="19">
        <v>0.52083333333333337</v>
      </c>
      <c r="C44" s="19">
        <v>0.54166666666666663</v>
      </c>
      <c r="D44" s="17">
        <v>15</v>
      </c>
      <c r="E44" s="17">
        <v>0</v>
      </c>
      <c r="F44" s="17">
        <v>15</v>
      </c>
      <c r="G44" s="17">
        <v>1</v>
      </c>
      <c r="H44" s="17">
        <v>0</v>
      </c>
      <c r="I44" s="17">
        <v>1</v>
      </c>
      <c r="J44" s="17">
        <v>16</v>
      </c>
      <c r="K44" s="17">
        <v>0</v>
      </c>
      <c r="L44" s="17">
        <v>16</v>
      </c>
      <c r="M44" s="17">
        <v>16</v>
      </c>
      <c r="N44" s="17" t="s">
        <v>34</v>
      </c>
      <c r="O44" s="17">
        <v>61</v>
      </c>
      <c r="P44" s="17" t="s">
        <v>40</v>
      </c>
      <c r="Q44" s="17">
        <v>35.4</v>
      </c>
      <c r="R44" s="17">
        <v>37</v>
      </c>
      <c r="S44" s="17">
        <v>37.4</v>
      </c>
      <c r="T44" s="17">
        <v>36.5</v>
      </c>
      <c r="U44" s="17">
        <v>39.299999999999997</v>
      </c>
      <c r="V44" s="17">
        <v>41.1</v>
      </c>
      <c r="W44" s="17">
        <v>34.200000000000003</v>
      </c>
      <c r="X44" s="17">
        <v>33.6</v>
      </c>
      <c r="Y44" s="17">
        <v>40.4</v>
      </c>
      <c r="Z44" s="17">
        <v>35.200000000000003</v>
      </c>
      <c r="AA44" s="17"/>
    </row>
    <row r="45" spans="1:27" x14ac:dyDescent="0.35">
      <c r="A45" s="11">
        <v>44379</v>
      </c>
      <c r="B45" s="19">
        <v>0.5</v>
      </c>
      <c r="C45" s="19">
        <v>0.52083333333333337</v>
      </c>
      <c r="D45" s="17">
        <v>15</v>
      </c>
      <c r="E45" s="17">
        <v>8</v>
      </c>
      <c r="F45" s="17">
        <v>23</v>
      </c>
      <c r="G45" s="17">
        <v>0</v>
      </c>
      <c r="H45" s="17">
        <v>0</v>
      </c>
      <c r="I45" s="17">
        <v>0</v>
      </c>
      <c r="J45" s="17">
        <v>23</v>
      </c>
      <c r="K45" s="17">
        <v>0</v>
      </c>
      <c r="L45" s="17">
        <v>23</v>
      </c>
      <c r="M45" s="17">
        <v>23</v>
      </c>
      <c r="N45" s="17" t="s">
        <v>33</v>
      </c>
      <c r="O45" s="17">
        <v>70</v>
      </c>
      <c r="P45" s="17" t="s">
        <v>37</v>
      </c>
      <c r="Q45" s="17">
        <v>37.1</v>
      </c>
      <c r="R45" s="17">
        <v>34.5</v>
      </c>
      <c r="S45" s="17">
        <v>38.4</v>
      </c>
      <c r="T45" s="17">
        <v>36.200000000000003</v>
      </c>
      <c r="U45" s="17">
        <v>36.6</v>
      </c>
      <c r="V45" s="17">
        <v>34</v>
      </c>
      <c r="W45" s="17">
        <v>36.799999999999997</v>
      </c>
      <c r="X45" s="17">
        <v>36.299999999999997</v>
      </c>
      <c r="Y45" s="17">
        <v>35.200000000000003</v>
      </c>
      <c r="Z45" s="17">
        <v>35.4</v>
      </c>
      <c r="AA45" s="17" t="s">
        <v>67</v>
      </c>
    </row>
    <row r="46" spans="1:27" x14ac:dyDescent="0.35">
      <c r="A46" s="11">
        <v>44383</v>
      </c>
      <c r="B46" s="19">
        <v>0.4375</v>
      </c>
      <c r="C46" s="19">
        <v>0.45833333333333331</v>
      </c>
      <c r="D46" s="17">
        <v>10</v>
      </c>
      <c r="E46" s="17">
        <v>10</v>
      </c>
      <c r="F46" s="17">
        <v>20</v>
      </c>
      <c r="G46" s="17">
        <v>10</v>
      </c>
      <c r="H46" s="17">
        <v>0</v>
      </c>
      <c r="I46" s="17">
        <v>10</v>
      </c>
      <c r="J46" s="17">
        <v>20</v>
      </c>
      <c r="K46" s="17">
        <v>10</v>
      </c>
      <c r="L46" s="17">
        <v>30</v>
      </c>
      <c r="M46" s="17">
        <v>30</v>
      </c>
      <c r="N46" s="17" t="s">
        <v>34</v>
      </c>
      <c r="O46" s="17">
        <v>64</v>
      </c>
      <c r="P46" s="17" t="s">
        <v>37</v>
      </c>
      <c r="Q46" s="17">
        <v>39.700000000000003</v>
      </c>
      <c r="R46" s="17">
        <v>34.9</v>
      </c>
      <c r="S46" s="17">
        <v>36.4</v>
      </c>
      <c r="T46" s="17">
        <v>34.5</v>
      </c>
      <c r="U46" s="17">
        <v>35.700000000000003</v>
      </c>
      <c r="V46" s="17">
        <v>36.9</v>
      </c>
      <c r="W46" s="17">
        <v>36.299999999999997</v>
      </c>
      <c r="X46" s="17">
        <v>34.700000000000003</v>
      </c>
      <c r="Y46" s="17">
        <v>34.799999999999997</v>
      </c>
      <c r="Z46" s="17">
        <v>36.1</v>
      </c>
      <c r="AA46" s="17"/>
    </row>
    <row r="47" spans="1:27" x14ac:dyDescent="0.35">
      <c r="A47" s="11">
        <v>44397</v>
      </c>
      <c r="B47" s="19">
        <v>0.4861111111111111</v>
      </c>
      <c r="C47" s="19">
        <v>0.50694444444444442</v>
      </c>
      <c r="D47" s="17">
        <v>50</v>
      </c>
      <c r="E47" s="17">
        <v>10</v>
      </c>
      <c r="F47" s="17">
        <v>60</v>
      </c>
      <c r="G47" s="17">
        <v>5</v>
      </c>
      <c r="H47" s="17">
        <v>2</v>
      </c>
      <c r="I47" s="17">
        <v>7</v>
      </c>
      <c r="J47" s="17">
        <v>55</v>
      </c>
      <c r="K47" s="17">
        <v>17</v>
      </c>
      <c r="L47" s="17">
        <v>67</v>
      </c>
      <c r="M47" s="17">
        <v>67</v>
      </c>
      <c r="N47" s="17" t="s">
        <v>34</v>
      </c>
      <c r="O47" s="17">
        <v>66</v>
      </c>
      <c r="P47" s="17" t="s">
        <v>37</v>
      </c>
      <c r="Q47" s="17">
        <v>40.5</v>
      </c>
      <c r="R47" s="17">
        <v>43.9</v>
      </c>
      <c r="S47" s="17">
        <v>40.4</v>
      </c>
      <c r="T47" s="17">
        <v>39.9</v>
      </c>
      <c r="U47" s="17">
        <v>40.200000000000003</v>
      </c>
      <c r="V47" s="17">
        <v>42.5</v>
      </c>
      <c r="W47" s="17">
        <v>41.1</v>
      </c>
      <c r="X47" s="17">
        <v>40.6</v>
      </c>
      <c r="Y47" s="17">
        <v>39.799999999999997</v>
      </c>
      <c r="Z47" s="17">
        <v>40.1</v>
      </c>
      <c r="AA47" s="17"/>
    </row>
    <row r="48" spans="1:27" x14ac:dyDescent="0.35">
      <c r="A48" s="11">
        <v>44404</v>
      </c>
      <c r="B48" s="19">
        <v>0.44444444444444442</v>
      </c>
      <c r="C48" s="19">
        <v>0.46527777777777773</v>
      </c>
      <c r="D48" s="17">
        <v>55</v>
      </c>
      <c r="E48" s="17">
        <v>0</v>
      </c>
      <c r="F48" s="17">
        <v>55</v>
      </c>
      <c r="G48" s="17">
        <v>5</v>
      </c>
      <c r="H48" s="17">
        <v>0</v>
      </c>
      <c r="I48" s="17">
        <v>5</v>
      </c>
      <c r="J48" s="17">
        <v>60</v>
      </c>
      <c r="K48" s="17">
        <v>0</v>
      </c>
      <c r="L48" s="17">
        <v>60</v>
      </c>
      <c r="M48" s="17">
        <v>60</v>
      </c>
      <c r="N48" s="17" t="s">
        <v>34</v>
      </c>
      <c r="O48" s="17">
        <v>70</v>
      </c>
      <c r="P48" s="17" t="s">
        <v>37</v>
      </c>
      <c r="Q48" s="17">
        <v>34.200000000000003</v>
      </c>
      <c r="R48" s="17">
        <v>34.5</v>
      </c>
      <c r="S48" s="17">
        <v>34.4</v>
      </c>
      <c r="T48" s="17">
        <v>33.1</v>
      </c>
      <c r="U48" s="17">
        <v>36</v>
      </c>
      <c r="V48" s="17">
        <v>37.4</v>
      </c>
      <c r="W48" s="17">
        <v>38.5</v>
      </c>
      <c r="X48" s="17">
        <v>33.299999999999997</v>
      </c>
      <c r="Y48" s="17">
        <v>34</v>
      </c>
      <c r="Z48" s="17">
        <v>33.700000000000003</v>
      </c>
      <c r="AA48" s="17"/>
    </row>
    <row r="49" spans="1:27" x14ac:dyDescent="0.35">
      <c r="A49" s="11">
        <v>44410</v>
      </c>
      <c r="B49" s="19">
        <v>0.46527777777777773</v>
      </c>
      <c r="C49" s="19">
        <v>0.4861111111111111</v>
      </c>
      <c r="D49" s="17">
        <v>50</v>
      </c>
      <c r="E49" s="17">
        <v>22</v>
      </c>
      <c r="F49" s="17">
        <v>72</v>
      </c>
      <c r="G49" s="17">
        <v>3</v>
      </c>
      <c r="H49" s="17">
        <v>0</v>
      </c>
      <c r="I49" s="17">
        <v>3</v>
      </c>
      <c r="J49" s="17">
        <v>53</v>
      </c>
      <c r="K49" s="17">
        <v>22</v>
      </c>
      <c r="L49" s="17">
        <v>75</v>
      </c>
      <c r="M49" s="17">
        <v>75</v>
      </c>
      <c r="N49" s="17" t="s">
        <v>34</v>
      </c>
      <c r="O49" s="17">
        <v>66</v>
      </c>
      <c r="P49" s="17" t="s">
        <v>37</v>
      </c>
      <c r="Q49" s="17">
        <v>37.1</v>
      </c>
      <c r="R49" s="17">
        <v>38.1</v>
      </c>
      <c r="S49" s="17">
        <v>38.200000000000003</v>
      </c>
      <c r="T49" s="17">
        <v>38</v>
      </c>
      <c r="U49" s="17">
        <v>39.1</v>
      </c>
      <c r="V49" s="17">
        <v>37.5</v>
      </c>
      <c r="W49" s="17">
        <v>34.299999999999997</v>
      </c>
      <c r="X49" s="17">
        <v>36.799999999999997</v>
      </c>
      <c r="Y49" s="17">
        <v>37.4</v>
      </c>
      <c r="Z49" s="17">
        <v>36.5</v>
      </c>
      <c r="AA49" s="17"/>
    </row>
    <row r="50" spans="1:27" x14ac:dyDescent="0.35">
      <c r="A50" s="11">
        <v>44418</v>
      </c>
      <c r="B50" s="19">
        <v>0.4375</v>
      </c>
      <c r="C50" s="19">
        <v>0.45833333333333331</v>
      </c>
      <c r="D50" s="17">
        <v>30</v>
      </c>
      <c r="E50" s="17">
        <v>0</v>
      </c>
      <c r="F50" s="17">
        <v>30</v>
      </c>
      <c r="G50" s="17">
        <v>5</v>
      </c>
      <c r="H50" s="17">
        <v>0</v>
      </c>
      <c r="I50" s="17">
        <v>5</v>
      </c>
      <c r="J50" s="17">
        <v>35</v>
      </c>
      <c r="K50" s="17">
        <v>0</v>
      </c>
      <c r="L50" s="17">
        <v>35</v>
      </c>
      <c r="M50" s="17">
        <v>35</v>
      </c>
      <c r="N50" s="17" t="s">
        <v>34</v>
      </c>
      <c r="O50" s="17">
        <v>68</v>
      </c>
      <c r="P50" s="17" t="s">
        <v>37</v>
      </c>
      <c r="Q50" s="17">
        <v>35.9</v>
      </c>
      <c r="R50" s="17">
        <v>35.5</v>
      </c>
      <c r="S50" s="17">
        <v>36.6</v>
      </c>
      <c r="T50" s="17">
        <v>35.6</v>
      </c>
      <c r="U50" s="17">
        <v>36.299999999999997</v>
      </c>
      <c r="V50" s="17">
        <v>35.6</v>
      </c>
      <c r="W50" s="17">
        <v>35.9</v>
      </c>
      <c r="X50" s="17">
        <v>36.6</v>
      </c>
      <c r="Y50" s="17">
        <v>35.9</v>
      </c>
      <c r="Z50" s="17">
        <v>36</v>
      </c>
      <c r="AA50" s="17"/>
    </row>
    <row r="51" spans="1:27" x14ac:dyDescent="0.35">
      <c r="A51" s="11">
        <v>44424</v>
      </c>
      <c r="B51" s="19">
        <v>0.4861111111111111</v>
      </c>
      <c r="C51" s="19">
        <v>0.50694444444444442</v>
      </c>
      <c r="D51" s="17">
        <v>40</v>
      </c>
      <c r="E51" s="17">
        <v>0</v>
      </c>
      <c r="F51" s="17">
        <v>40</v>
      </c>
      <c r="G51" s="17">
        <v>0</v>
      </c>
      <c r="H51" s="17">
        <v>0</v>
      </c>
      <c r="I51" s="17">
        <v>0</v>
      </c>
      <c r="J51" s="17">
        <v>40</v>
      </c>
      <c r="K51" s="17">
        <v>0</v>
      </c>
      <c r="L51" s="17">
        <v>40</v>
      </c>
      <c r="M51" s="17">
        <v>40</v>
      </c>
      <c r="N51" s="17" t="s">
        <v>33</v>
      </c>
      <c r="O51" s="17">
        <v>64</v>
      </c>
      <c r="P51" s="17" t="s">
        <v>40</v>
      </c>
      <c r="Q51" s="17">
        <v>48</v>
      </c>
      <c r="R51" s="17">
        <v>49.2</v>
      </c>
      <c r="S51" s="17">
        <v>47.9</v>
      </c>
      <c r="T51" s="17">
        <v>48.1</v>
      </c>
      <c r="U51" s="17">
        <v>47.9</v>
      </c>
      <c r="V51" s="17">
        <v>47.8</v>
      </c>
      <c r="W51" s="17">
        <v>48.3</v>
      </c>
      <c r="X51" s="17">
        <v>47.1</v>
      </c>
      <c r="Y51" s="17">
        <v>49.5</v>
      </c>
      <c r="Z51" s="17">
        <v>50</v>
      </c>
      <c r="AA51" s="17"/>
    </row>
    <row r="52" spans="1:27" x14ac:dyDescent="0.35">
      <c r="A52" s="11">
        <v>44431</v>
      </c>
      <c r="B52" s="19">
        <v>0.47916666666666669</v>
      </c>
      <c r="C52" s="19">
        <v>0.5</v>
      </c>
      <c r="D52" s="17">
        <v>55</v>
      </c>
      <c r="E52" s="17">
        <v>28</v>
      </c>
      <c r="F52" s="17">
        <f>28+55</f>
        <v>83</v>
      </c>
      <c r="G52" s="17">
        <v>1</v>
      </c>
      <c r="H52" s="17">
        <v>0</v>
      </c>
      <c r="I52" s="17">
        <v>1</v>
      </c>
      <c r="J52" s="17">
        <v>56</v>
      </c>
      <c r="K52" s="17">
        <v>28</v>
      </c>
      <c r="L52" s="17">
        <v>84</v>
      </c>
      <c r="M52" s="17">
        <v>84</v>
      </c>
      <c r="N52" s="17" t="s">
        <v>34</v>
      </c>
      <c r="O52" s="17">
        <v>61</v>
      </c>
      <c r="P52" s="17" t="s">
        <v>40</v>
      </c>
      <c r="Q52" s="17">
        <v>32</v>
      </c>
      <c r="R52" s="17">
        <v>33</v>
      </c>
      <c r="S52" s="17">
        <v>36.700000000000003</v>
      </c>
      <c r="T52" s="17">
        <v>34.799999999999997</v>
      </c>
      <c r="U52" s="17">
        <v>32.799999999999997</v>
      </c>
      <c r="V52" s="17">
        <v>32</v>
      </c>
      <c r="W52" s="17">
        <v>32.200000000000003</v>
      </c>
      <c r="X52" s="17">
        <v>32.6</v>
      </c>
      <c r="Y52" s="17">
        <v>33</v>
      </c>
      <c r="Z52" s="17">
        <v>34</v>
      </c>
      <c r="AA52"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zoomScale="87" workbookViewId="0">
      <selection activeCell="B23" sqref="B23"/>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28</v>
      </c>
      <c r="J1" t="s">
        <v>29</v>
      </c>
    </row>
    <row r="2" spans="1:17" x14ac:dyDescent="0.35">
      <c r="A2" t="s">
        <v>24</v>
      </c>
      <c r="B2" t="s">
        <v>30</v>
      </c>
      <c r="C2" t="s">
        <v>31</v>
      </c>
      <c r="D2" t="s">
        <v>25</v>
      </c>
      <c r="E2" t="s">
        <v>26</v>
      </c>
      <c r="F2" t="s">
        <v>27</v>
      </c>
      <c r="G2" t="s">
        <v>32</v>
      </c>
      <c r="H2" t="s">
        <v>15</v>
      </c>
      <c r="I2" t="s">
        <v>76</v>
      </c>
      <c r="J2" t="s">
        <v>24</v>
      </c>
      <c r="K2" t="s">
        <v>30</v>
      </c>
      <c r="L2" t="s">
        <v>31</v>
      </c>
      <c r="M2" t="s">
        <v>25</v>
      </c>
      <c r="N2" t="s">
        <v>26</v>
      </c>
      <c r="O2" t="s">
        <v>27</v>
      </c>
      <c r="P2" t="s">
        <v>32</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t="e">
        <f>Marina!#REF!</f>
        <v>#REF!</v>
      </c>
      <c r="K3" t="e">
        <f>Marina!#REF!</f>
        <v>#REF!</v>
      </c>
      <c r="L3" t="e">
        <f>Marina!#REF!</f>
        <v>#REF!</v>
      </c>
      <c r="M3" s="1" t="e">
        <f>Marina!#REF!</f>
        <v>#REF!</v>
      </c>
      <c r="N3" s="1" t="e">
        <f>Marina!#REF!</f>
        <v>#REF!</v>
      </c>
      <c r="O3" t="e">
        <f>Marina!#REF!</f>
        <v>#REF!</v>
      </c>
      <c r="P3" t="e">
        <f>Marina!#REF!</f>
        <v>#REF!</v>
      </c>
      <c r="Q3" t="e">
        <f>Marina!#REF!</f>
        <v>#REF!</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Marina!A2</f>
        <v>44025</v>
      </c>
      <c r="K4">
        <f>Marina!Q2</f>
        <v>43.3</v>
      </c>
      <c r="L4">
        <f>Marina!F2</f>
        <v>16</v>
      </c>
      <c r="M4" s="1">
        <f>Marina!B2</f>
        <v>0.47222222222222227</v>
      </c>
      <c r="N4" s="1">
        <f>Marina!C2</f>
        <v>0.4826388888888889</v>
      </c>
      <c r="O4" t="str">
        <f>Marina!N2</f>
        <v>M</v>
      </c>
      <c r="P4">
        <f>Marina!O2</f>
        <v>63</v>
      </c>
      <c r="Q4" t="str">
        <f>Marina!P2</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Marina!A3</f>
        <v>44032</v>
      </c>
      <c r="K5">
        <f>Marina!Q3</f>
        <v>38</v>
      </c>
      <c r="L5">
        <f>Marina!F3</f>
        <v>38</v>
      </c>
      <c r="M5" s="1">
        <f>Marina!B3</f>
        <v>0.47222222222222227</v>
      </c>
      <c r="N5" s="1">
        <f>Marina!C3</f>
        <v>0.4826388888888889</v>
      </c>
      <c r="O5" t="str">
        <f>Marina!N3</f>
        <v>L</v>
      </c>
      <c r="P5">
        <f>Marina!O3</f>
        <v>70</v>
      </c>
      <c r="Q5" t="str">
        <f>Marina!P3</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Marina!A4</f>
        <v>44039</v>
      </c>
      <c r="K6">
        <f>Marina!Q4</f>
        <v>33.200000000000003</v>
      </c>
      <c r="L6">
        <f>Marina!F4</f>
        <v>48</v>
      </c>
      <c r="M6" s="1">
        <f>Marina!B4</f>
        <v>0.68055555555555547</v>
      </c>
      <c r="N6" s="1">
        <f>Marina!C4</f>
        <v>0.70138888888888884</v>
      </c>
      <c r="O6" t="str">
        <f>Marina!N4</f>
        <v>L</v>
      </c>
      <c r="P6">
        <f>Marina!O4</f>
        <v>82</v>
      </c>
      <c r="Q6" t="str">
        <f>Marina!P4</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Marina!A5</f>
        <v>44046</v>
      </c>
      <c r="K7">
        <f>Marina!Q5</f>
        <v>36.200000000000003</v>
      </c>
      <c r="L7">
        <f>Marina!F5</f>
        <v>28</v>
      </c>
      <c r="M7" s="1">
        <f>Marina!B5</f>
        <v>0.4236111111111111</v>
      </c>
      <c r="N7" s="1">
        <f>Marina!C5</f>
        <v>0.44444444444444442</v>
      </c>
      <c r="O7" t="str">
        <f>Marina!N5</f>
        <v>L</v>
      </c>
      <c r="P7">
        <f>Marina!O5</f>
        <v>66</v>
      </c>
      <c r="Q7" t="str">
        <f>Marina!P5</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Marina!A6</f>
        <v>44053</v>
      </c>
      <c r="K8">
        <f>Marina!Q6</f>
        <v>31.7</v>
      </c>
      <c r="L8">
        <f>Marina!F6</f>
        <v>82</v>
      </c>
      <c r="M8" s="1">
        <f>Marina!B6</f>
        <v>0.64930555555555558</v>
      </c>
      <c r="N8" s="1">
        <f>Marina!C6</f>
        <v>0.67013888888888884</v>
      </c>
      <c r="O8" t="str">
        <f>Marina!N6</f>
        <v>H</v>
      </c>
      <c r="P8">
        <f>Marina!O6</f>
        <v>68</v>
      </c>
      <c r="Q8" t="str">
        <f>Marina!P6</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Marina!A7</f>
        <v>44060</v>
      </c>
      <c r="K9">
        <f>Marina!Q7</f>
        <v>37.700000000000003</v>
      </c>
      <c r="L9">
        <f>Marina!F7</f>
        <v>81</v>
      </c>
      <c r="M9" s="1">
        <f>Marina!B7</f>
        <v>0.43402777777777773</v>
      </c>
      <c r="N9" s="1">
        <f>Marina!C7</f>
        <v>0.4548611111111111</v>
      </c>
      <c r="O9" t="str">
        <f>Marina!N7</f>
        <v>L</v>
      </c>
      <c r="P9">
        <f>Marina!O7</f>
        <v>73</v>
      </c>
      <c r="Q9" t="str">
        <f>Marina!P7</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Marina!A8</f>
        <v>44067</v>
      </c>
      <c r="K10">
        <f>Marina!Q8</f>
        <v>33.1</v>
      </c>
      <c r="L10">
        <f>Marina!F8</f>
        <v>26</v>
      </c>
      <c r="M10" s="1">
        <f>Marina!B8</f>
        <v>0.40277777777777773</v>
      </c>
      <c r="N10" s="1">
        <f>Marina!C8</f>
        <v>0.4236111111111111</v>
      </c>
      <c r="O10" t="str">
        <f>Marina!N8</f>
        <v>H</v>
      </c>
      <c r="P10">
        <f>Marina!O8</f>
        <v>61</v>
      </c>
      <c r="Q10" t="str">
        <f>Marina!P8</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Marina!A9</f>
        <v>44074</v>
      </c>
      <c r="K11">
        <f>Marina!Q9</f>
        <v>36.1</v>
      </c>
      <c r="L11">
        <f>Marina!F9</f>
        <v>64</v>
      </c>
      <c r="M11" s="1">
        <f>Marina!B9</f>
        <v>0.3923611111111111</v>
      </c>
      <c r="N11" s="1">
        <f>Marina!C9</f>
        <v>0.41319444444444442</v>
      </c>
      <c r="O11" t="str">
        <f>Marina!N9</f>
        <v>L</v>
      </c>
      <c r="P11">
        <f>Marina!O9</f>
        <v>57</v>
      </c>
      <c r="Q11" t="str">
        <f>Marina!P9</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Marina!A10</f>
        <v>44087</v>
      </c>
      <c r="K12">
        <f>Marina!Q10</f>
        <v>34.799999999999997</v>
      </c>
      <c r="L12">
        <f>Marina!F10</f>
        <v>70</v>
      </c>
      <c r="M12" s="1">
        <f>Marina!B10</f>
        <v>0.45833333333333331</v>
      </c>
      <c r="N12" s="1">
        <f>Marina!C10</f>
        <v>0.47916666666666669</v>
      </c>
      <c r="O12" t="str">
        <f>Marina!N10</f>
        <v>L</v>
      </c>
      <c r="P12">
        <f>Marina!O10</f>
        <v>57</v>
      </c>
      <c r="Q12" t="str">
        <f>Marina!P10</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Marina!A11</f>
        <v>44095</v>
      </c>
      <c r="K13">
        <f>Marina!Q11</f>
        <v>49.5</v>
      </c>
      <c r="L13">
        <f>Marina!F11</f>
        <v>31</v>
      </c>
      <c r="M13" s="1">
        <f>Marina!B11</f>
        <v>0.40972222222222227</v>
      </c>
      <c r="N13" s="1">
        <f>Marina!C11</f>
        <v>0.43055555555555558</v>
      </c>
      <c r="O13" t="str">
        <f>Marina!N11</f>
        <v>H</v>
      </c>
      <c r="P13">
        <f>Marina!O11</f>
        <v>57</v>
      </c>
      <c r="Q13" t="str">
        <f>Marina!P11</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Marina!A12</f>
        <v>44102</v>
      </c>
      <c r="K14">
        <f>Marina!Q12</f>
        <v>40.200000000000003</v>
      </c>
      <c r="L14">
        <f>Marina!F12</f>
        <v>55</v>
      </c>
      <c r="M14" s="1">
        <f>Marina!B12</f>
        <v>0.47916666666666669</v>
      </c>
      <c r="N14" s="1">
        <f>Marina!C12</f>
        <v>0.5</v>
      </c>
      <c r="O14" t="str">
        <f>Marina!N12</f>
        <v>L</v>
      </c>
      <c r="P14">
        <f>Marina!O12</f>
        <v>61</v>
      </c>
      <c r="Q14" t="str">
        <f>Marina!P12</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Marina!A13</f>
        <v>44109</v>
      </c>
      <c r="K15">
        <f>Marina!Q13</f>
        <v>40</v>
      </c>
      <c r="L15">
        <f>Marina!F13</f>
        <v>47</v>
      </c>
      <c r="M15" s="1">
        <f>Marina!B13</f>
        <v>0.45833333333333331</v>
      </c>
      <c r="N15" s="1">
        <f>Marina!C13</f>
        <v>0.47916666666666669</v>
      </c>
      <c r="O15" t="str">
        <f>Marina!N13</f>
        <v>H</v>
      </c>
      <c r="P15">
        <f>Marina!O13</f>
        <v>57</v>
      </c>
      <c r="Q15" t="str">
        <f>Marina!P13</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Marina!A14</f>
        <v>44123</v>
      </c>
      <c r="K16">
        <f>Marina!Q14</f>
        <v>44.6</v>
      </c>
      <c r="L16">
        <f>Marina!F14</f>
        <v>0</v>
      </c>
      <c r="M16" s="1">
        <f>Marina!B14</f>
        <v>0.47916666666666669</v>
      </c>
      <c r="N16" s="1">
        <f>Marina!C14</f>
        <v>0.5</v>
      </c>
      <c r="O16" t="str">
        <f>Marina!N14</f>
        <v>H</v>
      </c>
      <c r="P16">
        <f>Marina!O14</f>
        <v>54</v>
      </c>
      <c r="Q16" t="str">
        <f>Marina!P14</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Marina!A15</f>
        <v>44130</v>
      </c>
      <c r="K17">
        <f>Marina!Q15</f>
        <v>36.700000000000003</v>
      </c>
      <c r="L17">
        <f>Marina!F15</f>
        <v>15</v>
      </c>
      <c r="M17" s="1">
        <f>Marina!B15</f>
        <v>0.47222222222222227</v>
      </c>
      <c r="N17" s="1">
        <f>Marina!C15</f>
        <v>0.49305555555555558</v>
      </c>
      <c r="O17" t="str">
        <f>Marina!N15</f>
        <v>L</v>
      </c>
      <c r="P17">
        <f>Marina!O15</f>
        <v>43</v>
      </c>
      <c r="Q17" t="str">
        <f>Marina!P15</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Marina!A16</f>
        <v>44137</v>
      </c>
      <c r="K18">
        <f>Marina!Q16</f>
        <v>38.700000000000003</v>
      </c>
      <c r="L18">
        <f>Marina!F16</f>
        <v>20</v>
      </c>
      <c r="M18" s="1">
        <f>Marina!B16</f>
        <v>0.47222222222222227</v>
      </c>
      <c r="N18" s="1">
        <f>Marina!C16</f>
        <v>0.49305555555555558</v>
      </c>
      <c r="O18" t="str">
        <f>Marina!N16</f>
        <v>H</v>
      </c>
      <c r="P18">
        <f>Marina!O16</f>
        <v>54</v>
      </c>
      <c r="Q18" t="str">
        <f>Marina!P16</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Marina!A17</f>
        <v>44144</v>
      </c>
      <c r="K19">
        <f>Marina!Q17</f>
        <v>52.2</v>
      </c>
      <c r="L19">
        <f>Marina!F17</f>
        <v>24</v>
      </c>
      <c r="M19" s="1">
        <f>Marina!B17</f>
        <v>0.4513888888888889</v>
      </c>
      <c r="N19" s="1">
        <f>Marina!C17</f>
        <v>0.47222222222222227</v>
      </c>
      <c r="O19" t="str">
        <f>Marina!N17</f>
        <v>H</v>
      </c>
      <c r="P19">
        <f>Marina!O17</f>
        <v>39</v>
      </c>
      <c r="Q19" t="str">
        <f>Marina!P17</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Marina!A18</f>
        <v>44151</v>
      </c>
      <c r="K20">
        <f>Marina!Q18</f>
        <v>44.2</v>
      </c>
      <c r="L20">
        <f>Marina!F18</f>
        <v>11</v>
      </c>
      <c r="M20" s="1">
        <f>Marina!B18</f>
        <v>0.45833333333333331</v>
      </c>
      <c r="N20" s="1">
        <f>Marina!C18</f>
        <v>0.47916666666666669</v>
      </c>
      <c r="O20" t="str">
        <f>Marina!N18</f>
        <v>H</v>
      </c>
      <c r="P20">
        <f>Marina!O18</f>
        <v>45</v>
      </c>
      <c r="Q20" t="str">
        <f>Marina!P18</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Marina!A19</f>
        <v>44158</v>
      </c>
      <c r="K21">
        <f>Marina!Q19</f>
        <v>47.8</v>
      </c>
      <c r="L21">
        <f>Marina!F19</f>
        <v>0</v>
      </c>
      <c r="M21" s="1">
        <f>Marina!B19</f>
        <v>0.45833333333333331</v>
      </c>
      <c r="N21" s="1">
        <f>Marina!C19</f>
        <v>0.47916666666666669</v>
      </c>
      <c r="O21" t="str">
        <f>Marina!N19</f>
        <v>H</v>
      </c>
      <c r="P21">
        <f>Marina!O19</f>
        <v>43</v>
      </c>
      <c r="Q21" t="str">
        <f>Marina!P19</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Marina!A20</f>
        <v>44165</v>
      </c>
      <c r="K22">
        <f>Marina!Q20</f>
        <v>55.6</v>
      </c>
      <c r="L22">
        <f>Marina!F20</f>
        <v>0</v>
      </c>
      <c r="M22" s="1">
        <f>Marina!B20</f>
        <v>0.45833333333333331</v>
      </c>
      <c r="N22" s="1">
        <f>Marina!C20</f>
        <v>0.47916666666666669</v>
      </c>
      <c r="O22" t="str">
        <f>Marina!N20</f>
        <v>H</v>
      </c>
      <c r="P22">
        <f>Marina!O20</f>
        <v>46</v>
      </c>
      <c r="Q22" t="str">
        <f>Marina!P20</f>
        <v>MC</v>
      </c>
    </row>
    <row r="23" spans="1:17" x14ac:dyDescent="0.35">
      <c r="A23" s="6" t="e">
        <f>'Waterfront 2'!#REF!</f>
        <v>#REF!</v>
      </c>
      <c r="B23">
        <f>AVERAGE('Waterfront 1:Waterfront 2'!Q22:U22)</f>
        <v>47.84</v>
      </c>
      <c r="C23" t="e">
        <f>'Waterfront 1'!#REF!+'Waterfront 2'!#REF!</f>
        <v>#REF!</v>
      </c>
      <c r="D23" s="1" t="e">
        <f>'Waterfront 2'!#REF!</f>
        <v>#REF!</v>
      </c>
      <c r="E23" s="1" t="e">
        <f>'Waterfront 2'!#REF!</f>
        <v>#REF!</v>
      </c>
      <c r="F23" t="e">
        <f>'Waterfront 2'!#REF!</f>
        <v>#REF!</v>
      </c>
      <c r="G23" t="e">
        <f>'Waterfront 2'!#REF!</f>
        <v>#REF!</v>
      </c>
      <c r="H23" t="e">
        <f>'Waterfront 2'!#REF!</f>
        <v>#REF!</v>
      </c>
      <c r="I23" t="e">
        <f>'Waterfront 1'!#REF!+'Waterfront 2'!#REF!</f>
        <v>#REF!</v>
      </c>
      <c r="J23" s="6">
        <f>Marina!A21</f>
        <v>44172</v>
      </c>
      <c r="K23">
        <f>Marina!Q21</f>
        <v>43</v>
      </c>
      <c r="L23">
        <f>Marina!F21</f>
        <v>0</v>
      </c>
      <c r="M23" s="1">
        <f>Marina!B21</f>
        <v>0.47222222222222227</v>
      </c>
      <c r="N23" s="1">
        <f>Marina!C21</f>
        <v>0.49305555555555558</v>
      </c>
      <c r="O23" t="str">
        <f>Marina!N21</f>
        <v>H</v>
      </c>
      <c r="P23">
        <f>Marina!O21</f>
        <v>48</v>
      </c>
      <c r="Q23" t="str">
        <f>Marina!P21</f>
        <v>R</v>
      </c>
    </row>
    <row r="24" spans="1:17" x14ac:dyDescent="0.35">
      <c r="A24" s="6">
        <f>'Waterfront 2'!A22</f>
        <v>44042</v>
      </c>
      <c r="B24">
        <f>AVERAGE('Waterfront 1:Waterfront 2'!Q23:U23)</f>
        <v>53.660000000000004</v>
      </c>
      <c r="C24">
        <f>'Waterfront 1'!F22+'Waterfront 2'!F22</f>
        <v>13</v>
      </c>
      <c r="D24" s="1">
        <f>'Waterfront 2'!B22</f>
        <v>0.70416666666666661</v>
      </c>
      <c r="E24" s="1">
        <f>'Waterfront 2'!C22</f>
        <v>0.71458333333333324</v>
      </c>
      <c r="F24" t="str">
        <f>'Waterfront 2'!N22</f>
        <v>L</v>
      </c>
      <c r="G24">
        <f>'Waterfront 2'!O22</f>
        <v>81</v>
      </c>
      <c r="H24" t="str">
        <f>'Waterfront 2'!P22</f>
        <v>S</v>
      </c>
      <c r="I24">
        <f>'Waterfront 1'!M22+'Waterfront 2'!M22</f>
        <v>26</v>
      </c>
      <c r="J24" s="6">
        <f>Marina!A22</f>
        <v>44179</v>
      </c>
      <c r="K24">
        <f>Marina!Q22</f>
        <v>46.8</v>
      </c>
      <c r="L24">
        <f>Marina!F22</f>
        <v>0</v>
      </c>
      <c r="M24" s="1">
        <f>Marina!B22</f>
        <v>0.40972222222222227</v>
      </c>
      <c r="N24" s="1">
        <f>Marina!C22</f>
        <v>0.43055555555555558</v>
      </c>
      <c r="O24" t="str">
        <f>Marina!N22</f>
        <v>H</v>
      </c>
      <c r="P24">
        <f>Marina!O22</f>
        <v>43</v>
      </c>
      <c r="Q24" t="str">
        <f>Marina!P22</f>
        <v>MC</v>
      </c>
    </row>
    <row r="25" spans="1:17" x14ac:dyDescent="0.35">
      <c r="A25" s="6">
        <f>'Waterfront 2'!A23</f>
        <v>44043</v>
      </c>
      <c r="B25">
        <f>AVERAGE('Waterfront 1:Waterfront 2'!Q24:U24)</f>
        <v>50.699999999999996</v>
      </c>
      <c r="C25">
        <f>'Waterfront 1'!F23+'Waterfront 2'!F23</f>
        <v>0</v>
      </c>
      <c r="D25" s="1">
        <f>'Waterfront 2'!B23</f>
        <v>0.43472222222222223</v>
      </c>
      <c r="E25" s="1">
        <f>'Waterfront 2'!C23</f>
        <v>0.44305555555555554</v>
      </c>
      <c r="F25" t="str">
        <f>'Waterfront 2'!N23</f>
        <v>H</v>
      </c>
      <c r="G25">
        <f>'Waterfront 2'!O23</f>
        <v>73</v>
      </c>
      <c r="H25" t="str">
        <f>'Waterfront 2'!P23</f>
        <v>S</v>
      </c>
      <c r="I25">
        <f>'Waterfront 1'!M23+'Waterfront 2'!M23</f>
        <v>10</v>
      </c>
      <c r="J25" s="6">
        <f>Marina!A23</f>
        <v>44186</v>
      </c>
      <c r="K25">
        <f>Marina!Q23</f>
        <v>43.2</v>
      </c>
      <c r="L25">
        <f>Marina!F23</f>
        <v>0</v>
      </c>
      <c r="M25" s="1">
        <f>Marina!B23</f>
        <v>0.41666666666666669</v>
      </c>
      <c r="N25" s="1">
        <f>Marina!C23</f>
        <v>0.4375</v>
      </c>
      <c r="O25" t="str">
        <f>Marina!N23</f>
        <v>H</v>
      </c>
      <c r="P25">
        <f>Marina!O23</f>
        <v>41</v>
      </c>
      <c r="Q25" t="str">
        <f>Marina!P23</f>
        <v>R</v>
      </c>
    </row>
    <row r="26" spans="1:17" x14ac:dyDescent="0.35">
      <c r="A26" s="6">
        <f>'Waterfront 2'!A24</f>
        <v>44044</v>
      </c>
      <c r="B26">
        <f>AVERAGE('Waterfront 1:Waterfront 2'!Q25:U25)</f>
        <v>57.830000000000005</v>
      </c>
      <c r="C26">
        <f>'Waterfront 1'!F24+'Waterfront 2'!F24</f>
        <v>14</v>
      </c>
      <c r="D26" s="1">
        <f>'Waterfront 2'!B24</f>
        <v>0.57638888888888895</v>
      </c>
      <c r="E26" s="1">
        <f>'Waterfront 2'!C24</f>
        <v>0.58680555555555558</v>
      </c>
      <c r="F26" t="str">
        <f>'Waterfront 2'!N24</f>
        <v>L</v>
      </c>
      <c r="G26">
        <f>'Waterfront 2'!O24</f>
        <v>75</v>
      </c>
      <c r="H26" t="str">
        <f>'Waterfront 2'!P24</f>
        <v>S</v>
      </c>
      <c r="I26">
        <f>'Waterfront 1'!M24+'Waterfront 2'!M24</f>
        <v>18</v>
      </c>
      <c r="J26" s="6">
        <f>Marina!A24</f>
        <v>44558</v>
      </c>
      <c r="K26">
        <f>Marina!Q24</f>
        <v>43.2</v>
      </c>
      <c r="L26">
        <f>Marina!F24</f>
        <v>0</v>
      </c>
      <c r="M26" s="1">
        <f>Marina!B24</f>
        <v>0.41666666666666669</v>
      </c>
      <c r="N26" s="1">
        <f>Marina!C24</f>
        <v>0.4375</v>
      </c>
      <c r="O26" t="str">
        <f>Marina!N24</f>
        <v>H</v>
      </c>
      <c r="P26">
        <f>Marina!O24</f>
        <v>42</v>
      </c>
      <c r="Q26" t="str">
        <f>Marina!P24</f>
        <v>R</v>
      </c>
    </row>
    <row r="27" spans="1:17" x14ac:dyDescent="0.35">
      <c r="A27" s="6">
        <f>'Waterfront 2'!A25</f>
        <v>44046</v>
      </c>
      <c r="B27">
        <f>AVERAGE('Waterfront 1:Waterfront 2'!Q26:U26)</f>
        <v>46.010000000000005</v>
      </c>
      <c r="C27">
        <f>'Waterfront 1'!F25+'Waterfront 2'!F25</f>
        <v>10</v>
      </c>
      <c r="D27" s="1">
        <f>'Waterfront 2'!B25</f>
        <v>0.3611111111111111</v>
      </c>
      <c r="E27" s="1">
        <f>'Waterfront 2'!C25</f>
        <v>0.37152777777777773</v>
      </c>
      <c r="F27" t="str">
        <f>'Waterfront 2'!N25</f>
        <v>L</v>
      </c>
      <c r="G27">
        <f>'Waterfront 2'!O25</f>
        <v>64</v>
      </c>
      <c r="H27" t="str">
        <f>'Waterfront 2'!P25</f>
        <v>MC</v>
      </c>
      <c r="I27">
        <f>'Waterfront 1'!M25+'Waterfront 2'!M25</f>
        <v>15</v>
      </c>
      <c r="J27" s="6">
        <f>Marina!A25</f>
        <v>44200</v>
      </c>
      <c r="K27">
        <f>Marina!Q25</f>
        <v>56</v>
      </c>
      <c r="L27">
        <f>Marina!F25</f>
        <v>0</v>
      </c>
      <c r="M27" s="1">
        <f>Marina!B25</f>
        <v>0.40972222222222227</v>
      </c>
      <c r="N27" s="1">
        <f>Marina!C25</f>
        <v>0.43055555555555558</v>
      </c>
      <c r="O27" t="str">
        <f>Marina!N25</f>
        <v>H</v>
      </c>
      <c r="P27">
        <f>Marina!O25</f>
        <v>45</v>
      </c>
      <c r="Q27" t="str">
        <f>Marina!P25</f>
        <v>R</v>
      </c>
    </row>
    <row r="28" spans="1:17" x14ac:dyDescent="0.35">
      <c r="A28" s="6">
        <f>'Waterfront 2'!A26</f>
        <v>44047</v>
      </c>
      <c r="B28">
        <f>AVERAGE('Waterfront 1:Waterfront 2'!Q27:U27)</f>
        <v>54.6</v>
      </c>
      <c r="C28">
        <f>'Waterfront 1'!F26+'Waterfront 2'!F26</f>
        <v>7</v>
      </c>
      <c r="D28" s="1">
        <f>'Waterfront 2'!B26</f>
        <v>0.64930555555555558</v>
      </c>
      <c r="E28" s="1">
        <f>'Waterfront 2'!C26</f>
        <v>0.65972222222222221</v>
      </c>
      <c r="F28" t="str">
        <f>'Waterfront 2'!N26</f>
        <v>L</v>
      </c>
      <c r="G28">
        <f>'Waterfront 2'!O26</f>
        <v>75</v>
      </c>
      <c r="H28" t="str">
        <f>'Waterfront 2'!P26</f>
        <v>S</v>
      </c>
      <c r="I28">
        <f>'Waterfront 1'!M26+'Waterfront 2'!M26</f>
        <v>30</v>
      </c>
      <c r="J28" s="6">
        <f>Marina!A26</f>
        <v>44214</v>
      </c>
      <c r="K28">
        <f>Marina!Q26</f>
        <v>39</v>
      </c>
      <c r="L28">
        <f>Marina!F26</f>
        <v>1</v>
      </c>
      <c r="M28" s="1">
        <f>Marina!B26</f>
        <v>0.53125</v>
      </c>
      <c r="N28" s="1">
        <f>Marina!C26</f>
        <v>5.2083333333333336E-2</v>
      </c>
      <c r="O28" t="str">
        <f>Marina!N26</f>
        <v>H</v>
      </c>
      <c r="P28">
        <f>Marina!O26</f>
        <v>46</v>
      </c>
      <c r="Q28" t="str">
        <f>Marina!P26</f>
        <v>S</v>
      </c>
    </row>
    <row r="29" spans="1:17" x14ac:dyDescent="0.35">
      <c r="A29" s="6">
        <f>'Waterfront 2'!A27</f>
        <v>44048</v>
      </c>
      <c r="B29">
        <f>AVERAGE('Waterfront 1:Waterfront 2'!Q28:U28)</f>
        <v>52.21</v>
      </c>
      <c r="C29">
        <f>'Waterfront 1'!F27+'Waterfront 2'!F27</f>
        <v>4</v>
      </c>
      <c r="D29" s="1">
        <f>'Waterfront 2'!B27</f>
        <v>0.5493055555555556</v>
      </c>
      <c r="E29" s="1">
        <f>'Waterfront 2'!C27</f>
        <v>0.55972222222222223</v>
      </c>
      <c r="F29" t="str">
        <f>'Waterfront 2'!N27</f>
        <v>L</v>
      </c>
      <c r="G29">
        <f>'Waterfront 2'!O27</f>
        <v>70</v>
      </c>
      <c r="H29" t="str">
        <f>'Waterfront 2'!P27</f>
        <v>S</v>
      </c>
      <c r="I29">
        <f>'Waterfront 1'!M27+'Waterfront 2'!M27</f>
        <v>16</v>
      </c>
      <c r="J29" s="6">
        <f>Marina!A27</f>
        <v>44221</v>
      </c>
      <c r="K29">
        <f>Marina!Q27</f>
        <v>48.5</v>
      </c>
      <c r="L29">
        <f>Marina!F27</f>
        <v>0</v>
      </c>
      <c r="M29" s="1">
        <f>Marina!B27</f>
        <v>0.66666666666666663</v>
      </c>
      <c r="N29" s="1">
        <f>Marina!C27</f>
        <v>0.6875</v>
      </c>
      <c r="O29" t="str">
        <f>Marina!N27</f>
        <v>H</v>
      </c>
      <c r="P29">
        <f>Marina!O27</f>
        <v>43</v>
      </c>
      <c r="Q29" t="str">
        <f>Marina!P27</f>
        <v>S</v>
      </c>
    </row>
    <row r="30" spans="1:17" x14ac:dyDescent="0.35">
      <c r="A30" s="6">
        <f>'Waterfront 2'!A28</f>
        <v>44049</v>
      </c>
      <c r="B30">
        <f>AVERAGE('Waterfront 1:Waterfront 2'!Q29:U29)</f>
        <v>47.13</v>
      </c>
      <c r="C30">
        <f>'Waterfront 1'!F28+'Waterfront 2'!F28</f>
        <v>0</v>
      </c>
      <c r="D30" s="1">
        <f>'Waterfront 2'!B28</f>
        <v>0.70972222222222225</v>
      </c>
      <c r="E30" s="1">
        <f>'Waterfront 2'!C28</f>
        <v>0.72013888888888899</v>
      </c>
      <c r="F30" t="str">
        <f>'Waterfront 2'!N28</f>
        <v>H</v>
      </c>
      <c r="G30">
        <f>'Waterfront 2'!O28</f>
        <v>66</v>
      </c>
      <c r="H30" t="str">
        <f>'Waterfront 2'!P28</f>
        <v>C</v>
      </c>
      <c r="I30">
        <f>'Waterfront 1'!M28+'Waterfront 2'!M28</f>
        <v>15</v>
      </c>
      <c r="J30" s="6">
        <f>Marina!A28</f>
        <v>44227</v>
      </c>
      <c r="K30">
        <f>Marina!Q28</f>
        <v>50.1</v>
      </c>
      <c r="L30">
        <f>Marina!F28</f>
        <v>0</v>
      </c>
      <c r="M30" s="1">
        <f>Marina!B28</f>
        <v>0.58333333333333337</v>
      </c>
      <c r="N30" s="1">
        <f>Marina!C28</f>
        <v>0.60416666666666663</v>
      </c>
      <c r="O30" t="str">
        <f>Marina!N28</f>
        <v>H</v>
      </c>
      <c r="P30">
        <f>Marina!O28</f>
        <v>45</v>
      </c>
      <c r="Q30" t="str">
        <f>Marina!P28</f>
        <v>R</v>
      </c>
    </row>
    <row r="31" spans="1:17" x14ac:dyDescent="0.35">
      <c r="A31" s="6">
        <f>'Waterfront 2'!A29</f>
        <v>44050</v>
      </c>
      <c r="B31">
        <f>AVERAGE('Waterfront 1:Waterfront 2'!Q30:U30)</f>
        <v>50.19</v>
      </c>
      <c r="C31">
        <f>'Waterfront 1'!F29+'Waterfront 2'!F29</f>
        <v>18</v>
      </c>
      <c r="D31" s="1">
        <f>'Waterfront 2'!B29</f>
        <v>0.65902777777777777</v>
      </c>
      <c r="E31" s="1">
        <f>'Waterfront 2'!C29</f>
        <v>0.66736111111111107</v>
      </c>
      <c r="F31" t="str">
        <f>'Waterfront 2'!N29</f>
        <v>H</v>
      </c>
      <c r="G31">
        <f>'Waterfront 2'!O29</f>
        <v>70</v>
      </c>
      <c r="H31" t="str">
        <f>'Waterfront 2'!P29</f>
        <v>C</v>
      </c>
      <c r="I31">
        <f>'Waterfront 1'!M29+'Waterfront 2'!M29</f>
        <v>29</v>
      </c>
      <c r="J31" s="6">
        <f>Marina!A29</f>
        <v>44234</v>
      </c>
      <c r="K31">
        <f>Marina!Q29</f>
        <v>50.1</v>
      </c>
      <c r="L31">
        <f>Marina!F29</f>
        <v>10</v>
      </c>
      <c r="M31" s="1">
        <f>Marina!B29</f>
        <v>0.54166666666666663</v>
      </c>
      <c r="N31" s="1">
        <f>Marina!C29</f>
        <v>0.5625</v>
      </c>
      <c r="O31" t="str">
        <f>Marina!N29</f>
        <v>H</v>
      </c>
      <c r="P31">
        <f>Marina!O29</f>
        <v>44</v>
      </c>
      <c r="Q31" t="str">
        <f>Marina!P29</f>
        <v>MC</v>
      </c>
    </row>
    <row r="32" spans="1:17" x14ac:dyDescent="0.35">
      <c r="A32" s="6">
        <f>'Waterfront 2'!A30</f>
        <v>44051</v>
      </c>
      <c r="B32">
        <f>AVERAGE('Waterfront 1:Waterfront 2'!Q31:U31)</f>
        <v>50.79999999999999</v>
      </c>
      <c r="C32">
        <f>'Waterfront 1'!F30+'Waterfront 2'!F30</f>
        <v>4</v>
      </c>
      <c r="D32" s="1">
        <f>'Waterfront 2'!B30</f>
        <v>0.51041666666666663</v>
      </c>
      <c r="E32" s="1">
        <f>'Waterfront 2'!C30</f>
        <v>0.52083333333333337</v>
      </c>
      <c r="F32" t="str">
        <f>'Waterfront 2'!N30</f>
        <v>L</v>
      </c>
      <c r="G32">
        <f>'Waterfront 2'!O30</f>
        <v>65</v>
      </c>
      <c r="H32" t="str">
        <f>'Waterfront 2'!P30</f>
        <v>S</v>
      </c>
      <c r="I32">
        <f>'Waterfront 1'!M30+'Waterfront 2'!M30</f>
        <v>8</v>
      </c>
      <c r="J32" s="6">
        <f>Marina!A30</f>
        <v>44242</v>
      </c>
      <c r="K32">
        <f>Marina!Q30</f>
        <v>45.6</v>
      </c>
      <c r="L32">
        <f>Marina!F30</f>
        <v>18</v>
      </c>
      <c r="M32" s="1">
        <f>Marina!B30</f>
        <v>0.54166666666666663</v>
      </c>
      <c r="N32" s="1">
        <f>Marina!C30</f>
        <v>0.5625</v>
      </c>
      <c r="O32" t="str">
        <f>Marina!N30</f>
        <v>L</v>
      </c>
      <c r="P32">
        <f>Marina!O30</f>
        <v>39</v>
      </c>
      <c r="Q32" t="str">
        <f>Marina!P30</f>
        <v>MC</v>
      </c>
    </row>
    <row r="33" spans="1:17" x14ac:dyDescent="0.35">
      <c r="A33" s="6">
        <f>'Waterfront 2'!A31</f>
        <v>44053</v>
      </c>
      <c r="B33">
        <f>AVERAGE('Waterfront 1:Waterfront 2'!Q32:U32)</f>
        <v>51.81</v>
      </c>
      <c r="C33">
        <f>'Waterfront 1'!F31+'Waterfront 2'!F31</f>
        <v>12</v>
      </c>
      <c r="D33" s="1">
        <f>'Waterfront 2'!B31</f>
        <v>0.36805555555555558</v>
      </c>
      <c r="E33" s="1">
        <f>'Waterfront 2'!C31</f>
        <v>0.37847222222222227</v>
      </c>
      <c r="F33" t="str">
        <f>'Waterfront 2'!N31</f>
        <v>H</v>
      </c>
      <c r="G33">
        <f>'Waterfront 2'!O31</f>
        <v>64</v>
      </c>
      <c r="H33" t="str">
        <f>'Waterfront 2'!P31</f>
        <v>S</v>
      </c>
      <c r="I33">
        <f>'Waterfront 1'!M31+'Waterfront 2'!M31</f>
        <v>15</v>
      </c>
      <c r="J33" s="6">
        <f>Marina!A31</f>
        <v>44249</v>
      </c>
      <c r="K33">
        <f>Marina!Q31</f>
        <v>40.6</v>
      </c>
      <c r="L33">
        <f>Marina!F31</f>
        <v>70</v>
      </c>
      <c r="M33" s="1">
        <f>Marina!B31</f>
        <v>0.54166666666666663</v>
      </c>
      <c r="N33" s="1">
        <f>Marina!C31</f>
        <v>0.5625</v>
      </c>
      <c r="O33" t="str">
        <f>Marina!N31</f>
        <v>L</v>
      </c>
      <c r="P33">
        <f>Marina!O31</f>
        <v>48</v>
      </c>
      <c r="Q33" t="str">
        <f>Marina!P31</f>
        <v>MC</v>
      </c>
    </row>
    <row r="34" spans="1:17" x14ac:dyDescent="0.35">
      <c r="A34" s="6">
        <f>'Waterfront 2'!A32</f>
        <v>44054</v>
      </c>
      <c r="B34">
        <f>AVERAGE('Waterfront 1:Waterfront 2'!Q33:U33)</f>
        <v>49.129999999999995</v>
      </c>
      <c r="C34">
        <f>'Waterfront 1'!F32+'Waterfront 2'!F32</f>
        <v>1</v>
      </c>
      <c r="D34" s="1">
        <f>'Waterfront 2'!B32</f>
        <v>0.51250000000000007</v>
      </c>
      <c r="E34" s="1">
        <f>'Waterfront 2'!C32</f>
        <v>0.5229166666666667</v>
      </c>
      <c r="F34" t="str">
        <f>'Waterfront 2'!N32</f>
        <v>L</v>
      </c>
      <c r="G34">
        <f>'Waterfront 2'!O32</f>
        <v>64</v>
      </c>
      <c r="H34" t="str">
        <f>'Waterfront 2'!P32</f>
        <v>PCS</v>
      </c>
      <c r="I34">
        <f>'Waterfront 1'!M32+'Waterfront 2'!M32</f>
        <v>9</v>
      </c>
      <c r="J34" s="6">
        <f>Marina!A32</f>
        <v>44256</v>
      </c>
      <c r="K34">
        <f>Marina!Q32</f>
        <v>43.1</v>
      </c>
      <c r="L34">
        <f>Marina!F32</f>
        <v>0</v>
      </c>
      <c r="M34" s="1">
        <f>Marina!B32</f>
        <v>0.52083333333333337</v>
      </c>
      <c r="N34" s="1">
        <f>Marina!C32</f>
        <v>0.54166666666666663</v>
      </c>
      <c r="O34" t="str">
        <f>Marina!N32</f>
        <v>H</v>
      </c>
      <c r="P34">
        <f>Marina!O32</f>
        <v>54</v>
      </c>
      <c r="Q34" t="str">
        <f>Marina!P32</f>
        <v>S</v>
      </c>
    </row>
    <row r="35" spans="1:17" x14ac:dyDescent="0.35">
      <c r="A35" s="6">
        <f>'Waterfront 2'!A33</f>
        <v>44055</v>
      </c>
      <c r="B35">
        <f>AVERAGE('Waterfront 1:Waterfront 2'!Q34:U34)</f>
        <v>52.27</v>
      </c>
      <c r="C35">
        <f>'Waterfront 1'!F33+'Waterfront 2'!F33</f>
        <v>11</v>
      </c>
      <c r="D35" s="1">
        <f>'Waterfront 2'!B33</f>
        <v>0.43124999999999997</v>
      </c>
      <c r="E35" s="1">
        <f>'Waterfront 2'!C33</f>
        <v>0.44166666666666665</v>
      </c>
      <c r="F35" t="str">
        <f>'Waterfront 2'!N33</f>
        <v>L</v>
      </c>
      <c r="G35">
        <f>'Waterfront 2'!O33</f>
        <v>64</v>
      </c>
      <c r="H35" t="str">
        <f>'Waterfront 2'!P33</f>
        <v>MC</v>
      </c>
      <c r="I35">
        <f>'Waterfront 1'!M33+'Waterfront 2'!M33</f>
        <v>23</v>
      </c>
      <c r="J35" s="6">
        <f>Marina!A33</f>
        <v>44263</v>
      </c>
      <c r="K35">
        <f>Marina!Q33</f>
        <v>39.4</v>
      </c>
      <c r="L35">
        <f>Marina!F33</f>
        <v>55</v>
      </c>
      <c r="M35" s="1">
        <f>Marina!B33</f>
        <v>0.5625</v>
      </c>
      <c r="N35" s="1">
        <f>Marina!C33</f>
        <v>0.58333333333333337</v>
      </c>
      <c r="O35" t="str">
        <f>Marina!N33</f>
        <v>L</v>
      </c>
      <c r="P35">
        <f>Marina!O33</f>
        <v>46</v>
      </c>
      <c r="Q35" t="str">
        <f>Marina!P33</f>
        <v>S</v>
      </c>
    </row>
    <row r="36" spans="1:17" x14ac:dyDescent="0.35">
      <c r="A36" s="6">
        <f>'Waterfront 2'!A34</f>
        <v>44057</v>
      </c>
      <c r="B36">
        <f>AVERAGE('Waterfront 1:Waterfront 2'!Q35:U35)</f>
        <v>52.589999999999996</v>
      </c>
      <c r="C36">
        <f>'Waterfront 1'!F34+'Waterfront 2'!F34</f>
        <v>9</v>
      </c>
      <c r="D36" s="1">
        <f>'Waterfront 2'!B34</f>
        <v>0.70972222222222225</v>
      </c>
      <c r="E36" s="1">
        <f>'Waterfront 2'!C34</f>
        <v>0.71805555555555556</v>
      </c>
      <c r="F36" t="str">
        <f>'Waterfront 2'!N34</f>
        <v>H</v>
      </c>
      <c r="G36">
        <f>'Waterfront 2'!O34</f>
        <v>73</v>
      </c>
      <c r="H36" t="str">
        <f>'Waterfront 2'!P34</f>
        <v>MC</v>
      </c>
      <c r="I36">
        <f>'Waterfront 1'!M34+'Waterfront 2'!M34</f>
        <v>18</v>
      </c>
      <c r="J36" s="6">
        <f>Marina!A34</f>
        <v>44285</v>
      </c>
      <c r="K36">
        <f>Marina!Q34</f>
        <v>45.2</v>
      </c>
      <c r="L36">
        <f>Marina!F34</f>
        <v>15</v>
      </c>
      <c r="M36" s="1">
        <f>Marina!B34</f>
        <v>0.41666666666666669</v>
      </c>
      <c r="N36" s="1">
        <f>Marina!C34</f>
        <v>0.4375</v>
      </c>
      <c r="O36" t="str">
        <f>Marina!N34</f>
        <v>L</v>
      </c>
      <c r="P36">
        <f>Marina!O34</f>
        <v>43</v>
      </c>
      <c r="Q36" t="str">
        <f>Marina!P34</f>
        <v>MC</v>
      </c>
    </row>
    <row r="37" spans="1:17" x14ac:dyDescent="0.35">
      <c r="A37" s="6">
        <f>'Waterfront 2'!A35</f>
        <v>44058</v>
      </c>
      <c r="B37">
        <f>AVERAGE('Waterfront 1:Waterfront 2'!Q36:U36)</f>
        <v>55.750000000000014</v>
      </c>
      <c r="C37">
        <f>'Waterfront 1'!F35+'Waterfront 2'!F35</f>
        <v>11</v>
      </c>
      <c r="D37" s="1">
        <f>'Waterfront 2'!B35</f>
        <v>0.4909722222222222</v>
      </c>
      <c r="E37" s="1">
        <f>'Waterfront 2'!C35</f>
        <v>0.50138888888888888</v>
      </c>
      <c r="F37" t="str">
        <f>'Waterfront 2'!N35</f>
        <v>L</v>
      </c>
      <c r="G37">
        <f>'Waterfront 2'!O35</f>
        <v>75</v>
      </c>
      <c r="H37" t="str">
        <f>'Waterfront 2'!P35</f>
        <v>S</v>
      </c>
      <c r="I37">
        <f>'Waterfront 1'!M35+'Waterfront 2'!M35</f>
        <v>13</v>
      </c>
      <c r="J37" s="6">
        <f>Marina!A35</f>
        <v>44292</v>
      </c>
      <c r="K37">
        <f>Marina!Q35</f>
        <v>38.5</v>
      </c>
      <c r="L37">
        <f>Marina!F35</f>
        <v>31</v>
      </c>
      <c r="M37" s="1">
        <f>Marina!B35</f>
        <v>0.54166666666666663</v>
      </c>
      <c r="N37" s="1">
        <f>Marina!C35</f>
        <v>0.5625</v>
      </c>
      <c r="O37" t="str">
        <f>Marina!N35</f>
        <v>H</v>
      </c>
      <c r="P37">
        <f>Marina!O35</f>
        <v>50</v>
      </c>
      <c r="Q37" t="str">
        <f>Marina!P35</f>
        <v>S</v>
      </c>
    </row>
    <row r="38" spans="1:17" x14ac:dyDescent="0.35">
      <c r="A38" s="6">
        <f>'Waterfront 2'!A36</f>
        <v>44060</v>
      </c>
      <c r="B38">
        <f>AVERAGE('Waterfront 1:Waterfront 2'!Q37:U37)</f>
        <v>54.83</v>
      </c>
      <c r="C38">
        <f>'Waterfront 1'!F36+'Waterfront 2'!F36</f>
        <v>1</v>
      </c>
      <c r="D38" s="1">
        <f>'Waterfront 2'!B36</f>
        <v>0.3923611111111111</v>
      </c>
      <c r="E38" s="1">
        <f>'Waterfront 2'!C36</f>
        <v>0.40277777777777773</v>
      </c>
      <c r="F38" t="str">
        <f>'Waterfront 2'!N36</f>
        <v>L</v>
      </c>
      <c r="G38">
        <f>'Waterfront 2'!O36</f>
        <v>72</v>
      </c>
      <c r="H38" t="str">
        <f>'Waterfront 2'!P36</f>
        <v>S</v>
      </c>
      <c r="I38">
        <f>'Waterfront 1'!M36+'Waterfront 2'!M36</f>
        <v>10</v>
      </c>
      <c r="J38" s="6">
        <f>Marina!A36</f>
        <v>44300</v>
      </c>
      <c r="K38">
        <f>Marina!Q36</f>
        <v>37.5</v>
      </c>
      <c r="L38">
        <f>Marina!F36</f>
        <v>60</v>
      </c>
      <c r="M38" s="1">
        <f>Marina!B36</f>
        <v>0.6875</v>
      </c>
      <c r="N38" s="1">
        <f>Marina!C36</f>
        <v>0.70833333333333337</v>
      </c>
      <c r="O38" t="str">
        <f>Marina!N36</f>
        <v>L</v>
      </c>
      <c r="P38">
        <f>Marina!O36</f>
        <v>63</v>
      </c>
      <c r="Q38" t="str">
        <f>Marina!P36</f>
        <v>S</v>
      </c>
    </row>
    <row r="39" spans="1:17" x14ac:dyDescent="0.35">
      <c r="A39" s="6">
        <f>'Waterfront 2'!A37</f>
        <v>44061</v>
      </c>
      <c r="B39">
        <f>AVERAGE('Waterfront 1:Waterfront 2'!Q38:U38)</f>
        <v>50.970000000000006</v>
      </c>
      <c r="C39">
        <f>'Waterfront 1'!F37+'Waterfront 2'!F37</f>
        <v>0</v>
      </c>
      <c r="D39" s="1">
        <f>'Waterfront 2'!B37</f>
        <v>0.46666666666666662</v>
      </c>
      <c r="E39" s="1">
        <f>'Waterfront 2'!C37</f>
        <v>0.47847222222222219</v>
      </c>
      <c r="F39" t="str">
        <f>'Waterfront 2'!N37</f>
        <v>L</v>
      </c>
      <c r="G39">
        <f>'Waterfront 2'!O37</f>
        <v>61</v>
      </c>
      <c r="H39" t="str">
        <f>'Waterfront 2'!P37</f>
        <v>MC</v>
      </c>
      <c r="I39">
        <f>'Waterfront 1'!M37+'Waterfront 2'!M37</f>
        <v>12</v>
      </c>
      <c r="J39" s="6">
        <f>Marina!A37</f>
        <v>44307</v>
      </c>
      <c r="K39">
        <f>Marina!Q37</f>
        <v>40.9</v>
      </c>
      <c r="L39">
        <f>Marina!F37</f>
        <v>0</v>
      </c>
      <c r="M39" s="1">
        <f>Marina!B37</f>
        <v>0.52083333333333337</v>
      </c>
      <c r="N39" s="1">
        <f>Marina!C37</f>
        <v>0.54166666666666663</v>
      </c>
      <c r="O39" t="str">
        <f>Marina!N37</f>
        <v>H</v>
      </c>
      <c r="P39">
        <f>Marina!O37</f>
        <v>55</v>
      </c>
      <c r="Q39" t="str">
        <f>Marina!P37</f>
        <v>S</v>
      </c>
    </row>
    <row r="40" spans="1:17" x14ac:dyDescent="0.35">
      <c r="A40" s="6">
        <f>'Waterfront 2'!A38</f>
        <v>44062</v>
      </c>
      <c r="B40">
        <f>AVERAGE('Waterfront 1:Waterfront 2'!Q39:U39)</f>
        <v>51.679999999999993</v>
      </c>
      <c r="C40">
        <f>'Waterfront 1'!F38+'Waterfront 2'!F38</f>
        <v>0</v>
      </c>
      <c r="D40" s="1">
        <f>'Waterfront 2'!B38</f>
        <v>0.43194444444444446</v>
      </c>
      <c r="E40" s="1">
        <f>'Waterfront 2'!C38</f>
        <v>0.44236111111111115</v>
      </c>
      <c r="F40" t="str">
        <f>'Waterfront 2'!N38</f>
        <v>H</v>
      </c>
      <c r="G40">
        <f>'Waterfront 2'!O38</f>
        <v>70</v>
      </c>
      <c r="H40" t="str">
        <f>'Waterfront 2'!P38</f>
        <v>S</v>
      </c>
      <c r="I40">
        <f>'Waterfront 1'!M38+'Waterfront 2'!M38</f>
        <v>13</v>
      </c>
      <c r="J40" s="6">
        <f>Marina!A38</f>
        <v>44314</v>
      </c>
      <c r="K40">
        <f>Marina!Q38</f>
        <v>37.299999999999997</v>
      </c>
      <c r="L40">
        <f>Marina!F38</f>
        <v>0</v>
      </c>
      <c r="M40" s="1">
        <f>Marina!B38</f>
        <v>0.52083333333333337</v>
      </c>
      <c r="N40" s="1">
        <f>Marina!C38</f>
        <v>0.54166666666666663</v>
      </c>
      <c r="O40" t="str">
        <f>Marina!N38</f>
        <v>L</v>
      </c>
      <c r="P40">
        <f>Marina!O38</f>
        <v>57</v>
      </c>
      <c r="Q40" t="str">
        <f>Marina!P38</f>
        <v>MC</v>
      </c>
    </row>
    <row r="41" spans="1:17" x14ac:dyDescent="0.35">
      <c r="A41" s="6">
        <f>'Waterfront 2'!A39</f>
        <v>44063</v>
      </c>
      <c r="B41">
        <f>AVERAGE('Waterfront 1:Waterfront 2'!Q40:U40)</f>
        <v>52.56</v>
      </c>
      <c r="C41">
        <f>'Waterfront 1'!F39+'Waterfront 2'!F39</f>
        <v>15</v>
      </c>
      <c r="D41" s="1">
        <f>'Waterfront 2'!B39</f>
        <v>0.70763888888888893</v>
      </c>
      <c r="E41" s="1">
        <f>'Waterfront 2'!C39</f>
        <v>0.71805555555555556</v>
      </c>
      <c r="F41" t="str">
        <f>'Waterfront 2'!N39</f>
        <v>H</v>
      </c>
      <c r="G41">
        <f>'Waterfront 2'!O39</f>
        <v>79</v>
      </c>
      <c r="H41" t="str">
        <f>'Waterfront 2'!P39</f>
        <v>MC</v>
      </c>
      <c r="I41">
        <f>'Waterfront 1'!M39+'Waterfront 2'!M39</f>
        <v>24</v>
      </c>
      <c r="J41" s="6">
        <f>Marina!A39</f>
        <v>44320</v>
      </c>
      <c r="K41">
        <f>Marina!Q39</f>
        <v>36.200000000000003</v>
      </c>
      <c r="L41">
        <f>Marina!F39</f>
        <v>25</v>
      </c>
      <c r="M41" s="1">
        <f>Marina!B39</f>
        <v>0.5</v>
      </c>
      <c r="N41" s="1">
        <f>Marina!C39</f>
        <v>0.52083333333333337</v>
      </c>
      <c r="O41" t="str">
        <f>Marina!N39</f>
        <v>H</v>
      </c>
      <c r="P41">
        <f>Marina!O39</f>
        <v>55</v>
      </c>
      <c r="Q41" t="str">
        <f>Marina!P39</f>
        <v>S</v>
      </c>
    </row>
    <row r="42" spans="1:17" x14ac:dyDescent="0.35">
      <c r="A42" s="6">
        <f>'Waterfront 2'!A40</f>
        <v>44064</v>
      </c>
      <c r="B42">
        <f>AVERAGE('Waterfront 1:Waterfront 2'!Q41:U41)</f>
        <v>47.18</v>
      </c>
      <c r="C42">
        <f>'Waterfront 1'!F40+'Waterfront 2'!F40</f>
        <v>17</v>
      </c>
      <c r="D42" s="1">
        <f>'Waterfront 2'!B40</f>
        <v>0.75</v>
      </c>
      <c r="E42" s="1">
        <f>'Waterfront 2'!C40</f>
        <v>0.77916666666666667</v>
      </c>
      <c r="F42" t="str">
        <f>'Waterfront 2'!N40</f>
        <v>H</v>
      </c>
      <c r="G42">
        <f>'Waterfront 2'!O40</f>
        <v>66</v>
      </c>
      <c r="H42" t="str">
        <f>'Waterfront 2'!P40</f>
        <v>MC</v>
      </c>
      <c r="I42">
        <f>'Waterfront 1'!M40+'Waterfront 2'!M40</f>
        <v>24</v>
      </c>
      <c r="J42" s="6">
        <f>Marina!A40</f>
        <v>44328</v>
      </c>
      <c r="K42">
        <f>Marina!Q40</f>
        <v>34.1</v>
      </c>
      <c r="L42">
        <f>Marina!F40</f>
        <v>0</v>
      </c>
      <c r="M42" s="1">
        <f>Marina!B40</f>
        <v>0.52083333333333337</v>
      </c>
      <c r="N42" s="1">
        <f>Marina!C40</f>
        <v>0.54166666666666663</v>
      </c>
      <c r="O42" t="str">
        <f>Marina!N40</f>
        <v>L</v>
      </c>
      <c r="P42">
        <f>Marina!O40</f>
        <v>59</v>
      </c>
      <c r="Q42" t="str">
        <f>Marina!P40</f>
        <v>MC</v>
      </c>
    </row>
    <row r="43" spans="1:17" x14ac:dyDescent="0.35">
      <c r="A43" s="6">
        <f>'Waterfront 2'!A41</f>
        <v>44065</v>
      </c>
      <c r="B43">
        <f>AVERAGE('Waterfront 1:Waterfront 2'!Q42:U42)</f>
        <v>52.429999999999993</v>
      </c>
      <c r="C43">
        <f>'Waterfront 1'!F41+'Waterfront 2'!F41</f>
        <v>2</v>
      </c>
      <c r="D43" s="1">
        <f>'Waterfront 2'!B41</f>
        <v>0.48402777777777778</v>
      </c>
      <c r="E43" s="1">
        <f>'Waterfront 2'!C41</f>
        <v>0.49444444444444446</v>
      </c>
      <c r="F43" t="str">
        <f>'Waterfront 2'!N41</f>
        <v>L</v>
      </c>
      <c r="G43">
        <f>'Waterfront 2'!O41</f>
        <v>67</v>
      </c>
      <c r="H43" t="str">
        <f>'Waterfront 2'!P41</f>
        <v>S</v>
      </c>
      <c r="I43">
        <f>'Waterfront 1'!M41+'Waterfront 2'!M41</f>
        <v>3</v>
      </c>
      <c r="J43" s="6">
        <f>Marina!A41</f>
        <v>44335</v>
      </c>
      <c r="K43">
        <f>Marina!Q41</f>
        <v>31.9</v>
      </c>
      <c r="L43">
        <f>Marina!F41</f>
        <v>45</v>
      </c>
      <c r="M43" s="1">
        <f>Marina!B41</f>
        <v>0.6875</v>
      </c>
      <c r="N43" s="1">
        <f>Marina!C41</f>
        <v>0.70833333333333337</v>
      </c>
      <c r="O43" t="str">
        <f>Marina!N41</f>
        <v>L</v>
      </c>
      <c r="P43">
        <f>Marina!O41</f>
        <v>57</v>
      </c>
      <c r="Q43" t="str">
        <f>Marina!P41</f>
        <v>S</v>
      </c>
    </row>
    <row r="44" spans="1:17" x14ac:dyDescent="0.35">
      <c r="A44" s="6">
        <f>'Waterfront 2'!A42</f>
        <v>44067</v>
      </c>
      <c r="B44">
        <f>AVERAGE('Waterfront 1:Waterfront 2'!Q43:U43)</f>
        <v>51.169999999999995</v>
      </c>
      <c r="C44">
        <f>'Waterfront 1'!F42+'Waterfront 2'!F42</f>
        <v>6</v>
      </c>
      <c r="D44" s="1">
        <f>'Waterfront 2'!B42</f>
        <v>0.36805555555555558</v>
      </c>
      <c r="E44" s="1">
        <f>'Waterfront 2'!C42</f>
        <v>0.37847222222222227</v>
      </c>
      <c r="F44" t="str">
        <f>'Waterfront 2'!N42</f>
        <v>H</v>
      </c>
      <c r="G44">
        <f>'Waterfront 2'!O42</f>
        <v>59</v>
      </c>
      <c r="H44" t="str">
        <f>'Waterfront 2'!P42</f>
        <v>R</v>
      </c>
      <c r="I44">
        <f>'Waterfront 1'!M42+'Waterfront 2'!M42</f>
        <v>8</v>
      </c>
      <c r="J44" s="6">
        <f>Marina!A42</f>
        <v>44342</v>
      </c>
      <c r="K44">
        <f>Marina!Q42</f>
        <v>34.4</v>
      </c>
      <c r="L44">
        <f>Marina!F42</f>
        <v>35</v>
      </c>
      <c r="M44" s="1">
        <f>Marina!B42</f>
        <v>0.6875</v>
      </c>
      <c r="N44" s="1">
        <f>Marina!C42</f>
        <v>0.70833333333333337</v>
      </c>
      <c r="O44" t="str">
        <f>Marina!N42</f>
        <v>H</v>
      </c>
      <c r="P44">
        <f>Marina!O42</f>
        <v>57</v>
      </c>
      <c r="Q44" t="str">
        <f>Marina!P42</f>
        <v>MC</v>
      </c>
    </row>
    <row r="45" spans="1:17" x14ac:dyDescent="0.35">
      <c r="A45" s="6">
        <f>'Waterfront 2'!A43</f>
        <v>44068</v>
      </c>
      <c r="B45">
        <f>AVERAGE('Waterfront 1:Waterfront 2'!Q44:U44)</f>
        <v>45.19</v>
      </c>
      <c r="C45">
        <f>'Waterfront 1'!F43+'Waterfront 2'!F43</f>
        <v>0</v>
      </c>
      <c r="D45" s="1">
        <f>'Waterfront 2'!B43</f>
        <v>0.48055555555555557</v>
      </c>
      <c r="E45" s="1">
        <f>'Waterfront 2'!C43</f>
        <v>0.4909722222222222</v>
      </c>
      <c r="F45" t="str">
        <f>'Waterfront 2'!N43</f>
        <v>L</v>
      </c>
      <c r="G45">
        <f>'Waterfront 2'!O43</f>
        <v>61</v>
      </c>
      <c r="H45" t="str">
        <f>'Waterfront 2'!P43</f>
        <v>MC</v>
      </c>
      <c r="I45">
        <f>'Waterfront 1'!M43+'Waterfront 2'!M43</f>
        <v>16</v>
      </c>
      <c r="J45" s="6">
        <f>Marina!A43</f>
        <v>44356</v>
      </c>
      <c r="K45">
        <f>Marina!Q43</f>
        <v>39.200000000000003</v>
      </c>
      <c r="L45">
        <f>Marina!F43</f>
        <v>62</v>
      </c>
      <c r="M45" s="1">
        <f>Marina!B43</f>
        <v>0.60416666666666663</v>
      </c>
      <c r="N45" s="1">
        <f>Marina!C43</f>
        <v>0.625</v>
      </c>
      <c r="O45" t="str">
        <f>Marina!N43</f>
        <v>L</v>
      </c>
      <c r="P45">
        <f>Marina!O43</f>
        <v>61</v>
      </c>
      <c r="Q45" t="str">
        <f>Marina!P43</f>
        <v>S</v>
      </c>
    </row>
    <row r="46" spans="1:17" x14ac:dyDescent="0.35">
      <c r="A46" s="6">
        <f>'Waterfront 2'!A44</f>
        <v>44069</v>
      </c>
      <c r="B46">
        <f>AVERAGE('Waterfront 1:Waterfront 2'!Q45:U45)</f>
        <v>45.28</v>
      </c>
      <c r="C46">
        <f>'Waterfront 1'!F44+'Waterfront 2'!F44</f>
        <v>5</v>
      </c>
      <c r="D46" s="1">
        <f>'Waterfront 2'!B44</f>
        <v>0.4458333333333333</v>
      </c>
      <c r="E46" s="1">
        <f>'Waterfront 2'!C44</f>
        <v>0.45624999999999999</v>
      </c>
      <c r="F46" t="str">
        <f>'Waterfront 2'!N44</f>
        <v>L</v>
      </c>
      <c r="G46">
        <f>'Waterfront 2'!O44</f>
        <v>64</v>
      </c>
      <c r="H46" t="str">
        <f>'Waterfront 2'!P44</f>
        <v>MC</v>
      </c>
      <c r="I46">
        <f>'Waterfront 1'!M44+'Waterfront 2'!M44</f>
        <v>27</v>
      </c>
      <c r="J46" s="6">
        <f>Marina!A44</f>
        <v>44361</v>
      </c>
      <c r="K46">
        <f>Marina!Q44</f>
        <v>35.4</v>
      </c>
      <c r="L46">
        <f>Marina!F44</f>
        <v>15</v>
      </c>
      <c r="M46" s="1">
        <f>Marina!B44</f>
        <v>0.52083333333333337</v>
      </c>
      <c r="N46" s="1">
        <f>Marina!C44</f>
        <v>0.54166666666666663</v>
      </c>
      <c r="O46" t="str">
        <f>Marina!N44</f>
        <v>L</v>
      </c>
      <c r="P46">
        <f>Marina!O44</f>
        <v>61</v>
      </c>
      <c r="Q46" t="str">
        <f>Marina!P44</f>
        <v>MC</v>
      </c>
    </row>
    <row r="47" spans="1:17" x14ac:dyDescent="0.35">
      <c r="A47" s="6">
        <f>'Waterfront 2'!A45</f>
        <v>44070</v>
      </c>
      <c r="B47">
        <f>AVERAGE('Waterfront 1:Waterfront 2'!Q46:U46)</f>
        <v>53.970000000000006</v>
      </c>
      <c r="C47">
        <f>'Waterfront 1'!F45+'Waterfront 2'!F45</f>
        <v>9</v>
      </c>
      <c r="D47" s="1">
        <f>'Waterfront 2'!B45</f>
        <v>0.70833333333333337</v>
      </c>
      <c r="E47" s="1">
        <f>'Waterfront 2'!C45</f>
        <v>0.71875</v>
      </c>
      <c r="F47" t="str">
        <f>'Waterfront 2'!N45</f>
        <v>L</v>
      </c>
      <c r="G47">
        <f>'Waterfront 2'!O45</f>
        <v>72</v>
      </c>
      <c r="H47" t="str">
        <f>'Waterfront 2'!P45</f>
        <v>S</v>
      </c>
      <c r="I47">
        <f>'Waterfront 1'!M45+'Waterfront 2'!M45</f>
        <v>17</v>
      </c>
      <c r="J47" s="6">
        <f>Marina!A45</f>
        <v>44379</v>
      </c>
      <c r="K47">
        <f>Marina!Q45</f>
        <v>37.1</v>
      </c>
      <c r="L47">
        <f>Marina!F45</f>
        <v>23</v>
      </c>
      <c r="M47" s="1">
        <f>Marina!B45</f>
        <v>0.5</v>
      </c>
      <c r="N47" s="1">
        <f>Marina!C45</f>
        <v>0.52083333333333337</v>
      </c>
      <c r="O47" t="str">
        <f>Marina!N45</f>
        <v>H</v>
      </c>
      <c r="P47">
        <f>Marina!O45</f>
        <v>70</v>
      </c>
      <c r="Q47" t="str">
        <f>Marina!P45</f>
        <v>S</v>
      </c>
    </row>
    <row r="48" spans="1:17" x14ac:dyDescent="0.35">
      <c r="A48" s="6">
        <f>'Waterfront 2'!A46</f>
        <v>44071</v>
      </c>
      <c r="B48">
        <f>AVERAGE('Waterfront 1:Waterfront 2'!Q47:U47)</f>
        <v>41.519999999999996</v>
      </c>
      <c r="C48">
        <f>'Waterfront 1'!F46+'Waterfront 2'!F46</f>
        <v>1</v>
      </c>
      <c r="D48" s="1">
        <f>'Waterfront 2'!B46</f>
        <v>0.4597222222222222</v>
      </c>
      <c r="E48" s="1">
        <f>'Waterfront 2'!C46</f>
        <v>0.4680555555555555</v>
      </c>
      <c r="F48" t="str">
        <f>'Waterfront 2'!N46</f>
        <v>L</v>
      </c>
      <c r="G48">
        <f>'Waterfront 2'!O46</f>
        <v>63</v>
      </c>
      <c r="H48" t="str">
        <f>'Waterfront 2'!P46</f>
        <v>S</v>
      </c>
      <c r="I48">
        <f>'Waterfront 1'!M46+'Waterfront 2'!M46</f>
        <v>15</v>
      </c>
      <c r="J48" s="6">
        <f>Marina!A46</f>
        <v>44383</v>
      </c>
      <c r="K48">
        <f>Marina!Q46</f>
        <v>39.700000000000003</v>
      </c>
      <c r="L48">
        <f>Marina!F46</f>
        <v>20</v>
      </c>
      <c r="M48" s="1">
        <f>Marina!B46</f>
        <v>0.4375</v>
      </c>
      <c r="N48" s="1">
        <f>Marina!C46</f>
        <v>0.45833333333333331</v>
      </c>
      <c r="O48" t="str">
        <f>Marina!N46</f>
        <v>L</v>
      </c>
      <c r="P48">
        <f>Marina!O46</f>
        <v>64</v>
      </c>
      <c r="Q48" t="str">
        <f>Marina!P46</f>
        <v>S</v>
      </c>
    </row>
    <row r="49" spans="1:17" x14ac:dyDescent="0.35">
      <c r="A49" s="6">
        <f>'Waterfront 2'!A47</f>
        <v>44072</v>
      </c>
      <c r="B49">
        <f>AVERAGE('Waterfront 1:Waterfront 2'!Q48:U48)</f>
        <v>46.019999999999996</v>
      </c>
      <c r="C49">
        <f>'Waterfront 1'!F47+'Waterfront 2'!F47</f>
        <v>9</v>
      </c>
      <c r="D49" s="1">
        <f>'Waterfront 2'!B47</f>
        <v>0.45833333333333331</v>
      </c>
      <c r="E49" s="1">
        <f>'Waterfront 2'!C47</f>
        <v>0.46875</v>
      </c>
      <c r="F49" t="str">
        <f>'Waterfront 2'!N47</f>
        <v>L</v>
      </c>
      <c r="G49">
        <f>'Waterfront 2'!O47</f>
        <v>64</v>
      </c>
      <c r="H49" t="str">
        <f>'Waterfront 2'!P47</f>
        <v>S</v>
      </c>
      <c r="I49">
        <f>'Waterfront 1'!M47+'Waterfront 2'!M47</f>
        <v>11</v>
      </c>
      <c r="J49" s="6" t="e">
        <f>Marina!#REF!</f>
        <v>#REF!</v>
      </c>
      <c r="K49" t="e">
        <f>Marina!#REF!</f>
        <v>#REF!</v>
      </c>
      <c r="L49" t="e">
        <f>Marina!#REF!</f>
        <v>#REF!</v>
      </c>
      <c r="M49" s="1" t="e">
        <f>Marina!#REF!</f>
        <v>#REF!</v>
      </c>
      <c r="N49" s="1" t="e">
        <f>Marina!#REF!</f>
        <v>#REF!</v>
      </c>
      <c r="O49" t="e">
        <f>Marina!#REF!</f>
        <v>#REF!</v>
      </c>
      <c r="P49" t="e">
        <f>Marina!#REF!</f>
        <v>#REF!</v>
      </c>
      <c r="Q49" t="e">
        <f>Marina!#REF!</f>
        <v>#REF!</v>
      </c>
    </row>
    <row r="50" spans="1:17" x14ac:dyDescent="0.35">
      <c r="A50" s="6" t="e">
        <f>'Waterfront 2'!#REF!</f>
        <v>#REF!</v>
      </c>
      <c r="B50">
        <f>AVERAGE('Waterfront 1:Waterfront 2'!Q49:U49)</f>
        <v>54.300000000000011</v>
      </c>
      <c r="C50" t="e">
        <f>'Waterfront 1'!#REF!+'Waterfront 2'!#REF!</f>
        <v>#REF!</v>
      </c>
      <c r="D50" s="1" t="e">
        <f>'Waterfront 2'!#REF!</f>
        <v>#REF!</v>
      </c>
      <c r="E50" s="1" t="e">
        <f>'Waterfront 2'!#REF!</f>
        <v>#REF!</v>
      </c>
      <c r="F50" t="e">
        <f>'Waterfront 2'!#REF!</f>
        <v>#REF!</v>
      </c>
      <c r="G50" t="e">
        <f>'Waterfront 2'!#REF!</f>
        <v>#REF!</v>
      </c>
      <c r="H50" t="e">
        <f>'Waterfront 2'!#REF!</f>
        <v>#REF!</v>
      </c>
      <c r="I50" t="e">
        <f>'Waterfront 1'!#REF!+'Waterfront 2'!#REF!</f>
        <v>#REF!</v>
      </c>
      <c r="J50" s="6">
        <f>Marina!A47</f>
        <v>44397</v>
      </c>
      <c r="K50">
        <f>Marina!Q47</f>
        <v>40.5</v>
      </c>
      <c r="L50">
        <f>Marina!F47</f>
        <v>60</v>
      </c>
      <c r="M50" s="1">
        <f>Marina!B47</f>
        <v>0.4861111111111111</v>
      </c>
      <c r="N50" s="1">
        <f>Marina!C47</f>
        <v>0.50694444444444442</v>
      </c>
      <c r="O50" t="str">
        <f>Marina!N47</f>
        <v>L</v>
      </c>
      <c r="P50">
        <f>Marina!O47</f>
        <v>66</v>
      </c>
      <c r="Q50" t="str">
        <f>Marina!P47</f>
        <v>S</v>
      </c>
    </row>
    <row r="51" spans="1:17" x14ac:dyDescent="0.35">
      <c r="A51" s="6">
        <f>'Waterfront 2'!A48</f>
        <v>44075</v>
      </c>
      <c r="B51">
        <f>AVERAGE('Waterfront 1:Waterfront 2'!Q50:U50)</f>
        <v>49.71</v>
      </c>
      <c r="C51">
        <f>'Waterfront 1'!F48+'Waterfront 2'!F48</f>
        <v>9</v>
      </c>
      <c r="D51" s="1">
        <f>'Waterfront 2'!B48</f>
        <v>0.51388888888888895</v>
      </c>
      <c r="E51" s="1">
        <f>'Waterfront 2'!C48</f>
        <v>0.52430555555555558</v>
      </c>
      <c r="F51" t="str">
        <f>'Waterfront 2'!N48</f>
        <v>L</v>
      </c>
      <c r="G51">
        <f>'Waterfront 2'!O48</f>
        <v>64</v>
      </c>
      <c r="H51" t="str">
        <f>'Waterfront 2'!P48</f>
        <v>MC</v>
      </c>
      <c r="I51">
        <f>'Waterfront 1'!M48+'Waterfront 2'!M48</f>
        <v>21</v>
      </c>
      <c r="J51" s="6">
        <f>Marina!A48</f>
        <v>44404</v>
      </c>
      <c r="K51">
        <f>Marina!Q48</f>
        <v>34.200000000000003</v>
      </c>
      <c r="L51">
        <f>Marina!F48</f>
        <v>55</v>
      </c>
      <c r="M51" s="1">
        <f>Marina!B48</f>
        <v>0.44444444444444442</v>
      </c>
      <c r="N51" s="1">
        <f>Marina!C48</f>
        <v>0.46527777777777773</v>
      </c>
      <c r="O51" t="str">
        <f>Marina!N48</f>
        <v>L</v>
      </c>
      <c r="P51">
        <f>Marina!O48</f>
        <v>70</v>
      </c>
      <c r="Q51" t="str">
        <f>Marina!P48</f>
        <v>S</v>
      </c>
    </row>
    <row r="52" spans="1:17" x14ac:dyDescent="0.35">
      <c r="A52" s="6">
        <f>'Waterfront 2'!A49</f>
        <v>44076</v>
      </c>
      <c r="B52">
        <f>AVERAGE('Waterfront 1:Waterfront 2'!Q51:U51)</f>
        <v>50.97</v>
      </c>
      <c r="C52">
        <f>'Waterfront 1'!F49+'Waterfront 2'!F49</f>
        <v>13</v>
      </c>
      <c r="D52" s="1">
        <f>'Waterfront 2'!B49</f>
        <v>0.48194444444444445</v>
      </c>
      <c r="E52" s="1">
        <f>'Waterfront 2'!C49</f>
        <v>0.49236111111111108</v>
      </c>
      <c r="F52" t="str">
        <f>'Waterfront 2'!N49</f>
        <v>H</v>
      </c>
      <c r="G52">
        <f>'Waterfront 2'!O49</f>
        <v>66</v>
      </c>
      <c r="H52" t="str">
        <f>'Waterfront 2'!P49</f>
        <v>MC</v>
      </c>
      <c r="I52">
        <f>'Waterfront 1'!M49+'Waterfront 2'!M49</f>
        <v>26</v>
      </c>
      <c r="J52" s="6">
        <f>Marina!A49</f>
        <v>44410</v>
      </c>
      <c r="K52">
        <f>Marina!Q49</f>
        <v>37.1</v>
      </c>
      <c r="L52">
        <f>Marina!F49</f>
        <v>72</v>
      </c>
      <c r="M52" s="1">
        <f>Marina!B49</f>
        <v>0.46527777777777773</v>
      </c>
      <c r="N52" s="1">
        <f>Marina!C49</f>
        <v>0.4861111111111111</v>
      </c>
      <c r="O52" t="str">
        <f>Marina!N49</f>
        <v>L</v>
      </c>
      <c r="P52">
        <f>Marina!O49</f>
        <v>66</v>
      </c>
      <c r="Q52" t="str">
        <f>Marina!P49</f>
        <v>S</v>
      </c>
    </row>
    <row r="53" spans="1:17" x14ac:dyDescent="0.35">
      <c r="A53" s="6">
        <f>'Waterfront 2'!A50</f>
        <v>44079</v>
      </c>
      <c r="B53">
        <f>AVERAGE('Waterfront 1:Waterfront 2'!Q52:U52)</f>
        <v>56.569999999999993</v>
      </c>
      <c r="C53">
        <f>'Waterfront 1'!F50+'Waterfront 2'!F50</f>
        <v>10</v>
      </c>
      <c r="D53" s="1">
        <f>'Waterfront 2'!B50</f>
        <v>0.44166666666666665</v>
      </c>
      <c r="E53" s="1">
        <f>'Waterfront 2'!C50</f>
        <v>0.45208333333333334</v>
      </c>
      <c r="F53" t="str">
        <f>'Waterfront 2'!N50</f>
        <v>L</v>
      </c>
      <c r="G53">
        <f>'Waterfront 2'!O50</f>
        <v>64</v>
      </c>
      <c r="H53" t="str">
        <f>'Waterfront 2'!P50</f>
        <v>S</v>
      </c>
      <c r="I53">
        <f>'Waterfront 1'!M50+'Waterfront 2'!M50</f>
        <v>18</v>
      </c>
      <c r="J53" s="6">
        <f>Marina!A50</f>
        <v>44418</v>
      </c>
      <c r="K53">
        <f>Marina!Q50</f>
        <v>35.9</v>
      </c>
      <c r="L53">
        <f>Marina!F50</f>
        <v>30</v>
      </c>
      <c r="M53" s="1">
        <f>Marina!B50</f>
        <v>0.4375</v>
      </c>
      <c r="N53" s="1">
        <f>Marina!C50</f>
        <v>0.45833333333333331</v>
      </c>
      <c r="O53" t="str">
        <f>Marina!N50</f>
        <v>L</v>
      </c>
      <c r="P53">
        <f>Marina!O50</f>
        <v>68</v>
      </c>
      <c r="Q53" t="str">
        <f>Marina!P50</f>
        <v>S</v>
      </c>
    </row>
    <row r="54" spans="1:17" x14ac:dyDescent="0.35">
      <c r="A54" s="6">
        <f>'Waterfront 2'!A51</f>
        <v>44082</v>
      </c>
      <c r="B54">
        <f>AVERAGE('Waterfront 1:Waterfront 2'!Q53:U53)</f>
        <v>47.510000000000005</v>
      </c>
      <c r="C54">
        <f>'Waterfront 1'!F51+'Waterfront 2'!F51</f>
        <v>0</v>
      </c>
      <c r="D54" s="1">
        <f>'Waterfront 2'!B51</f>
        <v>0.53125</v>
      </c>
      <c r="E54" s="1">
        <f>'Waterfront 2'!C51</f>
        <v>0.54166666666666663</v>
      </c>
      <c r="F54" t="str">
        <f>'Waterfront 2'!N51</f>
        <v>H</v>
      </c>
      <c r="G54">
        <f>'Waterfront 2'!O51</f>
        <v>72</v>
      </c>
      <c r="H54" t="str">
        <f>'Waterfront 2'!P51</f>
        <v>S</v>
      </c>
      <c r="I54">
        <f>'Waterfront 1'!M51+'Waterfront 2'!M51</f>
        <v>7</v>
      </c>
      <c r="J54" s="6">
        <f>Marina!A51</f>
        <v>44424</v>
      </c>
      <c r="K54">
        <f>Marina!Q51</f>
        <v>48</v>
      </c>
      <c r="L54">
        <f>Marina!F51</f>
        <v>40</v>
      </c>
      <c r="M54" s="1">
        <f>Marina!B51</f>
        <v>0.4861111111111111</v>
      </c>
      <c r="N54" s="1">
        <f>Marina!C51</f>
        <v>0.50694444444444442</v>
      </c>
      <c r="O54" t="str">
        <f>Marina!N51</f>
        <v>H</v>
      </c>
      <c r="P54">
        <f>Marina!O51</f>
        <v>64</v>
      </c>
      <c r="Q54" t="str">
        <f>Marina!P51</f>
        <v>MC</v>
      </c>
    </row>
    <row r="55" spans="1:17" x14ac:dyDescent="0.35">
      <c r="A55" s="6">
        <f>'Waterfront 2'!A52</f>
        <v>44083</v>
      </c>
      <c r="B55">
        <f>AVERAGE('Waterfront 1:Waterfront 2'!Q54:U54)</f>
        <v>55.69</v>
      </c>
      <c r="C55">
        <f>'Waterfront 1'!F52+'Waterfront 2'!F52</f>
        <v>4</v>
      </c>
      <c r="D55" s="1">
        <f>'Waterfront 2'!B52</f>
        <v>0.47222222222222227</v>
      </c>
      <c r="E55" s="1">
        <f>'Waterfront 2'!C52</f>
        <v>0.4826388888888889</v>
      </c>
      <c r="F55" t="str">
        <f>'Waterfront 2'!N52</f>
        <v>L</v>
      </c>
      <c r="G55">
        <f>'Waterfront 2'!O52</f>
        <v>72</v>
      </c>
      <c r="H55" t="str">
        <f>'Waterfront 2'!P52</f>
        <v>S</v>
      </c>
      <c r="I55">
        <f>'Waterfront 1'!M52+'Waterfront 2'!M52</f>
        <v>9</v>
      </c>
      <c r="J55" s="6">
        <f>Marina!A52</f>
        <v>44431</v>
      </c>
      <c r="K55">
        <f>Marina!Q52</f>
        <v>32</v>
      </c>
      <c r="L55">
        <f>Marina!F52</f>
        <v>83</v>
      </c>
      <c r="M55" s="1">
        <f>Marina!B52</f>
        <v>0.47916666666666669</v>
      </c>
      <c r="N55" s="1">
        <f>Marina!C52</f>
        <v>0.5</v>
      </c>
      <c r="O55" t="str">
        <f>Marina!N52</f>
        <v>L</v>
      </c>
      <c r="P55">
        <f>Marina!O52</f>
        <v>61</v>
      </c>
      <c r="Q55" t="str">
        <f>Marina!P52</f>
        <v>MC</v>
      </c>
    </row>
    <row r="56" spans="1:17" x14ac:dyDescent="0.35">
      <c r="A56" s="6">
        <f>'Waterfront 2'!A53</f>
        <v>44084</v>
      </c>
      <c r="B56">
        <f>AVERAGE('Waterfront 1:Waterfront 2'!Q55:U55)</f>
        <v>51.879999999999995</v>
      </c>
      <c r="C56">
        <f>'Waterfront 1'!F53+'Waterfront 2'!F53</f>
        <v>0</v>
      </c>
      <c r="D56" s="1">
        <f>'Waterfront 2'!B53</f>
        <v>0.7104166666666667</v>
      </c>
      <c r="E56" s="1">
        <f>'Waterfront 2'!C53</f>
        <v>0.72083333333333333</v>
      </c>
      <c r="F56" t="str">
        <f>'Waterfront 2'!N53</f>
        <v>L</v>
      </c>
      <c r="G56">
        <f>'Waterfront 2'!O53</f>
        <v>81</v>
      </c>
      <c r="H56" t="str">
        <f>'Waterfront 2'!P53</f>
        <v>S</v>
      </c>
      <c r="I56">
        <f>'Waterfront 1'!M53+'Waterfront 2'!M53</f>
        <v>13</v>
      </c>
    </row>
    <row r="57" spans="1:17" x14ac:dyDescent="0.35">
      <c r="A57" s="6">
        <f>'Waterfront 2'!A54</f>
        <v>44085</v>
      </c>
      <c r="B57">
        <f>AVERAGE('Waterfront 1:Waterfront 2'!Q56:U56)</f>
        <v>48.58</v>
      </c>
      <c r="C57">
        <f>'Waterfront 1'!F54+'Waterfront 2'!F54</f>
        <v>0</v>
      </c>
      <c r="D57" s="1">
        <f>'Waterfront 2'!B54</f>
        <v>0.7583333333333333</v>
      </c>
      <c r="E57" s="1">
        <f>'Waterfront 2'!C54</f>
        <v>0.76666666666666661</v>
      </c>
      <c r="F57" t="str">
        <f>'Waterfront 2'!N54</f>
        <v>H</v>
      </c>
      <c r="G57">
        <f>'Waterfront 2'!O54</f>
        <v>68</v>
      </c>
      <c r="H57" t="str">
        <f>'Waterfront 2'!P54</f>
        <v>S(smokey)</v>
      </c>
      <c r="I57">
        <f>'Waterfront 1'!M54+'Waterfront 2'!M54</f>
        <v>15</v>
      </c>
    </row>
    <row r="58" spans="1:17" x14ac:dyDescent="0.35">
      <c r="A58" s="6">
        <f>'Waterfront 2'!A55</f>
        <v>44088</v>
      </c>
      <c r="B58">
        <f>AVERAGE('Waterfront 1:Waterfront 2'!Q57:U57)</f>
        <v>54.790000000000006</v>
      </c>
      <c r="C58">
        <f>'Waterfront 1'!F55+'Waterfront 2'!F55</f>
        <v>2</v>
      </c>
      <c r="D58" s="1">
        <f>'Waterfront 2'!B55</f>
        <v>0.4513888888888889</v>
      </c>
      <c r="E58" s="1">
        <f>'Waterfront 2'!C55</f>
        <v>0.46180555555555558</v>
      </c>
      <c r="F58" t="str">
        <f>'Waterfront 2'!N55</f>
        <v>L</v>
      </c>
      <c r="G58">
        <f>'Waterfront 2'!O55</f>
        <v>61</v>
      </c>
      <c r="H58" t="str">
        <f>'Waterfront 2'!P55</f>
        <v>Smokey</v>
      </c>
      <c r="I58">
        <f>'Waterfront 1'!M55+'Waterfront 2'!M55</f>
        <v>6</v>
      </c>
    </row>
    <row r="59" spans="1:17" x14ac:dyDescent="0.35">
      <c r="A59" s="6">
        <f>'Waterfront 2'!A56</f>
        <v>44091</v>
      </c>
      <c r="B59">
        <f>AVERAGE('Waterfront 1:Waterfront 2'!Q58:U58)</f>
        <v>50.28</v>
      </c>
      <c r="C59">
        <f>'Waterfront 1'!F56+'Waterfront 2'!F56</f>
        <v>2</v>
      </c>
      <c r="D59" s="1">
        <f>'Waterfront 2'!B56</f>
        <v>0.6972222222222223</v>
      </c>
      <c r="E59" s="1">
        <f>'Waterfront 2'!C56</f>
        <v>0.70763888888888893</v>
      </c>
      <c r="F59" t="str">
        <f>'Waterfront 2'!N56</f>
        <v>H</v>
      </c>
      <c r="G59">
        <f>'Waterfront 2'!O56</f>
        <v>68</v>
      </c>
      <c r="H59" t="str">
        <f>'Waterfront 2'!P56</f>
        <v>Smokey</v>
      </c>
      <c r="I59">
        <f>'Waterfront 1'!M56+'Waterfront 2'!M56</f>
        <v>14</v>
      </c>
    </row>
    <row r="60" spans="1:17" x14ac:dyDescent="0.35">
      <c r="A60" s="6">
        <f>'Waterfront 2'!A57</f>
        <v>44092</v>
      </c>
      <c r="B60">
        <f>AVERAGE('Waterfront 1:Waterfront 2'!Q59:U59)</f>
        <v>63.720000000000006</v>
      </c>
      <c r="C60">
        <f>'Waterfront 1'!F57+'Waterfront 2'!F57</f>
        <v>1</v>
      </c>
      <c r="D60" s="1">
        <f>'Waterfront 2'!B57</f>
        <v>0.71875</v>
      </c>
      <c r="E60" s="1">
        <f>'Waterfront 2'!C57</f>
        <v>0.7270833333333333</v>
      </c>
      <c r="F60" t="str">
        <f>'Waterfront 2'!N57</f>
        <v>H</v>
      </c>
      <c r="G60">
        <f>'Waterfront 2'!O57</f>
        <v>63</v>
      </c>
      <c r="H60" t="str">
        <f>'Waterfront 2'!P57</f>
        <v>Smokey</v>
      </c>
      <c r="I60">
        <f>'Waterfront 1'!M57+'Waterfront 2'!M57</f>
        <v>19</v>
      </c>
    </row>
    <row r="61" spans="1:17" x14ac:dyDescent="0.35">
      <c r="A61" s="6">
        <f>'Waterfront 2'!A58</f>
        <v>44093</v>
      </c>
      <c r="B61">
        <f>AVERAGE('Waterfront 1:Waterfront 2'!Q60:U60)</f>
        <v>55.089999999999996</v>
      </c>
      <c r="C61">
        <f>'Waterfront 1'!F58+'Waterfront 2'!F58</f>
        <v>0</v>
      </c>
      <c r="D61" s="1">
        <f>'Waterfront 2'!B58</f>
        <v>0.4375</v>
      </c>
      <c r="E61" s="1">
        <f>'Waterfront 2'!C58</f>
        <v>0.44791666666666669</v>
      </c>
      <c r="F61" t="str">
        <f>'Waterfront 2'!N58</f>
        <v>L</v>
      </c>
      <c r="G61">
        <f>'Waterfront 2'!O58</f>
        <v>64</v>
      </c>
      <c r="H61" t="str">
        <f>'Waterfront 2'!P58</f>
        <v>MC</v>
      </c>
      <c r="I61">
        <f>'Waterfront 1'!M58+'Waterfront 2'!M58</f>
        <v>2</v>
      </c>
    </row>
    <row r="62" spans="1:17" x14ac:dyDescent="0.35">
      <c r="A62" s="6" t="e">
        <f>'Waterfront 2'!#REF!</f>
        <v>#REF!</v>
      </c>
      <c r="B62">
        <f>AVERAGE('Waterfront 1:Waterfront 2'!Q61:U61)</f>
        <v>52.410000000000004</v>
      </c>
      <c r="C62" t="e">
        <f>'Waterfront 1'!#REF!+'Waterfront 2'!#REF!</f>
        <v>#REF!</v>
      </c>
      <c r="D62" s="1" t="e">
        <f>'Waterfront 2'!#REF!</f>
        <v>#REF!</v>
      </c>
      <c r="E62" s="1" t="e">
        <f>'Waterfront 2'!#REF!</f>
        <v>#REF!</v>
      </c>
      <c r="F62" t="e">
        <f>'Waterfront 2'!#REF!</f>
        <v>#REF!</v>
      </c>
      <c r="G62" t="e">
        <f>'Waterfront 2'!#REF!</f>
        <v>#REF!</v>
      </c>
      <c r="H62" t="e">
        <f>'Waterfront 2'!#REF!</f>
        <v>#REF!</v>
      </c>
      <c r="I62" t="e">
        <f>'Waterfront 1'!#REF!+'Waterfront 2'!#REF!</f>
        <v>#REF!</v>
      </c>
    </row>
    <row r="63" spans="1:17" x14ac:dyDescent="0.35">
      <c r="A63" s="6">
        <f>'Waterfront 2'!A59</f>
        <v>44098</v>
      </c>
      <c r="B63">
        <f>AVERAGE('Waterfront 1:Waterfront 2'!Q62:U62)</f>
        <v>56.27</v>
      </c>
      <c r="C63">
        <f>'Waterfront 1'!F59+'Waterfront 2'!F59</f>
        <v>0</v>
      </c>
      <c r="D63" s="1">
        <f>'Waterfront 2'!B59</f>
        <v>0.63194444444444442</v>
      </c>
      <c r="E63" s="1">
        <f>'Waterfront 2'!C59</f>
        <v>0.64027777777777783</v>
      </c>
      <c r="F63" t="str">
        <f>'Waterfront 2'!N59</f>
        <v>H</v>
      </c>
      <c r="G63">
        <f>'Waterfront 2'!O59</f>
        <v>64</v>
      </c>
      <c r="H63" t="str">
        <f>'Waterfront 2'!P59</f>
        <v>S</v>
      </c>
      <c r="I63">
        <f>'Waterfront 1'!M59+'Waterfront 2'!M59</f>
        <v>8</v>
      </c>
    </row>
    <row r="64" spans="1:17" x14ac:dyDescent="0.35">
      <c r="A64" s="6">
        <f>'Waterfront 2'!A60</f>
        <v>44100</v>
      </c>
      <c r="B64">
        <f>AVERAGE('Waterfront 1:Waterfront 2'!Q63:U63)</f>
        <v>52.870000000000005</v>
      </c>
      <c r="C64">
        <f>'Waterfront 1'!F60+'Waterfront 2'!F60</f>
        <v>5</v>
      </c>
      <c r="D64" s="1">
        <f>'Waterfront 2'!B60</f>
        <v>0.48958333333333331</v>
      </c>
      <c r="E64" s="1">
        <f>'Waterfront 2'!C60</f>
        <v>0.5</v>
      </c>
      <c r="F64" t="str">
        <f>'Waterfront 2'!N60</f>
        <v>H</v>
      </c>
      <c r="G64">
        <f>'Waterfront 2'!O60</f>
        <v>65</v>
      </c>
      <c r="H64" t="str">
        <f>'Waterfront 2'!P60</f>
        <v>R</v>
      </c>
      <c r="I64">
        <f>'Waterfront 1'!M60+'Waterfront 2'!M60</f>
        <v>6</v>
      </c>
    </row>
    <row r="65" spans="1:9" x14ac:dyDescent="0.35">
      <c r="A65" s="6">
        <f>'Waterfront 2'!A61</f>
        <v>44102</v>
      </c>
      <c r="B65">
        <f>AVERAGE('Waterfront 1:Waterfront 2'!Q64:U64)</f>
        <v>47.94</v>
      </c>
      <c r="C65">
        <f>'Waterfront 1'!F61+'Waterfront 2'!F61</f>
        <v>3</v>
      </c>
      <c r="D65" s="1">
        <f>'Waterfront 2'!B61</f>
        <v>0.44791666666666669</v>
      </c>
      <c r="E65" s="1">
        <f>'Waterfront 2'!C61</f>
        <v>0.45833333333333331</v>
      </c>
      <c r="F65" t="str">
        <f>'Waterfront 2'!N61</f>
        <v>L</v>
      </c>
      <c r="G65">
        <f>'Waterfront 2'!O61</f>
        <v>59</v>
      </c>
      <c r="H65" t="str">
        <f>'Waterfront 2'!P61</f>
        <v>S</v>
      </c>
      <c r="I65">
        <f>'Waterfront 1'!M61+'Waterfront 2'!M61</f>
        <v>3</v>
      </c>
    </row>
    <row r="66" spans="1:9" x14ac:dyDescent="0.35">
      <c r="A66" s="6">
        <f>'Waterfront 2'!A62</f>
        <v>44103</v>
      </c>
      <c r="B66">
        <f>AVERAGE('Waterfront 1:Waterfront 2'!Q65:U65)</f>
        <v>46.64</v>
      </c>
      <c r="C66">
        <f>'Waterfront 1'!F62+'Waterfront 2'!F62</f>
        <v>1</v>
      </c>
      <c r="D66" s="1">
        <f>'Waterfront 2'!B62</f>
        <v>0.61875000000000002</v>
      </c>
      <c r="E66" s="1">
        <f>'Waterfront 2'!C62</f>
        <v>0.62916666666666665</v>
      </c>
      <c r="F66" t="str">
        <f>'Waterfront 2'!N62</f>
        <v>H</v>
      </c>
      <c r="G66">
        <f>'Waterfront 2'!O62</f>
        <v>68</v>
      </c>
      <c r="H66" t="str">
        <f>'Waterfront 2'!P62</f>
        <v>S</v>
      </c>
      <c r="I66">
        <f>'Waterfront 1'!M62+'Waterfront 2'!M62</f>
        <v>7</v>
      </c>
    </row>
    <row r="67" spans="1:9" x14ac:dyDescent="0.35">
      <c r="A67" s="6">
        <f>'Waterfront 2'!A63</f>
        <v>44105</v>
      </c>
      <c r="B67">
        <f>AVERAGE('Waterfront 1:Waterfront 2'!Q66:U66)</f>
        <v>51.27</v>
      </c>
      <c r="C67">
        <f>'Waterfront 1'!F63+'Waterfront 2'!F63</f>
        <v>0</v>
      </c>
      <c r="D67" s="1">
        <f>'Waterfront 2'!B63</f>
        <v>0.64027777777777783</v>
      </c>
      <c r="E67" s="1">
        <f>'Waterfront 2'!C63</f>
        <v>0.64861111111111114</v>
      </c>
      <c r="F67" t="str">
        <f>'Waterfront 2'!N63</f>
        <v>L</v>
      </c>
      <c r="G67">
        <f>'Waterfront 2'!O63</f>
        <v>64</v>
      </c>
      <c r="H67" t="str">
        <f>'Waterfront 2'!P63</f>
        <v>MC</v>
      </c>
      <c r="I67">
        <f>'Waterfront 1'!M63+'Waterfront 2'!M63</f>
        <v>5</v>
      </c>
    </row>
    <row r="68" spans="1:9" x14ac:dyDescent="0.35">
      <c r="A68" s="6">
        <f>'Waterfront 2'!A64</f>
        <v>44109</v>
      </c>
      <c r="B68">
        <f>AVERAGE('Waterfront 1:Waterfront 2'!Q67:U67)</f>
        <v>52.070000000000007</v>
      </c>
      <c r="C68">
        <f>'Waterfront 1'!F64+'Waterfront 2'!F64</f>
        <v>0</v>
      </c>
      <c r="D68" s="1">
        <f>'Waterfront 2'!B64</f>
        <v>0.43402777777777773</v>
      </c>
      <c r="E68" s="1">
        <f>'Waterfront 2'!C64</f>
        <v>0.44444444444444442</v>
      </c>
      <c r="F68" t="str">
        <f>'Waterfront 2'!N64</f>
        <v>H</v>
      </c>
      <c r="G68">
        <f>'Waterfront 2'!O64</f>
        <v>57</v>
      </c>
      <c r="H68" t="str">
        <f>'Waterfront 2'!P64</f>
        <v>F</v>
      </c>
      <c r="I68">
        <f>'Waterfront 1'!M64+'Waterfront 2'!M64</f>
        <v>1</v>
      </c>
    </row>
    <row r="69" spans="1:9" x14ac:dyDescent="0.35">
      <c r="A69" s="6">
        <f>'Waterfront 2'!A65</f>
        <v>44111</v>
      </c>
      <c r="B69">
        <f>AVERAGE('Waterfront 1:Waterfront 2'!Q68:U68)</f>
        <v>55.02</v>
      </c>
      <c r="C69">
        <f>'Waterfront 1'!F65+'Waterfront 2'!F65</f>
        <v>0</v>
      </c>
      <c r="D69" s="1">
        <f>'Waterfront 2'!B65</f>
        <v>0.69097222222222221</v>
      </c>
      <c r="E69" s="1">
        <f>'Waterfront 2'!C65</f>
        <v>0.70138888888888884</v>
      </c>
      <c r="F69" t="str">
        <f>'Waterfront 2'!N65</f>
        <v>M</v>
      </c>
      <c r="G69">
        <f>'Waterfront 2'!O65</f>
        <v>59</v>
      </c>
      <c r="H69" t="str">
        <f>'Waterfront 2'!P65</f>
        <v>F</v>
      </c>
      <c r="I69">
        <f>'Waterfront 1'!M65+'Waterfront 2'!M65</f>
        <v>6</v>
      </c>
    </row>
    <row r="70" spans="1:9" x14ac:dyDescent="0.35">
      <c r="A70" s="6">
        <f>'Waterfront 2'!A66</f>
        <v>44113</v>
      </c>
      <c r="B70">
        <f>AVERAGE('Waterfront 1:Waterfront 2'!Q69:U69)</f>
        <v>60.95</v>
      </c>
      <c r="C70">
        <f>'Waterfront 1'!F66+'Waterfront 2'!F66</f>
        <v>0</v>
      </c>
      <c r="D70" s="1">
        <f>'Waterfront 2'!B66</f>
        <v>0.4826388888888889</v>
      </c>
      <c r="E70" s="1">
        <f>'Waterfront 2'!C66</f>
        <v>0.49652777777777773</v>
      </c>
      <c r="F70" t="str">
        <f>'Waterfront 2'!N66</f>
        <v>L</v>
      </c>
      <c r="G70">
        <f>'Waterfront 2'!O66</f>
        <v>57</v>
      </c>
      <c r="H70" t="str">
        <f>'Waterfront 2'!P66</f>
        <v>MC</v>
      </c>
      <c r="I70">
        <f>'Waterfront 1'!M66+'Waterfront 2'!M66</f>
        <v>10</v>
      </c>
    </row>
    <row r="71" spans="1:9" x14ac:dyDescent="0.35">
      <c r="A71" s="6">
        <f>'Waterfront 2'!A67</f>
        <v>44114</v>
      </c>
      <c r="B71">
        <f>AVERAGE('Waterfront 1:Waterfront 2'!Q70:U70)</f>
        <v>48.5</v>
      </c>
      <c r="C71">
        <f>'Waterfront 1'!F67+'Waterfront 2'!F67</f>
        <v>0</v>
      </c>
      <c r="D71" s="1">
        <f>'Waterfront 2'!B67</f>
        <v>0.52569444444444446</v>
      </c>
      <c r="E71" s="1">
        <f>'Waterfront 2'!C67</f>
        <v>0.53611111111111109</v>
      </c>
      <c r="F71" t="str">
        <f>'Waterfront 2'!N67</f>
        <v>H</v>
      </c>
      <c r="G71">
        <f>'Waterfront 2'!O67</f>
        <v>60</v>
      </c>
      <c r="H71" t="str">
        <f>'Waterfront 2'!P67</f>
        <v>S</v>
      </c>
      <c r="I71">
        <f>'Waterfront 1'!M67+'Waterfront 2'!M67</f>
        <v>0</v>
      </c>
    </row>
    <row r="72" spans="1:9" x14ac:dyDescent="0.35">
      <c r="A72" s="6">
        <f>'Waterfront 2'!A68</f>
        <v>44115</v>
      </c>
      <c r="B72">
        <f>AVERAGE('Waterfront 1:Waterfront 2'!Q71:U71)</f>
        <v>48.7</v>
      </c>
      <c r="C72">
        <f>'Waterfront 1'!F68+'Waterfront 2'!F68</f>
        <v>0</v>
      </c>
      <c r="D72" s="1">
        <f>'Waterfront 2'!B68</f>
        <v>0.60763888888888895</v>
      </c>
      <c r="E72" s="1">
        <f>'Waterfront 2'!C68</f>
        <v>0.61805555555555558</v>
      </c>
      <c r="F72" t="str">
        <f>'Waterfront 2'!N68</f>
        <v>L</v>
      </c>
      <c r="G72">
        <f>'Waterfront 2'!O68</f>
        <v>52</v>
      </c>
      <c r="H72" t="str">
        <f>'Waterfront 2'!P68</f>
        <v>R</v>
      </c>
      <c r="I72">
        <f>'Waterfront 1'!M68+'Waterfront 2'!M68</f>
        <v>11</v>
      </c>
    </row>
    <row r="73" spans="1:9" x14ac:dyDescent="0.35">
      <c r="A73" s="6">
        <f>'Waterfront 2'!A69</f>
        <v>44117</v>
      </c>
      <c r="B73">
        <f>AVERAGE('Waterfront 1:Waterfront 2'!Q72:U72)</f>
        <v>55.45</v>
      </c>
      <c r="C73">
        <f>'Waterfront 1'!F69+'Waterfront 2'!F69</f>
        <v>0</v>
      </c>
      <c r="D73" s="1">
        <f>'Waterfront 2'!B69</f>
        <v>0.6333333333333333</v>
      </c>
      <c r="E73" s="1">
        <f>'Waterfront 2'!C69</f>
        <v>0.64374999999999993</v>
      </c>
      <c r="F73" t="str">
        <f>'Waterfront 2'!N69</f>
        <v>H</v>
      </c>
      <c r="G73">
        <f>'Waterfront 2'!O69</f>
        <v>59</v>
      </c>
      <c r="H73" t="str">
        <f>'Waterfront 2'!P69</f>
        <v>MC</v>
      </c>
      <c r="I73">
        <f>'Waterfront 1'!M69+'Waterfront 2'!M69</f>
        <v>3</v>
      </c>
    </row>
    <row r="74" spans="1:9" x14ac:dyDescent="0.35">
      <c r="A74" s="6">
        <f>'Waterfront 2'!A70</f>
        <v>44118</v>
      </c>
      <c r="B74">
        <f>AVERAGE('Waterfront 1:Waterfront 2'!Q73:U73)</f>
        <v>46.970000000000006</v>
      </c>
      <c r="C74">
        <f>'Waterfront 1'!F70+'Waterfront 2'!F70</f>
        <v>0</v>
      </c>
      <c r="D74" s="1">
        <f>'Waterfront 2'!B70</f>
        <v>0.6875</v>
      </c>
      <c r="E74" s="1">
        <f>'Waterfront 2'!C70</f>
        <v>0.69791666666666663</v>
      </c>
      <c r="F74" t="str">
        <f>'Waterfront 2'!N70</f>
        <v>H</v>
      </c>
      <c r="G74">
        <f>'Waterfront 2'!O70</f>
        <v>60</v>
      </c>
      <c r="H74" t="str">
        <f>'Waterfront 2'!P70</f>
        <v>S</v>
      </c>
      <c r="I74">
        <f>'Waterfront 1'!M70+'Waterfront 2'!M70</f>
        <v>4</v>
      </c>
    </row>
    <row r="75" spans="1:9" x14ac:dyDescent="0.35">
      <c r="A75" s="6">
        <f>'Waterfront 2'!A71</f>
        <v>44119</v>
      </c>
      <c r="B75">
        <f>AVERAGE('Waterfront 1:Waterfront 2'!Q74:U74)</f>
        <v>47.45</v>
      </c>
      <c r="C75">
        <f>'Waterfront 1'!F71+'Waterfront 2'!F71</f>
        <v>0</v>
      </c>
      <c r="D75" s="1">
        <f>'Waterfront 2'!B71</f>
        <v>0.68611111111111101</v>
      </c>
      <c r="E75" s="1">
        <f>'Waterfront 2'!C71</f>
        <v>0.69444444444444453</v>
      </c>
      <c r="F75" t="str">
        <f>'Waterfront 2'!N71</f>
        <v>L</v>
      </c>
      <c r="G75">
        <f>'Waterfront 2'!O71</f>
        <v>55</v>
      </c>
      <c r="H75" t="str">
        <f>'Waterfront 2'!P71</f>
        <v>MC</v>
      </c>
      <c r="I75">
        <f>'Waterfront 1'!M71+'Waterfront 2'!M71</f>
        <v>3</v>
      </c>
    </row>
    <row r="76" spans="1:9" x14ac:dyDescent="0.35">
      <c r="A76" s="6">
        <f>'Waterfront 2'!A72</f>
        <v>44120</v>
      </c>
      <c r="B76">
        <f>AVERAGE('Waterfront 1:Waterfront 2'!Q75:U75)</f>
        <v>56.430000000000007</v>
      </c>
      <c r="C76">
        <f>'Waterfront 1'!F72+'Waterfront 2'!F72</f>
        <v>0</v>
      </c>
      <c r="D76" s="1">
        <f>'Waterfront 2'!B72</f>
        <v>0.65555555555555556</v>
      </c>
      <c r="E76" s="1">
        <f>'Waterfront 2'!C72</f>
        <v>0.67152777777777783</v>
      </c>
      <c r="F76" t="str">
        <f>'Waterfront 2'!N72</f>
        <v>L</v>
      </c>
      <c r="G76">
        <f>'Waterfront 2'!O72</f>
        <v>58</v>
      </c>
      <c r="H76" t="str">
        <f>'Waterfront 2'!P72</f>
        <v>MC</v>
      </c>
      <c r="I76">
        <f>'Waterfront 1'!M72+'Waterfront 2'!M72</f>
        <v>2</v>
      </c>
    </row>
    <row r="77" spans="1:9" x14ac:dyDescent="0.35">
      <c r="A77" s="6">
        <f>'Waterfront 2'!A73</f>
        <v>44121</v>
      </c>
      <c r="B77">
        <f>AVERAGE('Waterfront 1:Waterfront 2'!Q76:U76)</f>
        <v>53.660000000000004</v>
      </c>
      <c r="C77">
        <f>'Waterfront 1'!F73+'Waterfront 2'!F73</f>
        <v>5</v>
      </c>
      <c r="D77" s="1">
        <f>'Waterfront 2'!B73</f>
        <v>0.49236111111111108</v>
      </c>
      <c r="E77" s="1">
        <f>'Waterfront 2'!C73</f>
        <v>0.50208333333333333</v>
      </c>
      <c r="F77" t="str">
        <f>'Waterfront 2'!N73</f>
        <v>H</v>
      </c>
      <c r="G77">
        <f>'Waterfront 2'!O73</f>
        <v>57</v>
      </c>
      <c r="H77" t="str">
        <f>'Waterfront 2'!P73</f>
        <v>S</v>
      </c>
      <c r="I77">
        <f>'Waterfront 1'!M73+'Waterfront 2'!M73</f>
        <v>5</v>
      </c>
    </row>
    <row r="78" spans="1:9" x14ac:dyDescent="0.35">
      <c r="A78" s="6">
        <f>'Waterfront 2'!A74</f>
        <v>44122</v>
      </c>
      <c r="B78">
        <f>AVERAGE('Waterfront 1:Waterfront 2'!Q77:U77)</f>
        <v>48.84</v>
      </c>
      <c r="C78">
        <f>'Waterfront 1'!F74+'Waterfront 2'!F74</f>
        <v>1</v>
      </c>
      <c r="D78" s="1">
        <f>'Waterfront 2'!B74</f>
        <v>0.50694444444444442</v>
      </c>
      <c r="E78" s="1">
        <f>'Waterfront 2'!C74</f>
        <v>0.51736111111111105</v>
      </c>
      <c r="F78" t="str">
        <f>'Waterfront 2'!N74</f>
        <v>H</v>
      </c>
      <c r="G78">
        <f>'Waterfront 2'!O74</f>
        <v>52</v>
      </c>
      <c r="H78" t="str">
        <f>'Waterfront 2'!P74</f>
        <v>R</v>
      </c>
      <c r="I78">
        <f>'Waterfront 1'!M74+'Waterfront 2'!M74</f>
        <v>5</v>
      </c>
    </row>
    <row r="79" spans="1:9" x14ac:dyDescent="0.35">
      <c r="A79" s="6">
        <f>'Waterfront 2'!A75</f>
        <v>44123</v>
      </c>
      <c r="B79">
        <f>AVERAGE('Waterfront 1:Waterfront 2'!Q78:U78)</f>
        <v>50.629999999999995</v>
      </c>
      <c r="C79">
        <f>'Waterfront 1'!F75+'Waterfront 2'!F75</f>
        <v>1</v>
      </c>
      <c r="D79" s="1">
        <f>'Waterfront 2'!B75</f>
        <v>0.41666666666666669</v>
      </c>
      <c r="E79" s="1">
        <f>'Waterfront 2'!C75</f>
        <v>0.42708333333333331</v>
      </c>
      <c r="F79" t="str">
        <f>'Waterfront 2'!N75</f>
        <v>H</v>
      </c>
      <c r="G79">
        <f>'Waterfront 2'!O75</f>
        <v>54</v>
      </c>
      <c r="H79" t="str">
        <f>'Waterfront 2'!P75</f>
        <v>MC</v>
      </c>
      <c r="I79">
        <f>'Waterfront 1'!M75+'Waterfront 2'!M75</f>
        <v>1</v>
      </c>
    </row>
    <row r="80" spans="1:9" x14ac:dyDescent="0.35">
      <c r="A80" s="6">
        <f>'Waterfront 2'!A76</f>
        <v>44127</v>
      </c>
      <c r="B80">
        <f>AVERAGE('Waterfront 1:Waterfront 2'!Q79:U79)</f>
        <v>57.95</v>
      </c>
      <c r="C80">
        <f>'Waterfront 1'!F76+'Waterfront 2'!F76</f>
        <v>0</v>
      </c>
      <c r="D80" s="1">
        <f>'Waterfront 2'!B76</f>
        <v>0.49305555555555558</v>
      </c>
      <c r="E80" s="1">
        <f>'Waterfront 2'!C76</f>
        <v>0.50347222222222221</v>
      </c>
      <c r="F80" t="str">
        <f>'Waterfront 2'!N76</f>
        <v>H</v>
      </c>
      <c r="G80">
        <f>'Waterfront 2'!O76</f>
        <v>44</v>
      </c>
      <c r="H80" t="str">
        <f>'Waterfront 2'!P76</f>
        <v>MC</v>
      </c>
      <c r="I80">
        <f>'Waterfront 1'!M76+'Waterfront 2'!M76</f>
        <v>5</v>
      </c>
    </row>
    <row r="81" spans="1:9" x14ac:dyDescent="0.35">
      <c r="A81" s="6">
        <f>'Waterfront 2'!A77</f>
        <v>44128</v>
      </c>
      <c r="B81">
        <f>AVERAGE('Waterfront 1:Waterfront 2'!Q80:U80)</f>
        <v>46.3</v>
      </c>
      <c r="C81">
        <f>'Waterfront 1'!F77+'Waterfront 2'!F77</f>
        <v>0</v>
      </c>
      <c r="D81" s="1">
        <f>'Waterfront 2'!B77</f>
        <v>0.50555555555555554</v>
      </c>
      <c r="E81" s="1">
        <f>'Waterfront 2'!C77</f>
        <v>0.51597222222222217</v>
      </c>
      <c r="F81" t="str">
        <f>'Waterfront 2'!N77</f>
        <v>H</v>
      </c>
      <c r="G81">
        <f>'Waterfront 2'!O77</f>
        <v>42</v>
      </c>
      <c r="H81" t="str">
        <f>'Waterfront 2'!P77</f>
        <v>S</v>
      </c>
      <c r="I81">
        <f>'Waterfront 1'!M77+'Waterfront 2'!M77</f>
        <v>0</v>
      </c>
    </row>
    <row r="82" spans="1:9" x14ac:dyDescent="0.35">
      <c r="A82" s="6">
        <f>'Waterfront 2'!A78</f>
        <v>44130</v>
      </c>
      <c r="B82">
        <f>AVERAGE('Waterfront 1:Waterfront 2'!Q81:U81)</f>
        <v>50.629999999999995</v>
      </c>
      <c r="C82">
        <f>'Waterfront 1'!F78+'Waterfront 2'!F78</f>
        <v>2</v>
      </c>
      <c r="D82" s="1">
        <f>'Waterfront 2'!B78</f>
        <v>0.4375</v>
      </c>
      <c r="E82" s="1">
        <f>'Waterfront 2'!C78</f>
        <v>0.44791666666666669</v>
      </c>
      <c r="F82" t="str">
        <f>'Waterfront 2'!N78</f>
        <v>L</v>
      </c>
      <c r="G82">
        <f>'Waterfront 2'!O78</f>
        <v>37</v>
      </c>
      <c r="H82" t="str">
        <f>'Waterfront 2'!P78</f>
        <v>MC</v>
      </c>
      <c r="I82">
        <f>'Waterfront 1'!M78+'Waterfront 2'!M78</f>
        <v>5</v>
      </c>
    </row>
    <row r="83" spans="1:9" x14ac:dyDescent="0.35">
      <c r="A83" s="6">
        <f>'Waterfront 2'!A79</f>
        <v>44131</v>
      </c>
      <c r="B83">
        <f>AVERAGE('Waterfront 1:Waterfront 2'!Q82:U82)</f>
        <v>55.720000000000006</v>
      </c>
      <c r="C83">
        <f>'Waterfront 1'!F79+'Waterfront 2'!F79</f>
        <v>0</v>
      </c>
      <c r="D83" s="1">
        <f>'Waterfront 2'!B79</f>
        <v>0.62708333333333333</v>
      </c>
      <c r="E83" s="1">
        <f>'Waterfront 2'!C79</f>
        <v>0.63750000000000007</v>
      </c>
      <c r="F83" t="str">
        <f>'Waterfront 2'!N79</f>
        <v>H</v>
      </c>
      <c r="G83">
        <f>'Waterfront 2'!O79</f>
        <v>52</v>
      </c>
      <c r="H83" t="str">
        <f>'Waterfront 2'!P79</f>
        <v>MC</v>
      </c>
      <c r="I83">
        <f>'Waterfront 1'!M79+'Waterfront 2'!M79</f>
        <v>3</v>
      </c>
    </row>
    <row r="84" spans="1:9" x14ac:dyDescent="0.35">
      <c r="A84" s="6">
        <f>'Waterfront 2'!A80</f>
        <v>44132</v>
      </c>
      <c r="B84">
        <f>AVERAGE('Waterfront 1:Waterfront 2'!Q83:U83)</f>
        <v>44.53</v>
      </c>
      <c r="C84">
        <f>'Waterfront 1'!F80+'Waterfront 2'!F80</f>
        <v>2</v>
      </c>
      <c r="D84" s="1">
        <f>'Waterfront 2'!B80</f>
        <v>0.6875</v>
      </c>
      <c r="E84" s="1">
        <f>'Waterfront 2'!C80</f>
        <v>0.69791666666666663</v>
      </c>
      <c r="F84" t="str">
        <f>'Waterfront 2'!N80</f>
        <v>H</v>
      </c>
      <c r="G84">
        <f>'Waterfront 2'!O80</f>
        <v>60</v>
      </c>
      <c r="H84" t="str">
        <f>'Waterfront 2'!P80</f>
        <v>MC</v>
      </c>
      <c r="I84">
        <f>'Waterfront 1'!M80+'Waterfront 2'!M80</f>
        <v>10</v>
      </c>
    </row>
    <row r="85" spans="1:9" x14ac:dyDescent="0.35">
      <c r="A85" s="6">
        <f>'Waterfront 2'!A81</f>
        <v>44133</v>
      </c>
      <c r="B85">
        <f>AVERAGE('Waterfront 1:Waterfront 2'!Q84:U84)</f>
        <v>48.99</v>
      </c>
      <c r="C85">
        <f>'Waterfront 1'!F81+'Waterfront 2'!F81</f>
        <v>7</v>
      </c>
      <c r="D85" s="1">
        <f>'Waterfront 2'!B81</f>
        <v>0.61597222222222225</v>
      </c>
      <c r="E85" s="1">
        <f>'Waterfront 2'!C81</f>
        <v>0.62430555555555556</v>
      </c>
      <c r="F85" t="str">
        <f>'Waterfront 2'!N81</f>
        <v>L</v>
      </c>
      <c r="G85">
        <f>'Waterfront 2'!O81</f>
        <v>61</v>
      </c>
      <c r="H85" t="str">
        <f>'Waterfront 2'!P81</f>
        <v>MC</v>
      </c>
      <c r="I85">
        <f>'Waterfront 1'!M81+'Waterfront 2'!M81</f>
        <v>9</v>
      </c>
    </row>
    <row r="86" spans="1:9" x14ac:dyDescent="0.35">
      <c r="A86" s="6">
        <f>'Waterfront 2'!A82</f>
        <v>44134</v>
      </c>
      <c r="B86">
        <f>AVERAGE('Waterfront 1:Waterfront 2'!Q85:U85)</f>
        <v>48.589999999999996</v>
      </c>
      <c r="C86">
        <f>'Waterfront 1'!F82+'Waterfront 2'!F82</f>
        <v>1</v>
      </c>
      <c r="D86" s="1">
        <f>'Waterfront 2'!B82</f>
        <v>0.4861111111111111</v>
      </c>
      <c r="E86" s="1">
        <f>'Waterfront 2'!C82</f>
        <v>0.49652777777777773</v>
      </c>
      <c r="F86" t="str">
        <f>'Waterfront 2'!N82</f>
        <v>L</v>
      </c>
      <c r="G86">
        <f>'Waterfront 2'!O82</f>
        <v>52</v>
      </c>
      <c r="H86" t="str">
        <f>'Waterfront 2'!P82</f>
        <v>MC</v>
      </c>
      <c r="I86">
        <f>'Waterfront 1'!M82+'Waterfront 2'!M82</f>
        <v>7</v>
      </c>
    </row>
    <row r="87" spans="1:9" x14ac:dyDescent="0.35">
      <c r="A87" s="6">
        <f>'Waterfront 2'!A83</f>
        <v>44135</v>
      </c>
      <c r="B87">
        <f>AVERAGE('Waterfront 1:Waterfront 2'!Q86:U86)</f>
        <v>55</v>
      </c>
      <c r="C87">
        <f>'Waterfront 1'!F83+'Waterfront 2'!F83</f>
        <v>0</v>
      </c>
      <c r="D87" s="1">
        <f>'Waterfront 2'!B83</f>
        <v>0.51527777777777783</v>
      </c>
      <c r="E87" s="1">
        <f>'Waterfront 2'!C83</f>
        <v>0.52430555555555558</v>
      </c>
      <c r="F87" t="str">
        <f>'Waterfront 2'!N83</f>
        <v>H</v>
      </c>
      <c r="G87">
        <f>'Waterfront 2'!O83</f>
        <v>45</v>
      </c>
      <c r="H87" t="str">
        <f>'Waterfront 2'!P83</f>
        <v>S</v>
      </c>
      <c r="I87">
        <f>'Waterfront 1'!M83+'Waterfront 2'!M83</f>
        <v>0</v>
      </c>
    </row>
    <row r="88" spans="1:9" x14ac:dyDescent="0.35">
      <c r="A88" s="6">
        <f>'Waterfront 2'!A84</f>
        <v>44137</v>
      </c>
      <c r="B88">
        <f>AVERAGE('Waterfront 1:Waterfront 2'!Q87:U87)</f>
        <v>46.92</v>
      </c>
      <c r="C88">
        <f>'Waterfront 1'!F84+'Waterfront 2'!F84</f>
        <v>3</v>
      </c>
      <c r="D88" s="1">
        <f>'Waterfront 2'!B84</f>
        <v>0.43402777777777773</v>
      </c>
      <c r="E88" s="1">
        <f>'Waterfront 2'!C84</f>
        <v>0.44444444444444442</v>
      </c>
      <c r="F88" t="str">
        <f>'Waterfront 2'!N84</f>
        <v>H</v>
      </c>
      <c r="G88">
        <f>'Waterfront 2'!O84</f>
        <v>50</v>
      </c>
      <c r="H88" t="str">
        <f>'Waterfront 2'!P84</f>
        <v>S</v>
      </c>
      <c r="I88">
        <f>'Waterfront 1'!M84+'Waterfront 2'!M84</f>
        <v>5</v>
      </c>
    </row>
    <row r="89" spans="1:9" x14ac:dyDescent="0.35">
      <c r="A89" s="6">
        <f>'Waterfront 2'!A85</f>
        <v>44138</v>
      </c>
      <c r="B89">
        <f>AVERAGE('Waterfront 1:Waterfront 2'!Q88:U88)</f>
        <v>46.540000000000006</v>
      </c>
      <c r="C89">
        <f>'Waterfront 1'!F85+'Waterfront 2'!F85</f>
        <v>0</v>
      </c>
      <c r="D89" s="1">
        <f>'Waterfront 2'!B85</f>
        <v>0.63680555555555551</v>
      </c>
      <c r="E89" s="1">
        <f>'Waterfront 2'!C85</f>
        <v>0.64722222222222225</v>
      </c>
      <c r="F89" t="str">
        <f>'Waterfront 2'!N85</f>
        <v>H</v>
      </c>
      <c r="G89">
        <f>'Waterfront 2'!O85</f>
        <v>55</v>
      </c>
      <c r="H89" t="str">
        <f>'Waterfront 2'!P85</f>
        <v>R</v>
      </c>
      <c r="I89">
        <f>'Waterfront 1'!M85+'Waterfront 2'!M85</f>
        <v>7</v>
      </c>
    </row>
    <row r="90" spans="1:9" x14ac:dyDescent="0.35">
      <c r="A90" s="6">
        <f>'Waterfront 2'!A86</f>
        <v>44139</v>
      </c>
      <c r="B90">
        <f>AVERAGE('Waterfront 1:Waterfront 2'!Q89:U89)</f>
        <v>41.84</v>
      </c>
      <c r="C90">
        <f>'Waterfront 1'!F86+'Waterfront 2'!F86</f>
        <v>0</v>
      </c>
      <c r="D90" s="1">
        <f>'Waterfront 2'!B86</f>
        <v>0.5625</v>
      </c>
      <c r="E90" s="1">
        <f>'Waterfront 2'!C86</f>
        <v>0.57291666666666663</v>
      </c>
      <c r="F90" t="str">
        <f>'Waterfront 2'!N86</f>
        <v>L</v>
      </c>
      <c r="G90">
        <f>'Waterfront 2'!O86</f>
        <v>61</v>
      </c>
      <c r="H90" t="str">
        <f>'Waterfront 2'!P86</f>
        <v>MC</v>
      </c>
      <c r="I90">
        <f>'Waterfront 1'!M86+'Waterfront 2'!M86</f>
        <v>8</v>
      </c>
    </row>
    <row r="91" spans="1:9" x14ac:dyDescent="0.35">
      <c r="A91" s="6">
        <f>'Waterfront 2'!A87</f>
        <v>44140</v>
      </c>
      <c r="B91">
        <f>AVERAGE('Waterfront 1:Waterfront 2'!Q90:U90)</f>
        <v>53.489999999999995</v>
      </c>
      <c r="C91">
        <f>'Waterfront 1'!F87+'Waterfront 2'!F87</f>
        <v>0</v>
      </c>
      <c r="D91" s="1">
        <f>'Waterfront 2'!B87</f>
        <v>0.6875</v>
      </c>
      <c r="E91" s="1">
        <f>'Waterfront 2'!C87</f>
        <v>0.6958333333333333</v>
      </c>
      <c r="F91" t="str">
        <f>'Waterfront 2'!N87</f>
        <v>L</v>
      </c>
      <c r="G91">
        <f>'Waterfront 2'!O87</f>
        <v>52</v>
      </c>
      <c r="H91" t="str">
        <f>'Waterfront 2'!P87</f>
        <v>MC</v>
      </c>
      <c r="I91">
        <f>'Waterfront 1'!M87+'Waterfront 2'!M87</f>
        <v>15</v>
      </c>
    </row>
    <row r="92" spans="1:9" x14ac:dyDescent="0.35">
      <c r="A92" s="6">
        <f>'Waterfront 2'!A88</f>
        <v>44141</v>
      </c>
      <c r="B92">
        <f>AVERAGE('Waterfront 1:Waterfront 2'!Q91:U91)</f>
        <v>47.949999999999996</v>
      </c>
      <c r="C92">
        <f>'Waterfront 1'!F88+'Waterfront 2'!F88</f>
        <v>0</v>
      </c>
      <c r="D92" s="1">
        <f>'Waterfront 2'!B88</f>
        <v>0.4861111111111111</v>
      </c>
      <c r="E92" s="1">
        <f>'Waterfront 2'!C88</f>
        <v>0.49652777777777773</v>
      </c>
      <c r="F92" t="str">
        <f>'Waterfront 2'!N88</f>
        <v>L</v>
      </c>
      <c r="G92">
        <f>'Waterfront 2'!O88</f>
        <v>55</v>
      </c>
      <c r="H92" t="str">
        <f>'Waterfront 2'!P88</f>
        <v>S</v>
      </c>
      <c r="I92">
        <f>'Waterfront 1'!M88+'Waterfront 2'!M88</f>
        <v>10</v>
      </c>
    </row>
    <row r="93" spans="1:9" x14ac:dyDescent="0.35">
      <c r="A93" s="6">
        <f>'Waterfront 2'!A89</f>
        <v>44142</v>
      </c>
      <c r="B93">
        <f>AVERAGE('Waterfront 1:Waterfront 2'!Q92:U92)</f>
        <v>50.070000000000007</v>
      </c>
      <c r="C93">
        <f>'Waterfront 1'!F89+'Waterfront 2'!F89</f>
        <v>0</v>
      </c>
      <c r="D93" s="1">
        <f>'Waterfront 2'!B89</f>
        <v>0.49305555555555558</v>
      </c>
      <c r="E93" s="1">
        <f>'Waterfront 2'!C89</f>
        <v>0.50347222222222221</v>
      </c>
      <c r="F93" t="str">
        <f>'Waterfront 2'!N89</f>
        <v>H</v>
      </c>
      <c r="G93">
        <f>'Waterfront 2'!O89</f>
        <v>45</v>
      </c>
      <c r="H93" t="str">
        <f>'Waterfront 2'!P89</f>
        <v>S</v>
      </c>
      <c r="I93">
        <f>'Waterfront 1'!M89+'Waterfront 2'!M89</f>
        <v>2</v>
      </c>
    </row>
    <row r="94" spans="1:9" x14ac:dyDescent="0.35">
      <c r="A94" s="6">
        <f>'Waterfront 2'!A90</f>
        <v>44144</v>
      </c>
      <c r="B94">
        <f>AVERAGE('Waterfront 1:Waterfront 2'!Q93:U93)</f>
        <v>56.129999999999995</v>
      </c>
      <c r="C94">
        <f>'Waterfront 1'!F90+'Waterfront 2'!F90</f>
        <v>13</v>
      </c>
      <c r="D94" s="1">
        <f>'Waterfront 2'!B90</f>
        <v>0.4201388888888889</v>
      </c>
      <c r="E94" s="1">
        <f>'Waterfront 2'!C90</f>
        <v>0.43055555555555558</v>
      </c>
      <c r="F94" t="str">
        <f>'Waterfront 2'!N90</f>
        <v>H</v>
      </c>
      <c r="G94">
        <f>'Waterfront 2'!O90</f>
        <v>41</v>
      </c>
      <c r="H94" t="str">
        <f>'Waterfront 2'!P90</f>
        <v>MC</v>
      </c>
      <c r="I94">
        <f>'Waterfront 1'!M90+'Waterfront 2'!M90</f>
        <v>17</v>
      </c>
    </row>
    <row r="95" spans="1:9" x14ac:dyDescent="0.35">
      <c r="A95" s="6">
        <f>'Waterfront 2'!A91</f>
        <v>44145</v>
      </c>
      <c r="B95">
        <f>AVERAGE('Waterfront 1:Waterfront 2'!Q94:U94)</f>
        <v>52.650000000000013</v>
      </c>
      <c r="C95">
        <f>'Waterfront 1'!F91+'Waterfront 2'!F91</f>
        <v>4</v>
      </c>
      <c r="D95" s="1">
        <f>'Waterfront 2'!B91</f>
        <v>0.63888888888888895</v>
      </c>
      <c r="E95" s="1">
        <f>'Waterfront 2'!C91</f>
        <v>0.64930555555555558</v>
      </c>
      <c r="F95" t="str">
        <f>'Waterfront 2'!N91</f>
        <v>H</v>
      </c>
      <c r="G95">
        <f>'Waterfront 2'!O91</f>
        <v>43</v>
      </c>
      <c r="H95" t="str">
        <f>'Waterfront 2'!P91</f>
        <v>MC</v>
      </c>
      <c r="I95">
        <f>'Waterfront 1'!M91+'Waterfront 2'!M91</f>
        <v>15</v>
      </c>
    </row>
    <row r="96" spans="1:9" x14ac:dyDescent="0.35">
      <c r="A96" s="6">
        <f>'Waterfront 2'!A92</f>
        <v>44146</v>
      </c>
      <c r="B96">
        <f>AVERAGE('Waterfront 1:Waterfront 2'!Q95:U95)</f>
        <v>52.6</v>
      </c>
      <c r="C96">
        <f>'Waterfront 1'!F92+'Waterfront 2'!F92</f>
        <v>3</v>
      </c>
      <c r="D96" s="1">
        <f>'Waterfront 2'!B92</f>
        <v>0.61458333333333337</v>
      </c>
      <c r="E96" s="1">
        <f>'Waterfront 2'!C92</f>
        <v>0.625</v>
      </c>
      <c r="F96" t="str">
        <f>'Waterfront 2'!N92</f>
        <v>H</v>
      </c>
      <c r="G96">
        <f>'Waterfront 2'!O92</f>
        <v>43</v>
      </c>
      <c r="H96" t="str">
        <f>'Waterfront 2'!P92</f>
        <v>MC</v>
      </c>
      <c r="I96">
        <f>'Waterfront 1'!M92+'Waterfront 2'!M92</f>
        <v>8</v>
      </c>
    </row>
    <row r="97" spans="1:9" x14ac:dyDescent="0.35">
      <c r="A97" s="6">
        <f>'Waterfront 2'!A93</f>
        <v>44147</v>
      </c>
      <c r="B97">
        <f>AVERAGE('Waterfront 1:Waterfront 2'!Q96:U96)</f>
        <v>51.220000000000006</v>
      </c>
      <c r="C97">
        <f>'Waterfront 1'!F93+'Waterfront 2'!F93</f>
        <v>5</v>
      </c>
      <c r="D97" s="1">
        <f>'Waterfront 2'!B93</f>
        <v>0.58958333333333335</v>
      </c>
      <c r="E97" s="1">
        <f>'Waterfront 2'!C93</f>
        <v>0.59791666666666665</v>
      </c>
      <c r="F97" t="str">
        <f>'Waterfront 2'!N93</f>
        <v>H</v>
      </c>
      <c r="G97">
        <f>'Waterfront 2'!O93</f>
        <v>46</v>
      </c>
      <c r="H97" t="str">
        <f>'Waterfront 2'!P93</f>
        <v>MC</v>
      </c>
      <c r="I97">
        <f>'Waterfront 1'!M93+'Waterfront 2'!M93</f>
        <v>15</v>
      </c>
    </row>
    <row r="98" spans="1:9" x14ac:dyDescent="0.35">
      <c r="A98" s="6">
        <f>'Waterfront 2'!A94</f>
        <v>44148</v>
      </c>
      <c r="B98">
        <f>AVERAGE('Waterfront 1:Waterfront 2'!Q97:U97)</f>
        <v>55.36</v>
      </c>
      <c r="C98">
        <f>'Waterfront 1'!F94+'Waterfront 2'!F94</f>
        <v>0</v>
      </c>
      <c r="D98" s="1">
        <f>'Waterfront 2'!B94</f>
        <v>0.47916666666666669</v>
      </c>
      <c r="E98" s="1">
        <f>'Waterfront 2'!C94</f>
        <v>0.49027777777777781</v>
      </c>
      <c r="F98" t="str">
        <f>'Waterfront 2'!N94</f>
        <v>L</v>
      </c>
      <c r="G98">
        <f>'Waterfront 2'!O94</f>
        <v>47</v>
      </c>
      <c r="H98" t="str">
        <f>'Waterfront 2'!P94</f>
        <v>MC</v>
      </c>
      <c r="I98">
        <f>'Waterfront 1'!M94+'Waterfront 2'!M94</f>
        <v>18</v>
      </c>
    </row>
    <row r="99" spans="1:9" x14ac:dyDescent="0.35">
      <c r="A99" s="6">
        <f>'Waterfront 2'!A95</f>
        <v>44149</v>
      </c>
      <c r="B99">
        <f>AVERAGE('Waterfront 1:Waterfront 2'!Q98:U98)</f>
        <v>56.169999999999995</v>
      </c>
      <c r="C99">
        <f>'Waterfront 1'!F95+'Waterfront 2'!F95</f>
        <v>8</v>
      </c>
      <c r="D99" s="1">
        <f>'Waterfront 2'!B95</f>
        <v>0.53125</v>
      </c>
      <c r="E99" s="1">
        <f>'Waterfront 2'!C95</f>
        <v>0.54166666666666663</v>
      </c>
      <c r="F99" t="str">
        <f>'Waterfront 2'!N95</f>
        <v>H</v>
      </c>
      <c r="G99">
        <f>'Waterfront 2'!O95</f>
        <v>46</v>
      </c>
      <c r="H99" t="str">
        <f>'Waterfront 2'!P95</f>
        <v>MC</v>
      </c>
      <c r="I99">
        <f>'Waterfront 1'!M95+'Waterfront 2'!M95</f>
        <v>12</v>
      </c>
    </row>
    <row r="100" spans="1:9" x14ac:dyDescent="0.35">
      <c r="A100" s="6">
        <f>'Waterfront 2'!A96</f>
        <v>44150</v>
      </c>
      <c r="B100">
        <f>AVERAGE('Waterfront 1:Waterfront 2'!Q99:U99)</f>
        <v>50.739999999999995</v>
      </c>
      <c r="C100">
        <f>'Waterfront 1'!F96+'Waterfront 2'!F96</f>
        <v>0</v>
      </c>
      <c r="D100" s="1">
        <f>'Waterfront 2'!B96</f>
        <v>0.53472222222222221</v>
      </c>
      <c r="E100" s="1">
        <f>'Waterfront 2'!C96</f>
        <v>0.54513888888888895</v>
      </c>
      <c r="F100" t="str">
        <f>'Waterfront 2'!N96</f>
        <v>L</v>
      </c>
      <c r="G100">
        <f>'Waterfront 2'!O96</f>
        <v>50</v>
      </c>
      <c r="H100" t="str">
        <f>'Waterfront 2'!P96</f>
        <v>MC</v>
      </c>
      <c r="I100">
        <f>'Waterfront 1'!M96+'Waterfront 2'!M96</f>
        <v>21</v>
      </c>
    </row>
    <row r="101" spans="1:9" x14ac:dyDescent="0.35">
      <c r="A101" s="6">
        <f>'Waterfront 2'!A97</f>
        <v>44151</v>
      </c>
      <c r="B101">
        <f>AVERAGE('Waterfront 1:Waterfront 2'!Q100:U100)</f>
        <v>55.559999999999988</v>
      </c>
      <c r="C101">
        <f>'Waterfront 1'!F97+'Waterfront 2'!F97</f>
        <v>0</v>
      </c>
      <c r="D101" s="1">
        <f>'Waterfront 2'!B97</f>
        <v>0.4201388888888889</v>
      </c>
      <c r="E101" s="1">
        <f>'Waterfront 2'!C97</f>
        <v>0.43055555555555558</v>
      </c>
      <c r="F101" t="str">
        <f>'Waterfront 2'!N97</f>
        <v>H</v>
      </c>
      <c r="G101">
        <f>'Waterfront 2'!O97</f>
        <v>45</v>
      </c>
      <c r="H101" t="str">
        <f>'Waterfront 2'!P97</f>
        <v>R</v>
      </c>
      <c r="I101">
        <f>'Waterfront 1'!M97+'Waterfront 2'!M97</f>
        <v>22</v>
      </c>
    </row>
    <row r="102" spans="1:9" x14ac:dyDescent="0.35">
      <c r="A102" s="6">
        <f>'Waterfront 2'!A98</f>
        <v>44153</v>
      </c>
      <c r="B102">
        <f>AVERAGE('Waterfront 1:Waterfront 2'!Q101:U101)</f>
        <v>52.819999999999993</v>
      </c>
      <c r="C102">
        <f>'Waterfront 1'!F98+'Waterfront 2'!F98</f>
        <v>0</v>
      </c>
      <c r="D102" s="1">
        <f>'Waterfront 2'!B98</f>
        <v>0.55208333333333337</v>
      </c>
      <c r="E102" s="1">
        <f>'Waterfront 2'!C98</f>
        <v>0.5625</v>
      </c>
      <c r="F102" t="str">
        <f>'Waterfront 2'!N98</f>
        <v>H</v>
      </c>
      <c r="G102">
        <f>'Waterfront 2'!O98</f>
        <v>48</v>
      </c>
      <c r="H102" t="str">
        <f>'Waterfront 2'!P98</f>
        <v>MC</v>
      </c>
      <c r="I102">
        <f>'Waterfront 1'!M98+'Waterfront 2'!M98</f>
        <v>8</v>
      </c>
    </row>
    <row r="103" spans="1:9" x14ac:dyDescent="0.35">
      <c r="A103" s="6">
        <f>'Waterfront 2'!A99</f>
        <v>44154</v>
      </c>
      <c r="B103">
        <f>AVERAGE('Waterfront 1:Waterfront 2'!Q102:U102)</f>
        <v>52.739999999999995</v>
      </c>
      <c r="C103">
        <f>'Waterfront 1'!F99+'Waterfront 2'!F99</f>
        <v>0</v>
      </c>
      <c r="D103" s="1">
        <f>'Waterfront 2'!B99</f>
        <v>0.62222222222222223</v>
      </c>
      <c r="E103" s="1">
        <f>'Waterfront 2'!C99</f>
        <v>0.63055555555555554</v>
      </c>
      <c r="F103" t="str">
        <f>'Waterfront 2'!N99</f>
        <v>L</v>
      </c>
      <c r="G103">
        <f>'Waterfront 2'!O99</f>
        <v>48</v>
      </c>
      <c r="H103" t="str">
        <f>'Waterfront 2'!P99</f>
        <v>MC</v>
      </c>
      <c r="I103">
        <f>'Waterfront 1'!M99+'Waterfront 2'!M99</f>
        <v>28</v>
      </c>
    </row>
    <row r="104" spans="1:9" x14ac:dyDescent="0.35">
      <c r="A104" s="6">
        <f>'Waterfront 2'!A100</f>
        <v>44155</v>
      </c>
      <c r="B104">
        <f>AVERAGE('Waterfront 1:Waterfront 2'!Q103:U103)</f>
        <v>50.769999999999996</v>
      </c>
      <c r="C104">
        <f>'Waterfront 1'!F100+'Waterfront 2'!F100</f>
        <v>0</v>
      </c>
      <c r="D104" s="1">
        <f>'Waterfront 2'!B100</f>
        <v>0.49305555555555558</v>
      </c>
      <c r="E104" s="1">
        <f>'Waterfront 2'!C100</f>
        <v>0.50347222222222221</v>
      </c>
      <c r="F104" t="str">
        <f>'Waterfront 2'!N100</f>
        <v>H</v>
      </c>
      <c r="G104">
        <f>'Waterfront 2'!O100</f>
        <v>50</v>
      </c>
      <c r="H104" t="str">
        <f>'Waterfront 2'!P100</f>
        <v>MC</v>
      </c>
      <c r="I104">
        <f>'Waterfront 1'!M100+'Waterfront 2'!M100</f>
        <v>18</v>
      </c>
    </row>
    <row r="105" spans="1:9" x14ac:dyDescent="0.35">
      <c r="A105" s="6">
        <f>'Waterfront 2'!A101</f>
        <v>44156</v>
      </c>
      <c r="B105">
        <f>AVERAGE('Waterfront 1:Waterfront 2'!Q104:U104)</f>
        <v>60.659999999999989</v>
      </c>
      <c r="C105">
        <f>'Waterfront 1'!F101+'Waterfront 2'!F101</f>
        <v>0</v>
      </c>
      <c r="D105" s="1">
        <f>'Waterfront 2'!B101</f>
        <v>0.50555555555555554</v>
      </c>
      <c r="E105" s="1">
        <f>'Waterfront 2'!C101</f>
        <v>0.51597222222222217</v>
      </c>
      <c r="F105" t="str">
        <f>'Waterfront 2'!N101</f>
        <v>H</v>
      </c>
      <c r="G105">
        <f>'Waterfront 2'!O101</f>
        <v>48</v>
      </c>
      <c r="H105" t="str">
        <f>'Waterfront 2'!P101</f>
        <v>S</v>
      </c>
      <c r="I105">
        <f>'Waterfront 1'!M101+'Waterfront 2'!M101</f>
        <v>2</v>
      </c>
    </row>
    <row r="106" spans="1:9" x14ac:dyDescent="0.35">
      <c r="A106" s="6">
        <f>'Waterfront 2'!A102</f>
        <v>44157</v>
      </c>
      <c r="B106">
        <f>AVERAGE('Waterfront 1:Waterfront 2'!Q105:U105)</f>
        <v>46.510000000000005</v>
      </c>
      <c r="C106">
        <f>'Waterfront 1'!F102+'Waterfront 2'!F102</f>
        <v>0</v>
      </c>
      <c r="D106" s="1">
        <f>'Waterfront 2'!B102</f>
        <v>0.63194444444444442</v>
      </c>
      <c r="E106" s="1">
        <f>'Waterfront 2'!C102</f>
        <v>0.64236111111111105</v>
      </c>
      <c r="F106" t="str">
        <f>'Waterfront 2'!N102</f>
        <v>H</v>
      </c>
      <c r="G106">
        <f>'Waterfront 2'!O102</f>
        <v>43</v>
      </c>
      <c r="H106" t="str">
        <f>'Waterfront 2'!P102</f>
        <v>MC</v>
      </c>
      <c r="I106">
        <f>'Waterfront 1'!M102+'Waterfront 2'!M102</f>
        <v>17</v>
      </c>
    </row>
    <row r="107" spans="1:9" x14ac:dyDescent="0.35">
      <c r="A107" s="6">
        <f>'Waterfront 2'!A103</f>
        <v>44158</v>
      </c>
      <c r="B107">
        <f>AVERAGE('Waterfront 1:Waterfront 2'!Q106:U106)</f>
        <v>44.83</v>
      </c>
      <c r="C107">
        <f>'Waterfront 1'!F103+'Waterfront 2'!F103</f>
        <v>0</v>
      </c>
      <c r="D107" s="1">
        <f>'Waterfront 2'!B103</f>
        <v>0.4201388888888889</v>
      </c>
      <c r="E107" s="1">
        <f>'Waterfront 2'!C103</f>
        <v>0.43055555555555558</v>
      </c>
      <c r="F107" t="str">
        <f>'Waterfront 2'!N103</f>
        <v>H</v>
      </c>
      <c r="G107">
        <f>'Waterfront 2'!O103</f>
        <v>45</v>
      </c>
      <c r="H107" t="str">
        <f>'Waterfront 2'!P103</f>
        <v>MC</v>
      </c>
      <c r="I107">
        <f>'Waterfront 1'!M103+'Waterfront 2'!M103</f>
        <v>3</v>
      </c>
    </row>
    <row r="108" spans="1:9" x14ac:dyDescent="0.35">
      <c r="A108" s="6">
        <f>'Waterfront 2'!A104</f>
        <v>44159</v>
      </c>
      <c r="B108">
        <f>AVERAGE('Waterfront 1:Waterfront 2'!Q107:U107)</f>
        <v>58.989999999999995</v>
      </c>
      <c r="C108">
        <f>'Waterfront 1'!F104+'Waterfront 2'!F104</f>
        <v>0</v>
      </c>
      <c r="D108" s="1">
        <f>'Waterfront 2'!B104</f>
        <v>0.66527777777777775</v>
      </c>
      <c r="E108" s="1">
        <f>'Waterfront 2'!C104</f>
        <v>0.67569444444444438</v>
      </c>
      <c r="F108" t="str">
        <f>'Waterfront 2'!N104</f>
        <v>L</v>
      </c>
      <c r="G108">
        <f>'Waterfront 2'!O104</f>
        <v>46</v>
      </c>
      <c r="H108" t="str">
        <f>'Waterfront 2'!P104</f>
        <v>R</v>
      </c>
      <c r="I108">
        <f>'Waterfront 1'!M104+'Waterfront 2'!M104</f>
        <v>10</v>
      </c>
    </row>
    <row r="109" spans="1:9" x14ac:dyDescent="0.35">
      <c r="A109" s="6">
        <f>'Waterfront 2'!A105</f>
        <v>44163</v>
      </c>
      <c r="B109">
        <f>AVERAGE('Waterfront 1:Waterfront 2'!Q108:U108)</f>
        <v>46.660000000000004</v>
      </c>
      <c r="C109">
        <f>'Waterfront 1'!F105+'Waterfront 2'!F105</f>
        <v>0</v>
      </c>
      <c r="D109" s="1">
        <f>'Waterfront 2'!B105</f>
        <v>0.50555555555555554</v>
      </c>
      <c r="E109" s="1">
        <f>'Waterfront 2'!C105</f>
        <v>0.51597222222222217</v>
      </c>
      <c r="F109" t="str">
        <f>'Waterfront 2'!N105</f>
        <v>H</v>
      </c>
      <c r="G109">
        <f>'Waterfront 2'!O105</f>
        <v>48</v>
      </c>
      <c r="H109" t="str">
        <f>'Waterfront 2'!P105</f>
        <v>S</v>
      </c>
      <c r="I109">
        <f>'Waterfront 1'!M105+'Waterfront 2'!M105</f>
        <v>1</v>
      </c>
    </row>
    <row r="110" spans="1:9" x14ac:dyDescent="0.35">
      <c r="A110" s="6">
        <f>'Waterfront 2'!A106</f>
        <v>44164</v>
      </c>
      <c r="B110">
        <f>AVERAGE('Waterfront 1:Waterfront 2'!Q109:U109)</f>
        <v>48.86</v>
      </c>
      <c r="C110">
        <f>'Waterfront 1'!F106+'Waterfront 2'!F106</f>
        <v>0</v>
      </c>
      <c r="D110" s="1">
        <f>'Waterfront 2'!B106</f>
        <v>0.52013888888888882</v>
      </c>
      <c r="E110" s="1">
        <f>'Waterfront 2'!C106</f>
        <v>0.53055555555555556</v>
      </c>
      <c r="F110" t="str">
        <f>'Waterfront 2'!N106</f>
        <v>L</v>
      </c>
      <c r="G110">
        <f>'Waterfront 2'!O106</f>
        <v>41</v>
      </c>
      <c r="H110" t="str">
        <f>'Waterfront 2'!P106</f>
        <v>MC</v>
      </c>
      <c r="I110">
        <f>'Waterfront 1'!M106+'Waterfront 2'!M106</f>
        <v>8</v>
      </c>
    </row>
    <row r="111" spans="1:9" x14ac:dyDescent="0.35">
      <c r="A111" s="6">
        <f>'Waterfront 2'!A107</f>
        <v>44165</v>
      </c>
      <c r="B111">
        <f>AVERAGE('Waterfront 1:Waterfront 2'!Q110:U110)</f>
        <v>50.25</v>
      </c>
      <c r="C111">
        <f>'Waterfront 1'!F107+'Waterfront 2'!F107</f>
        <v>0</v>
      </c>
      <c r="D111" s="1">
        <f>'Waterfront 2'!B107</f>
        <v>0.4201388888888889</v>
      </c>
      <c r="E111" s="1">
        <f>'Waterfront 2'!C107</f>
        <v>0.43055555555555558</v>
      </c>
      <c r="F111" t="str">
        <f>'Waterfront 2'!N107</f>
        <v>H</v>
      </c>
      <c r="G111">
        <f>'Waterfront 2'!O107</f>
        <v>46</v>
      </c>
      <c r="H111" t="str">
        <f>'Waterfront 2'!P107</f>
        <v>MC</v>
      </c>
      <c r="I111">
        <f>'Waterfront 1'!M107+'Waterfront 2'!M107</f>
        <v>0</v>
      </c>
    </row>
    <row r="112" spans="1:9" x14ac:dyDescent="0.35">
      <c r="A112" s="6">
        <f>'Waterfront 2'!A108</f>
        <v>44166</v>
      </c>
      <c r="B112">
        <f>AVERAGE('Waterfront 1:Waterfront 2'!Q111:U111)</f>
        <v>47.309999999999995</v>
      </c>
      <c r="C112">
        <f>'Waterfront 1'!F108+'Waterfront 2'!F108</f>
        <v>0</v>
      </c>
      <c r="D112" s="1">
        <f>'Waterfront 2'!B108</f>
        <v>0.65347222222222223</v>
      </c>
      <c r="E112" s="1">
        <f>'Waterfront 2'!C108</f>
        <v>0.66388888888888886</v>
      </c>
      <c r="F112" t="str">
        <f>'Waterfront 2'!N108</f>
        <v>H</v>
      </c>
      <c r="G112">
        <f>'Waterfront 2'!O108</f>
        <v>45</v>
      </c>
      <c r="H112" t="str">
        <f>'Waterfront 2'!P108</f>
        <v>S</v>
      </c>
      <c r="I112">
        <f>'Waterfront 1'!M108+'Waterfront 2'!M108</f>
        <v>4</v>
      </c>
    </row>
    <row r="113" spans="1:9" x14ac:dyDescent="0.35">
      <c r="A113" s="6">
        <f>'Waterfront 2'!A109</f>
        <v>44167</v>
      </c>
      <c r="B113">
        <f>AVERAGE('Waterfront 1:Waterfront 2'!Q112:U112)</f>
        <v>45.71</v>
      </c>
      <c r="C113">
        <f>'Waterfront 1'!F109+'Waterfront 2'!F109</f>
        <v>0</v>
      </c>
      <c r="D113" s="1">
        <f>'Waterfront 2'!B109</f>
        <v>0.46875</v>
      </c>
      <c r="E113" s="1">
        <f>'Waterfront 2'!C109</f>
        <v>0.47916666666666669</v>
      </c>
      <c r="F113" t="str">
        <f>'Waterfront 2'!N109</f>
        <v>H</v>
      </c>
      <c r="G113">
        <f>'Waterfront 2'!O109</f>
        <v>41</v>
      </c>
      <c r="H113" t="str">
        <f>'Waterfront 2'!P109</f>
        <v>S</v>
      </c>
      <c r="I113">
        <f>'Waterfront 1'!M109+'Waterfront 2'!M109</f>
        <v>3</v>
      </c>
    </row>
    <row r="114" spans="1:9" x14ac:dyDescent="0.35">
      <c r="A114" s="6">
        <f>'Waterfront 2'!A110</f>
        <v>44168</v>
      </c>
      <c r="B114">
        <f>AVERAGE('Waterfront 1:Waterfront 2'!Q113:U113)</f>
        <v>48.120000000000005</v>
      </c>
      <c r="C114">
        <f>'Waterfront 1'!F110+'Waterfront 2'!F110</f>
        <v>0</v>
      </c>
      <c r="D114" s="1">
        <f>'Waterfront 2'!B110</f>
        <v>0.60972222222222217</v>
      </c>
      <c r="E114" s="1">
        <f>'Waterfront 2'!C110</f>
        <v>0.61805555555555558</v>
      </c>
      <c r="F114" t="str">
        <f>'Waterfront 2'!N110</f>
        <v>L</v>
      </c>
      <c r="G114">
        <f>'Waterfront 2'!O110</f>
        <v>45</v>
      </c>
      <c r="H114" t="str">
        <f>'Waterfront 2'!P110</f>
        <v>MC</v>
      </c>
      <c r="I114">
        <f>'Waterfront 1'!M110+'Waterfront 2'!M110</f>
        <v>4</v>
      </c>
    </row>
    <row r="115" spans="1:9" x14ac:dyDescent="0.35">
      <c r="A115" s="6">
        <f>'Waterfront 2'!A111</f>
        <v>44169</v>
      </c>
      <c r="B115">
        <f>AVERAGE('Waterfront 1:Waterfront 2'!Q114:U114)</f>
        <v>49.260000000000005</v>
      </c>
      <c r="C115">
        <f>'Waterfront 1'!F111+'Waterfront 2'!F111</f>
        <v>0</v>
      </c>
      <c r="D115" s="1">
        <f>'Waterfront 2'!B111</f>
        <v>0.5</v>
      </c>
      <c r="E115" s="1">
        <f>'Waterfront 2'!C111</f>
        <v>0.51041666666666663</v>
      </c>
      <c r="F115" t="str">
        <f>'Waterfront 2'!N111</f>
        <v>H</v>
      </c>
      <c r="G115">
        <f>'Waterfront 2'!O111</f>
        <v>46</v>
      </c>
      <c r="H115" t="str">
        <f>'Waterfront 2'!P111</f>
        <v>S</v>
      </c>
      <c r="I115">
        <f>'Waterfront 1'!M111+'Waterfront 2'!M111</f>
        <v>1</v>
      </c>
    </row>
    <row r="116" spans="1:9" x14ac:dyDescent="0.35">
      <c r="A116" s="6">
        <f>'Waterfront 2'!A112</f>
        <v>44170</v>
      </c>
      <c r="B116">
        <f>AVERAGE('Waterfront 1:Waterfront 2'!Q115:U115)</f>
        <v>46.519999999999996</v>
      </c>
      <c r="C116">
        <f>'Waterfront 1'!F112+'Waterfront 2'!F112</f>
        <v>0</v>
      </c>
      <c r="D116" s="1">
        <f>'Waterfront 2'!B112</f>
        <v>0.52430555555555558</v>
      </c>
      <c r="E116" s="1">
        <f>'Waterfront 2'!C112</f>
        <v>0.53472222222222221</v>
      </c>
      <c r="F116" t="str">
        <f>'Waterfront 2'!N112</f>
        <v>H</v>
      </c>
      <c r="G116">
        <f>'Waterfront 2'!O112</f>
        <v>47</v>
      </c>
      <c r="H116" t="str">
        <f>'Waterfront 2'!P112</f>
        <v>S</v>
      </c>
      <c r="I116">
        <f>'Waterfront 1'!M112+'Waterfront 2'!M112</f>
        <v>1</v>
      </c>
    </row>
    <row r="117" spans="1:9" x14ac:dyDescent="0.35">
      <c r="A117" s="6">
        <f>'Waterfront 2'!A113</f>
        <v>44172</v>
      </c>
      <c r="B117">
        <f>AVERAGE('Waterfront 1:Waterfront 2'!Q116:U116)</f>
        <v>51.519999999999996</v>
      </c>
      <c r="C117">
        <f>'Waterfront 1'!F113+'Waterfront 2'!F113</f>
        <v>0</v>
      </c>
      <c r="D117" s="1">
        <f>'Waterfront 2'!B113</f>
        <v>0.43402777777777773</v>
      </c>
      <c r="E117" s="1">
        <f>'Waterfront 2'!C113</f>
        <v>0.44444444444444442</v>
      </c>
      <c r="F117" t="str">
        <f>'Waterfront 2'!N113</f>
        <v>H</v>
      </c>
      <c r="G117">
        <f>'Waterfront 2'!O113</f>
        <v>48</v>
      </c>
      <c r="H117" t="str">
        <f>'Waterfront 2'!P113</f>
        <v>MC</v>
      </c>
      <c r="I117">
        <f>'Waterfront 1'!M113+'Waterfront 2'!M113</f>
        <v>4</v>
      </c>
    </row>
    <row r="118" spans="1:9" x14ac:dyDescent="0.35">
      <c r="A118" s="6">
        <f>'Waterfront 2'!A114</f>
        <v>44174</v>
      </c>
      <c r="B118">
        <f>AVERAGE('Waterfront 1:Waterfront 2'!Q117:U117)</f>
        <v>54.77</v>
      </c>
      <c r="C118">
        <f>'Waterfront 1'!F114+'Waterfront 2'!F114</f>
        <v>0</v>
      </c>
      <c r="D118" s="1">
        <f>'Waterfront 2'!B114</f>
        <v>0.38541666666666669</v>
      </c>
      <c r="E118" s="1">
        <f>'Waterfront 2'!C114</f>
        <v>0.39583333333333331</v>
      </c>
      <c r="F118" t="str">
        <f>'Waterfront 2'!N114</f>
        <v>H</v>
      </c>
      <c r="G118">
        <f>'Waterfront 2'!O114</f>
        <v>46</v>
      </c>
      <c r="H118" t="str">
        <f>'Waterfront 2'!P114</f>
        <v>MC</v>
      </c>
      <c r="I118">
        <f>'Waterfront 1'!M114+'Waterfront 2'!M114</f>
        <v>7</v>
      </c>
    </row>
    <row r="119" spans="1:9" x14ac:dyDescent="0.35">
      <c r="A119" s="6">
        <f>'Waterfront 2'!A115</f>
        <v>44176</v>
      </c>
      <c r="B119">
        <f>AVERAGE('Waterfront 1:Waterfront 2'!Q118:U118)</f>
        <v>58.269999999999996</v>
      </c>
      <c r="C119">
        <f>'Waterfront 1'!F115+'Waterfront 2'!F115</f>
        <v>0</v>
      </c>
      <c r="D119" s="1">
        <f>'Waterfront 2'!B115</f>
        <v>0.54166666666666663</v>
      </c>
      <c r="E119" s="1">
        <f>'Waterfront 2'!C115</f>
        <v>0.55208333333333337</v>
      </c>
      <c r="F119" t="str">
        <f>'Waterfront 2'!N115</f>
        <v>H</v>
      </c>
      <c r="G119">
        <f>'Waterfront 2'!O115</f>
        <v>41</v>
      </c>
      <c r="H119" t="str">
        <f>'Waterfront 2'!P115</f>
        <v>PC</v>
      </c>
      <c r="I119">
        <f>'Waterfront 1'!M115+'Waterfront 2'!M115</f>
        <v>4</v>
      </c>
    </row>
    <row r="120" spans="1:9" x14ac:dyDescent="0.35">
      <c r="A120" s="6">
        <f>'Waterfront 2'!A116</f>
        <v>44179</v>
      </c>
      <c r="B120">
        <f>AVERAGE('Waterfront 1:Waterfront 2'!Q119:U119)</f>
        <v>43.989999999999995</v>
      </c>
      <c r="C120">
        <f>'Waterfront 1'!F116+'Waterfront 2'!F116</f>
        <v>0</v>
      </c>
      <c r="D120" s="1">
        <f>'Waterfront 2'!B116</f>
        <v>0.45833333333333331</v>
      </c>
      <c r="E120" s="1">
        <f>'Waterfront 2'!C116</f>
        <v>0.46875</v>
      </c>
      <c r="F120" t="str">
        <f>'Waterfront 2'!N116</f>
        <v>H</v>
      </c>
      <c r="G120">
        <f>'Waterfront 2'!O116</f>
        <v>54</v>
      </c>
      <c r="H120" t="str">
        <f>'Waterfront 2'!P116</f>
        <v>MC</v>
      </c>
      <c r="I120">
        <f>'Waterfront 1'!M116+'Waterfront 2'!M116</f>
        <v>13</v>
      </c>
    </row>
    <row r="121" spans="1:9" x14ac:dyDescent="0.35">
      <c r="A121" s="6">
        <f>'Waterfront 2'!A117</f>
        <v>44204</v>
      </c>
      <c r="B121">
        <f>AVERAGE('Waterfront 1:Waterfront 2'!Q120:U120)</f>
        <v>48.05</v>
      </c>
      <c r="C121">
        <f>'Waterfront 1'!F117+'Waterfront 2'!F117</f>
        <v>0</v>
      </c>
      <c r="D121" s="1">
        <f>'Waterfront 2'!B117</f>
        <v>0.53680555555555554</v>
      </c>
      <c r="E121" s="1">
        <f>'Waterfront 2'!C117</f>
        <v>0.54513888888888895</v>
      </c>
      <c r="F121" t="str">
        <f>'Waterfront 2'!N117</f>
        <v>H</v>
      </c>
      <c r="G121">
        <f>'Waterfront 2'!O117</f>
        <v>45</v>
      </c>
      <c r="H121" t="str">
        <f>'Waterfront 2'!P117</f>
        <v>S</v>
      </c>
      <c r="I121">
        <f>'Waterfront 1'!M117+'Waterfront 2'!M117</f>
        <v>1</v>
      </c>
    </row>
    <row r="122" spans="1:9" x14ac:dyDescent="0.35">
      <c r="A122" s="6">
        <f>'Waterfront 2'!A118</f>
        <v>44208</v>
      </c>
      <c r="B122">
        <f>AVERAGE('Waterfront 1:Waterfront 2'!Q121:U121)</f>
        <v>45.680000000000007</v>
      </c>
      <c r="C122">
        <f>'Waterfront 1'!F118+'Waterfront 2'!F118</f>
        <v>0</v>
      </c>
      <c r="D122" s="1">
        <f>'Waterfront 2'!B118</f>
        <v>0.49652777777777773</v>
      </c>
      <c r="E122" s="1">
        <f>'Waterfront 2'!C118</f>
        <v>0.50694444444444442</v>
      </c>
      <c r="F122" t="str">
        <f>'Waterfront 2'!N118</f>
        <v>H</v>
      </c>
      <c r="G122">
        <f>'Waterfront 2'!O118</f>
        <v>52</v>
      </c>
      <c r="H122" t="str">
        <f>'Waterfront 2'!P118</f>
        <v>R</v>
      </c>
      <c r="I122">
        <f>'Waterfront 1'!M118+'Waterfront 2'!M118</f>
        <v>1</v>
      </c>
    </row>
    <row r="123" spans="1:9" x14ac:dyDescent="0.35">
      <c r="A123" s="6">
        <f>'Waterfront 2'!A119</f>
        <v>44209</v>
      </c>
      <c r="B123">
        <f>AVERAGE('Waterfront 1:Waterfront 2'!Q122:U122)</f>
        <v>42.83</v>
      </c>
      <c r="C123">
        <f>'Waterfront 1'!F119+'Waterfront 2'!F119</f>
        <v>0</v>
      </c>
      <c r="D123" s="1">
        <f>'Waterfront 2'!B119</f>
        <v>0.52430555555555558</v>
      </c>
      <c r="E123" s="1">
        <f>'Waterfront 2'!C119</f>
        <v>0.53472222222222221</v>
      </c>
      <c r="F123" t="str">
        <f>'Waterfront 2'!N119</f>
        <v>H</v>
      </c>
      <c r="G123">
        <f>'Waterfront 2'!O119</f>
        <v>50</v>
      </c>
      <c r="H123" t="str">
        <f>'Waterfront 2'!P119</f>
        <v>S</v>
      </c>
      <c r="I123">
        <f>'Waterfront 1'!M119+'Waterfront 2'!M119</f>
        <v>1</v>
      </c>
    </row>
    <row r="124" spans="1:9" x14ac:dyDescent="0.35">
      <c r="A124" s="6">
        <f>'Waterfront 2'!A120</f>
        <v>44211</v>
      </c>
      <c r="B124">
        <f>AVERAGE('Waterfront 1:Waterfront 2'!Q123:U123)</f>
        <v>48.029999999999994</v>
      </c>
      <c r="C124">
        <f>'Waterfront 1'!F120+'Waterfront 2'!F120</f>
        <v>0</v>
      </c>
      <c r="D124" s="1">
        <f>'Waterfront 2'!B120</f>
        <v>0.5395833333333333</v>
      </c>
      <c r="E124" s="1">
        <f>'Waterfront 2'!C120</f>
        <v>0.50694444444444442</v>
      </c>
      <c r="F124" t="str">
        <f>'Waterfront 2'!N120</f>
        <v>L</v>
      </c>
      <c r="G124">
        <f>'Waterfront 2'!O120</f>
        <v>52</v>
      </c>
      <c r="H124" t="str">
        <f>'Waterfront 2'!P120</f>
        <v>S</v>
      </c>
      <c r="I124">
        <f>'Waterfront 1'!M120+'Waterfront 2'!M120</f>
        <v>3</v>
      </c>
    </row>
    <row r="125" spans="1:9" x14ac:dyDescent="0.35">
      <c r="A125" s="6">
        <f>'Waterfront 2'!A121</f>
        <v>44215</v>
      </c>
      <c r="B125">
        <f>AVERAGE('Waterfront 1:Waterfront 2'!Q124:U124)</f>
        <v>44.679999999999993</v>
      </c>
      <c r="C125">
        <f>'Waterfront 1'!F121+'Waterfront 2'!F121</f>
        <v>0</v>
      </c>
      <c r="D125" s="1">
        <f>'Waterfront 2'!B121</f>
        <v>0.48472222222222222</v>
      </c>
      <c r="E125" s="1">
        <f>'Waterfront 2'!C121</f>
        <v>0.49513888888888885</v>
      </c>
      <c r="F125" t="str">
        <f>'Waterfront 2'!N121</f>
        <v>M</v>
      </c>
      <c r="G125">
        <f>'Waterfront 2'!O121</f>
        <v>39</v>
      </c>
      <c r="H125" t="str">
        <f>'Waterfront 2'!P121</f>
        <v>S</v>
      </c>
      <c r="I125">
        <f>'Waterfront 1'!M121+'Waterfront 2'!M121</f>
        <v>0</v>
      </c>
    </row>
    <row r="126" spans="1:9" x14ac:dyDescent="0.35">
      <c r="A126" s="6">
        <f>'Waterfront 2'!A122</f>
        <v>44216</v>
      </c>
      <c r="B126">
        <f>AVERAGE('Waterfront 1:Waterfront 2'!Q125:U125)</f>
        <v>41.300000000000004</v>
      </c>
      <c r="C126">
        <f>'Waterfront 1'!F122+'Waterfront 2'!F122</f>
        <v>0</v>
      </c>
      <c r="D126" s="1">
        <f>'Waterfront 2'!B122</f>
        <v>0.52013888888888882</v>
      </c>
      <c r="E126" s="1">
        <f>'Waterfront 2'!C122</f>
        <v>0.53055555555555556</v>
      </c>
      <c r="F126" t="str">
        <f>'Waterfront 2'!N122</f>
        <v>H</v>
      </c>
      <c r="G126">
        <f>'Waterfront 2'!O122</f>
        <v>46</v>
      </c>
      <c r="H126" t="str">
        <f>'Waterfront 2'!P122</f>
        <v>MC</v>
      </c>
      <c r="I126">
        <f>'Waterfront 1'!M122+'Waterfront 2'!M122</f>
        <v>0</v>
      </c>
    </row>
    <row r="127" spans="1:9" x14ac:dyDescent="0.35">
      <c r="A127" s="6">
        <f>'Waterfront 2'!A123</f>
        <v>44218</v>
      </c>
      <c r="B127">
        <f>AVERAGE('Waterfront 1:Waterfront 2'!Q126:U126)</f>
        <v>47.4</v>
      </c>
      <c r="C127">
        <f>'Waterfront 1'!F123+'Waterfront 2'!F123</f>
        <v>0</v>
      </c>
      <c r="D127" s="1">
        <f>'Waterfront 2'!B123</f>
        <v>0.53749999999999998</v>
      </c>
      <c r="E127" s="1">
        <f>'Waterfront 2'!C123</f>
        <v>0.54791666666666672</v>
      </c>
      <c r="F127" t="str">
        <f>'Waterfront 2'!N123</f>
        <v>L</v>
      </c>
      <c r="G127">
        <f>'Waterfront 2'!O123</f>
        <v>43</v>
      </c>
      <c r="H127" t="str">
        <f>'Waterfront 2'!P123</f>
        <v>S</v>
      </c>
      <c r="I127">
        <f>'Waterfront 1'!M123+'Waterfront 2'!M123</f>
        <v>5</v>
      </c>
    </row>
    <row r="128" spans="1:9" x14ac:dyDescent="0.35">
      <c r="A128" s="6">
        <f>'Waterfront 2'!A124</f>
        <v>44232</v>
      </c>
      <c r="B128">
        <f>AVERAGE('Waterfront 1:Waterfront 2'!Q127:U127)</f>
        <v>50.510000000000005</v>
      </c>
      <c r="C128">
        <f>'Waterfront 1'!F124+'Waterfront 2'!F124</f>
        <v>0</v>
      </c>
      <c r="D128" s="1">
        <f>'Waterfront 2'!B124</f>
        <v>0.45694444444444443</v>
      </c>
      <c r="E128" s="1">
        <f>'Waterfront 2'!C124</f>
        <v>0.46527777777777773</v>
      </c>
      <c r="F128" t="str">
        <f>'Waterfront 2'!N124</f>
        <v>H</v>
      </c>
      <c r="G128">
        <f>'Waterfront 2'!O124</f>
        <v>45</v>
      </c>
      <c r="H128" t="str">
        <f>'Waterfront 2'!P124</f>
        <v>MC</v>
      </c>
      <c r="I128">
        <f>'Waterfront 1'!M124+'Waterfront 2'!M124</f>
        <v>6</v>
      </c>
    </row>
    <row r="129" spans="1:9" x14ac:dyDescent="0.35">
      <c r="A129" s="6">
        <f>'Waterfront 2'!A125</f>
        <v>44236</v>
      </c>
      <c r="B129">
        <f>AVERAGE('Waterfront 1:Waterfront 2'!Q128:U128)</f>
        <v>52.56</v>
      </c>
      <c r="C129">
        <f>'Waterfront 1'!F125+'Waterfront 2'!F125</f>
        <v>0</v>
      </c>
      <c r="D129" s="1">
        <f>'Waterfront 2'!B125</f>
        <v>0.47430555555555554</v>
      </c>
      <c r="E129" s="1">
        <f>'Waterfront 2'!C125</f>
        <v>0.48541666666666666</v>
      </c>
      <c r="F129" t="str">
        <f>'Waterfront 2'!N125</f>
        <v>L</v>
      </c>
      <c r="G129">
        <f>'Waterfront 2'!O125</f>
        <v>32</v>
      </c>
      <c r="H129" t="str">
        <f>'Waterfront 2'!P125</f>
        <v>MC</v>
      </c>
      <c r="I129">
        <f>'Waterfront 1'!M125+'Waterfront 2'!M125</f>
        <v>0</v>
      </c>
    </row>
    <row r="130" spans="1:9" x14ac:dyDescent="0.35">
      <c r="A130" s="6">
        <f>'Waterfront 2'!A126</f>
        <v>44237</v>
      </c>
      <c r="B130">
        <f>AVERAGE('Waterfront 1:Waterfront 2'!Q129:U129)</f>
        <v>48.11</v>
      </c>
      <c r="C130">
        <f>'Waterfront 1'!F126+'Waterfront 2'!F126</f>
        <v>0</v>
      </c>
      <c r="D130" s="1">
        <f>'Waterfront 2'!B126</f>
        <v>0.51458333333333328</v>
      </c>
      <c r="E130" s="1">
        <f>'Waterfront 2'!C126</f>
        <v>0.53194444444444444</v>
      </c>
      <c r="F130" t="str">
        <f>'Waterfront 2'!N126</f>
        <v>L</v>
      </c>
      <c r="G130">
        <f>'Waterfront 2'!O126</f>
        <v>28</v>
      </c>
      <c r="H130" t="str">
        <f>'Waterfront 2'!P126</f>
        <v>MC</v>
      </c>
      <c r="I130">
        <f>'Waterfront 1'!M126+'Waterfront 2'!M126</f>
        <v>1</v>
      </c>
    </row>
    <row r="131" spans="1:9" x14ac:dyDescent="0.35">
      <c r="A131" s="6">
        <f>'Waterfront 2'!A127</f>
        <v>44239</v>
      </c>
      <c r="B131">
        <f>AVERAGE('Waterfront 1:Waterfront 2'!Q130:U130)</f>
        <v>46.820000000000007</v>
      </c>
      <c r="C131">
        <f>'Waterfront 1'!F127+'Waterfront 2'!F127</f>
        <v>0</v>
      </c>
      <c r="D131" s="1">
        <f>'Waterfront 2'!B127</f>
        <v>0.53819444444444442</v>
      </c>
      <c r="E131" s="1">
        <f>'Waterfront 2'!C127</f>
        <v>0.54652777777777783</v>
      </c>
      <c r="F131" t="str">
        <f>'Waterfront 2'!N127</f>
        <v>L</v>
      </c>
      <c r="G131">
        <f>'Waterfront 2'!O127</f>
        <v>27</v>
      </c>
      <c r="H131" t="str">
        <f>'Waterfront 2'!P127</f>
        <v>MC</v>
      </c>
      <c r="I131">
        <f>'Waterfront 1'!M127+'Waterfront 2'!M127</f>
        <v>0</v>
      </c>
    </row>
    <row r="132" spans="1:9" x14ac:dyDescent="0.35">
      <c r="A132" s="6">
        <f>'Waterfront 2'!A128</f>
        <v>44243</v>
      </c>
      <c r="B132">
        <f>AVERAGE('Waterfront 1:Waterfront 2'!Q131:U131)</f>
        <v>48.29</v>
      </c>
      <c r="C132">
        <f>'Waterfront 1'!F128+'Waterfront 2'!F128</f>
        <v>0</v>
      </c>
      <c r="D132" s="1">
        <f>'Waterfront 2'!B128</f>
        <v>0.47638888888888892</v>
      </c>
      <c r="E132" s="1">
        <f>'Waterfront 2'!C128</f>
        <v>0.48680555555555555</v>
      </c>
      <c r="F132" t="str">
        <f>'Waterfront 2'!N128</f>
        <v>L</v>
      </c>
      <c r="G132">
        <f>'Waterfront 2'!O128</f>
        <v>43</v>
      </c>
      <c r="H132" t="str">
        <f>'Waterfront 2'!P128</f>
        <v>MC</v>
      </c>
      <c r="I132">
        <f>'Waterfront 1'!M128+'Waterfront 2'!M128</f>
        <v>4</v>
      </c>
    </row>
    <row r="133" spans="1:9" x14ac:dyDescent="0.35">
      <c r="A133" s="6">
        <f>'Waterfront 2'!A129</f>
        <v>44246</v>
      </c>
      <c r="B133">
        <f>AVERAGE('Waterfront 1:Waterfront 2'!Q132:U132)</f>
        <v>44.69</v>
      </c>
      <c r="C133">
        <f>'Waterfront 1'!F129+'Waterfront 2'!F129</f>
        <v>0</v>
      </c>
      <c r="D133" s="1">
        <f>'Waterfront 2'!B129</f>
        <v>0.53541666666666665</v>
      </c>
      <c r="E133" s="1">
        <f>'Waterfront 2'!C129</f>
        <v>0.54375000000000007</v>
      </c>
      <c r="F133" t="str">
        <f>'Waterfront 2'!N129</f>
        <v>L</v>
      </c>
      <c r="G133">
        <f>'Waterfront 2'!O129</f>
        <v>46</v>
      </c>
      <c r="H133" t="str">
        <f>'Waterfront 2'!P129</f>
        <v>MC</v>
      </c>
      <c r="I133">
        <f>'Waterfront 1'!M129+'Waterfront 2'!M129</f>
        <v>0</v>
      </c>
    </row>
    <row r="134" spans="1:9" x14ac:dyDescent="0.35">
      <c r="A134" s="6">
        <f>'Waterfront 2'!A130</f>
        <v>44250</v>
      </c>
      <c r="B134">
        <f>AVERAGE('Waterfront 1:Waterfront 2'!Q133:U133)</f>
        <v>51.44</v>
      </c>
      <c r="C134">
        <f>'Waterfront 1'!F130+'Waterfront 2'!F130</f>
        <v>0</v>
      </c>
      <c r="D134" s="1">
        <f>'Waterfront 2'!B130</f>
        <v>0.48888888888888887</v>
      </c>
      <c r="E134" s="1">
        <f>'Waterfront 2'!C130</f>
        <v>0.4993055555555555</v>
      </c>
      <c r="F134" t="str">
        <f>'Waterfront 2'!N130</f>
        <v>H</v>
      </c>
      <c r="G134">
        <f>'Waterfront 2'!O130</f>
        <v>44</v>
      </c>
      <c r="H134" t="str">
        <f>'Waterfront 2'!P130</f>
        <v>MC</v>
      </c>
      <c r="I134">
        <f>'Waterfront 1'!M130+'Waterfront 2'!M130</f>
        <v>1</v>
      </c>
    </row>
    <row r="135" spans="1:9" x14ac:dyDescent="0.35">
      <c r="A135" s="6">
        <f>'Waterfront 2'!A131</f>
        <v>44257</v>
      </c>
      <c r="B135">
        <f>AVERAGE('Waterfront 1:Waterfront 2'!Q134:U134)</f>
        <v>45.209999999999994</v>
      </c>
      <c r="C135">
        <f>'Waterfront 1'!F131+'Waterfront 2'!F131</f>
        <v>0</v>
      </c>
      <c r="D135" s="1">
        <f>'Waterfront 2'!B131</f>
        <v>0.46249999999999997</v>
      </c>
      <c r="E135" s="1">
        <f>'Waterfront 2'!C131</f>
        <v>0.47291666666666665</v>
      </c>
      <c r="F135" t="str">
        <f>'Waterfront 2'!N131</f>
        <v>L</v>
      </c>
      <c r="G135">
        <f>'Waterfront 2'!O131</f>
        <v>45</v>
      </c>
      <c r="H135" t="str">
        <f>'Waterfront 2'!P131</f>
        <v>MC</v>
      </c>
      <c r="I135">
        <f>'Waterfront 1'!M131+'Waterfront 2'!M131</f>
        <v>2</v>
      </c>
    </row>
    <row r="136" spans="1:9" x14ac:dyDescent="0.35">
      <c r="A136" s="6">
        <f>'Waterfront 2'!A132</f>
        <v>44258</v>
      </c>
      <c r="B136">
        <f>AVERAGE('Waterfront 1:Waterfront 2'!Q135:U135)</f>
        <v>48.83</v>
      </c>
      <c r="C136">
        <f>'Waterfront 1'!F132+'Waterfront 2'!F132</f>
        <v>0</v>
      </c>
      <c r="D136" s="1">
        <f>'Waterfront 2'!B132</f>
        <v>0.51597222222222217</v>
      </c>
      <c r="E136" s="1">
        <f>'Waterfront 2'!C132</f>
        <v>0.52638888888888891</v>
      </c>
      <c r="F136" t="str">
        <f>'Waterfront 2'!N132</f>
        <v>L</v>
      </c>
      <c r="G136">
        <f>'Waterfront 2'!O132</f>
        <v>46</v>
      </c>
      <c r="H136" t="str">
        <f>'Waterfront 2'!P132</f>
        <v>S</v>
      </c>
      <c r="I136">
        <f>'Waterfront 1'!M132+'Waterfront 2'!M132</f>
        <v>2</v>
      </c>
    </row>
    <row r="137" spans="1:9" x14ac:dyDescent="0.35">
      <c r="A137" s="6">
        <f>'Waterfront 2'!A133</f>
        <v>44264</v>
      </c>
      <c r="B137">
        <f>AVERAGE('Waterfront 1:Waterfront 2'!Q136:U136)</f>
        <v>49.3</v>
      </c>
      <c r="C137">
        <f>'Waterfront 1'!F133+'Waterfront 2'!F133</f>
        <v>0</v>
      </c>
      <c r="D137" s="1">
        <f>'Waterfront 2'!B133</f>
        <v>0.4770833333333333</v>
      </c>
      <c r="E137" s="1">
        <f>'Waterfront 2'!C133</f>
        <v>0.48749999999999999</v>
      </c>
      <c r="F137" t="str">
        <f>'Waterfront 2'!N133</f>
        <v>H</v>
      </c>
      <c r="G137">
        <f>'Waterfront 2'!O133</f>
        <v>50</v>
      </c>
      <c r="H137" t="str">
        <f>'Waterfront 2'!P133</f>
        <v>MC</v>
      </c>
      <c r="I137">
        <f>'Waterfront 1'!M133+'Waterfront 2'!M133</f>
        <v>0</v>
      </c>
    </row>
    <row r="138" spans="1:9" x14ac:dyDescent="0.35">
      <c r="A138" s="6">
        <f>'Waterfront 2'!A134</f>
        <v>44265</v>
      </c>
      <c r="B138">
        <f>AVERAGE('Waterfront 1:Waterfront 2'!Q137:U137)</f>
        <v>48.2</v>
      </c>
      <c r="C138">
        <f>'Waterfront 1'!F134+'Waterfront 2'!F134</f>
        <v>0</v>
      </c>
      <c r="D138" s="1">
        <f>'Waterfront 2'!B134</f>
        <v>0.51666666666666672</v>
      </c>
      <c r="E138" s="1">
        <f>'Waterfront 2'!C134</f>
        <v>0.52708333333333335</v>
      </c>
      <c r="F138" t="str">
        <f>'Waterfront 2'!N134</f>
        <v>L</v>
      </c>
      <c r="G138">
        <f>'Waterfront 2'!O134</f>
        <v>43</v>
      </c>
      <c r="H138" t="str">
        <f>'Waterfront 2'!P134</f>
        <v>S</v>
      </c>
      <c r="I138">
        <f>'Waterfront 1'!M134+'Waterfront 2'!M134</f>
        <v>0</v>
      </c>
    </row>
    <row r="139" spans="1:9" x14ac:dyDescent="0.35">
      <c r="A139" s="6">
        <f>'Waterfront 2'!A135</f>
        <v>44267</v>
      </c>
      <c r="B139">
        <f>AVERAGE('Waterfront 1:Waterfront 2'!Q138:U138)</f>
        <v>46.339999999999989</v>
      </c>
      <c r="C139">
        <f>'Waterfront 1'!F135+'Waterfront 2'!F135</f>
        <v>0</v>
      </c>
      <c r="D139" s="1">
        <f>'Waterfront 2'!B135</f>
        <v>0.54375000000000007</v>
      </c>
      <c r="E139" s="1">
        <f>'Waterfront 2'!C135</f>
        <v>0.55208333333333337</v>
      </c>
      <c r="F139" t="str">
        <f>'Waterfront 2'!N135</f>
        <v>L</v>
      </c>
      <c r="G139">
        <f>'Waterfront 2'!O135</f>
        <v>48</v>
      </c>
      <c r="H139" t="str">
        <f>'Waterfront 2'!P135</f>
        <v>S</v>
      </c>
      <c r="I139">
        <f>'Waterfront 1'!M135+'Waterfront 2'!M135</f>
        <v>0</v>
      </c>
    </row>
    <row r="140" spans="1:9" x14ac:dyDescent="0.35">
      <c r="A140" s="6">
        <f>'Waterfront 2'!A136</f>
        <v>44271</v>
      </c>
      <c r="B140">
        <f>AVERAGE('Waterfront 1:Waterfront 2'!Q139:U139)</f>
        <v>51.55</v>
      </c>
      <c r="C140">
        <f>'Waterfront 1'!F136+'Waterfront 2'!F136</f>
        <v>0</v>
      </c>
      <c r="D140" s="1">
        <f>'Waterfront 2'!B136</f>
        <v>0.4777777777777778</v>
      </c>
      <c r="E140" s="1">
        <f>'Waterfront 2'!C136</f>
        <v>0.48819444444444443</v>
      </c>
      <c r="F140" t="str">
        <f>'Waterfront 2'!N136</f>
        <v>L</v>
      </c>
      <c r="G140">
        <f>'Waterfront 2'!O136</f>
        <v>43</v>
      </c>
      <c r="H140" t="str">
        <f>'Waterfront 2'!P136</f>
        <v>S</v>
      </c>
      <c r="I140">
        <f>'Waterfront 1'!M136+'Waterfront 2'!M136</f>
        <v>8</v>
      </c>
    </row>
    <row r="141" spans="1:9" x14ac:dyDescent="0.35">
      <c r="A141" s="6">
        <f>'Waterfront 2'!A137</f>
        <v>44287</v>
      </c>
      <c r="B141">
        <f>AVERAGE('Waterfront 1:Waterfront 2'!Q140:U140)</f>
        <v>50.2</v>
      </c>
      <c r="C141">
        <f>'Waterfront 1'!F137+'Waterfront 2'!F137</f>
        <v>5</v>
      </c>
      <c r="D141" s="1">
        <f>'Waterfront 2'!B137</f>
        <v>0.64513888888888882</v>
      </c>
      <c r="E141" s="1">
        <f>'Waterfront 2'!C137</f>
        <v>0.65555555555555556</v>
      </c>
      <c r="F141" t="str">
        <f>'Waterfront 2'!N137</f>
        <v>L</v>
      </c>
      <c r="G141">
        <f>'Waterfront 2'!O137</f>
        <v>62</v>
      </c>
      <c r="H141" t="str">
        <f>'Waterfront 2'!P137</f>
        <v>S</v>
      </c>
      <c r="I141">
        <f>'Waterfront 1'!M137+'Waterfront 2'!M137</f>
        <v>8</v>
      </c>
    </row>
    <row r="142" spans="1:9" x14ac:dyDescent="0.35">
      <c r="A142" s="6">
        <f>'Waterfront 2'!A138</f>
        <v>44290</v>
      </c>
      <c r="B142">
        <f>AVERAGE('Waterfront 1:Waterfront 2'!Q141:U141)</f>
        <v>53.71</v>
      </c>
      <c r="C142">
        <f>'Waterfront 1'!F138+'Waterfront 2'!F138</f>
        <v>0</v>
      </c>
      <c r="D142" s="1">
        <f>'Waterfront 2'!B138</f>
        <v>0.53402777777777777</v>
      </c>
      <c r="E142" s="1">
        <f>'Waterfront 2'!C138</f>
        <v>0.54236111111111118</v>
      </c>
      <c r="F142" t="str">
        <f>'Waterfront 2'!N138</f>
        <v>L</v>
      </c>
      <c r="G142">
        <f>'Waterfront 2'!O138</f>
        <v>46</v>
      </c>
      <c r="H142" t="str">
        <f>'Waterfront 2'!P138</f>
        <v>S</v>
      </c>
      <c r="I142">
        <f>'Waterfront 1'!M138+'Waterfront 2'!M138</f>
        <v>11</v>
      </c>
    </row>
    <row r="143" spans="1:9" x14ac:dyDescent="0.35">
      <c r="A143" s="6">
        <f>'Waterfront 2'!A139</f>
        <v>44294</v>
      </c>
      <c r="B143">
        <f>AVERAGE('Waterfront 1:Waterfront 2'!Q142:U142)</f>
        <v>49.3</v>
      </c>
      <c r="C143">
        <f>'Waterfront 1'!F139+'Waterfront 2'!F139</f>
        <v>0</v>
      </c>
      <c r="D143" s="1">
        <f>'Waterfront 2'!B139</f>
        <v>0.64097222222222217</v>
      </c>
      <c r="E143" s="1">
        <f>'Waterfront 2'!C139</f>
        <v>0.65138888888888891</v>
      </c>
      <c r="F143" t="str">
        <f>'Waterfront 2'!N139</f>
        <v>L</v>
      </c>
      <c r="G143">
        <f>'Waterfront 2'!O139</f>
        <v>48</v>
      </c>
      <c r="H143" t="str">
        <f>'Waterfront 2'!P139</f>
        <v>S</v>
      </c>
      <c r="I143">
        <f>'Waterfront 1'!M139+'Waterfront 2'!M139</f>
        <v>3</v>
      </c>
    </row>
    <row r="144" spans="1:9" x14ac:dyDescent="0.35">
      <c r="A144" s="6">
        <f>'Waterfront 2'!A140</f>
        <v>44296</v>
      </c>
      <c r="B144">
        <f>AVERAGE('Waterfront 1:Waterfront 2'!Q143:U143)</f>
        <v>49.73</v>
      </c>
      <c r="C144">
        <f>'Waterfront 1'!F140+'Waterfront 2'!F140</f>
        <v>0</v>
      </c>
      <c r="D144" s="1">
        <f>'Waterfront 2'!B140</f>
        <v>0.5444444444444444</v>
      </c>
      <c r="E144" s="1">
        <f>'Waterfront 2'!C140</f>
        <v>0.55277777777777781</v>
      </c>
      <c r="F144" t="str">
        <f>'Waterfront 2'!N140</f>
        <v>L</v>
      </c>
      <c r="G144">
        <f>'Waterfront 2'!O140</f>
        <v>46</v>
      </c>
      <c r="H144" t="str">
        <f>'Waterfront 2'!P140</f>
        <v>S</v>
      </c>
      <c r="I144">
        <f>'Waterfront 1'!M140+'Waterfront 2'!M140</f>
        <v>9</v>
      </c>
    </row>
    <row r="145" spans="1:9" x14ac:dyDescent="0.35">
      <c r="A145" s="6">
        <f>'Waterfront 2'!A141</f>
        <v>44298</v>
      </c>
      <c r="B145">
        <f>AVERAGE('Waterfront 1:Waterfront 2'!Q144:U144)</f>
        <v>45.04</v>
      </c>
      <c r="C145">
        <f>'Waterfront 1'!F141+'Waterfront 2'!F141</f>
        <v>0</v>
      </c>
      <c r="D145" s="1">
        <f>'Waterfront 2'!B141</f>
        <v>0.69652777777777775</v>
      </c>
      <c r="E145" s="1">
        <f>'Waterfront 2'!C141</f>
        <v>0.70694444444444438</v>
      </c>
      <c r="F145" t="str">
        <f>'Waterfront 2'!N141</f>
        <v>H</v>
      </c>
      <c r="G145">
        <f>'Waterfront 2'!O141</f>
        <v>60</v>
      </c>
      <c r="H145" t="str">
        <f>'Waterfront 2'!P141</f>
        <v>S</v>
      </c>
      <c r="I145">
        <f>'Waterfront 1'!M141+'Waterfront 2'!M141</f>
        <v>9</v>
      </c>
    </row>
    <row r="146" spans="1:9" x14ac:dyDescent="0.35">
      <c r="A146" s="6">
        <f>'Waterfront 2'!A142</f>
        <v>44301</v>
      </c>
      <c r="B146">
        <f>AVERAGE('Waterfront 1:Waterfront 2'!Q145:U145)</f>
        <v>47.21</v>
      </c>
      <c r="C146">
        <f>'Waterfront 1'!F142+'Waterfront 2'!F142</f>
        <v>0</v>
      </c>
      <c r="D146" s="1">
        <f>'Waterfront 2'!B142</f>
        <v>0.60763888888888895</v>
      </c>
      <c r="E146" s="1">
        <f>'Waterfront 2'!C142</f>
        <v>0.61805555555555558</v>
      </c>
      <c r="F146" t="str">
        <f>'Waterfront 2'!N142</f>
        <v>L</v>
      </c>
      <c r="G146">
        <f>'Waterfront 2'!O142</f>
        <v>66</v>
      </c>
      <c r="H146" t="str">
        <f>'Waterfront 2'!P142</f>
        <v>S</v>
      </c>
      <c r="I146">
        <f>'Waterfront 1'!M142+'Waterfront 2'!M142</f>
        <v>1</v>
      </c>
    </row>
    <row r="147" spans="1:9" x14ac:dyDescent="0.35">
      <c r="A147" s="6">
        <f>'Waterfront 2'!A143</f>
        <v>44303</v>
      </c>
      <c r="B147">
        <f>AVERAGE('Waterfront 1:Waterfront 2'!Q146:U146)</f>
        <v>47.589999999999996</v>
      </c>
      <c r="C147">
        <f>'Waterfront 1'!F143+'Waterfront 2'!F143</f>
        <v>0</v>
      </c>
      <c r="D147" s="1">
        <f>'Waterfront 2'!B143</f>
        <v>0.45277777777777778</v>
      </c>
      <c r="E147" s="1">
        <f>'Waterfront 2'!C143</f>
        <v>0.46111111111111108</v>
      </c>
      <c r="F147" t="str">
        <f>'Waterfront 2'!N143</f>
        <v>L</v>
      </c>
      <c r="G147">
        <f>'Waterfront 2'!O143</f>
        <v>63</v>
      </c>
      <c r="H147" t="str">
        <f>'Waterfront 2'!P143</f>
        <v>S</v>
      </c>
      <c r="I147">
        <f>'Waterfront 1'!M143+'Waterfront 2'!M143</f>
        <v>5</v>
      </c>
    </row>
    <row r="148" spans="1:9" x14ac:dyDescent="0.35">
      <c r="A148" s="6">
        <f>'Waterfront 2'!A144</f>
        <v>44305</v>
      </c>
      <c r="B148">
        <f>AVERAGE('Waterfront 1:Waterfront 2'!Q147:U147)</f>
        <v>52.580000000000005</v>
      </c>
      <c r="C148">
        <f>'Waterfront 1'!F144+'Waterfront 2'!F144</f>
        <v>0</v>
      </c>
      <c r="D148" s="1">
        <f>'Waterfront 2'!B144</f>
        <v>0.69236111111111109</v>
      </c>
      <c r="E148" s="1">
        <f>'Waterfront 2'!C144</f>
        <v>0.70277777777777783</v>
      </c>
      <c r="F148" t="str">
        <f>'Waterfront 2'!N144</f>
        <v>L</v>
      </c>
      <c r="G148">
        <f>'Waterfront 2'!O144</f>
        <v>70</v>
      </c>
      <c r="H148" t="str">
        <f>'Waterfront 2'!P144</f>
        <v>S</v>
      </c>
      <c r="I148">
        <f>'Waterfront 1'!M144+'Waterfront 2'!M144</f>
        <v>6</v>
      </c>
    </row>
    <row r="149" spans="1:9" x14ac:dyDescent="0.35">
      <c r="A149" s="6">
        <f>'Waterfront 2'!A145</f>
        <v>44308</v>
      </c>
      <c r="B149">
        <f>AVERAGE('Waterfront 1:Waterfront 2'!Q148:U148)</f>
        <v>50.579999999999991</v>
      </c>
      <c r="C149">
        <f>'Waterfront 1'!F145+'Waterfront 2'!F145</f>
        <v>0</v>
      </c>
      <c r="D149" s="1">
        <f>'Waterfront 2'!B145</f>
        <v>0.51736111111111105</v>
      </c>
      <c r="E149" s="1">
        <f>'Waterfront 2'!C145</f>
        <v>0.52777777777777779</v>
      </c>
      <c r="F149" t="str">
        <f>'Waterfront 2'!N145</f>
        <v>L</v>
      </c>
      <c r="G149">
        <f>'Waterfront 2'!O145</f>
        <v>55</v>
      </c>
      <c r="H149" t="str">
        <f>'Waterfront 2'!P145</f>
        <v>S</v>
      </c>
      <c r="I149">
        <f>'Waterfront 1'!M145+'Waterfront 2'!M145</f>
        <v>3</v>
      </c>
    </row>
    <row r="150" spans="1:9" x14ac:dyDescent="0.35">
      <c r="A150" s="6">
        <f>'Waterfront 2'!A146</f>
        <v>44315</v>
      </c>
      <c r="B150">
        <f>AVERAGE('Waterfront 1:Waterfront 2'!Q149:U149)</f>
        <v>50.739999999999995</v>
      </c>
      <c r="C150">
        <f>'Waterfront 1'!F146+'Waterfront 2'!F146</f>
        <v>0</v>
      </c>
      <c r="D150" s="1">
        <f>'Waterfront 2'!B146</f>
        <v>0.39861111111111108</v>
      </c>
      <c r="E150" s="1">
        <f>'Waterfront 2'!C146</f>
        <v>0.40902777777777777</v>
      </c>
      <c r="F150" t="str">
        <f>'Waterfront 2'!N146</f>
        <v>L</v>
      </c>
      <c r="G150">
        <f>'Waterfront 2'!O146</f>
        <v>55</v>
      </c>
      <c r="H150" t="str">
        <f>'Waterfront 2'!P146</f>
        <v>S</v>
      </c>
      <c r="I150">
        <f>'Waterfront 1'!M146+'Waterfront 2'!M146</f>
        <v>3</v>
      </c>
    </row>
    <row r="151" spans="1:9" x14ac:dyDescent="0.35">
      <c r="A151" s="6">
        <f>'Waterfront 2'!A147</f>
        <v>44322</v>
      </c>
      <c r="B151">
        <f>AVERAGE('Waterfront 1:Waterfront 2'!Q150:U150)</f>
        <v>54.430000000000007</v>
      </c>
      <c r="C151">
        <f>'Waterfront 1'!F147+'Waterfront 2'!F147</f>
        <v>0</v>
      </c>
      <c r="D151" s="1">
        <f>'Waterfront 2'!B147</f>
        <v>0.62152777777777779</v>
      </c>
      <c r="E151" s="1">
        <f>'Waterfront 2'!C147</f>
        <v>0.63194444444444442</v>
      </c>
      <c r="F151" t="str">
        <f>'Waterfront 2'!N147</f>
        <v>L</v>
      </c>
      <c r="G151">
        <f>'Waterfront 2'!O147</f>
        <v>60</v>
      </c>
      <c r="H151" t="str">
        <f>'Waterfront 2'!P147</f>
        <v>MC</v>
      </c>
      <c r="I151">
        <f>'Waterfront 1'!M147+'Waterfront 2'!M147</f>
        <v>4</v>
      </c>
    </row>
    <row r="152" spans="1:9" x14ac:dyDescent="0.35">
      <c r="A152" s="6">
        <f>'Waterfront 2'!A148</f>
        <v>44326</v>
      </c>
      <c r="B152">
        <f>AVERAGE('Waterfront 1:Waterfront 2'!Q151:U151)</f>
        <v>51.089999999999996</v>
      </c>
      <c r="C152">
        <f>'Waterfront 1'!F148+'Waterfront 2'!F148</f>
        <v>7</v>
      </c>
      <c r="D152" s="1">
        <f>'Waterfront 2'!B148</f>
        <v>0.6777777777777777</v>
      </c>
      <c r="E152" s="1">
        <f>'Waterfront 2'!C148</f>
        <v>0.68819444444444444</v>
      </c>
      <c r="F152" t="str">
        <f>'Waterfront 2'!N148</f>
        <v>H</v>
      </c>
      <c r="G152">
        <f>'Waterfront 2'!O148</f>
        <v>61</v>
      </c>
      <c r="H152" t="str">
        <f>'Waterfront 2'!P148</f>
        <v>S</v>
      </c>
      <c r="I152">
        <f>'Waterfront 1'!M148+'Waterfront 2'!M148</f>
        <v>10</v>
      </c>
    </row>
    <row r="153" spans="1:9" x14ac:dyDescent="0.35">
      <c r="A153" s="6">
        <f>'Waterfront 2'!A149</f>
        <v>44329</v>
      </c>
      <c r="B153">
        <f>AVERAGE('Waterfront 1:Waterfront 2'!Q152:U152)</f>
        <v>50.559999999999995</v>
      </c>
      <c r="C153">
        <f>'Waterfront 1'!F149+'Waterfront 2'!F149</f>
        <v>0</v>
      </c>
      <c r="D153" s="1">
        <f>'Waterfront 2'!B149</f>
        <v>0.43888888888888888</v>
      </c>
      <c r="E153" s="1">
        <f>'Waterfront 2'!C149</f>
        <v>0.44930555555555557</v>
      </c>
      <c r="F153" t="str">
        <f>'Waterfront 2'!N149</f>
        <v>L</v>
      </c>
      <c r="G153">
        <f>'Waterfront 2'!O149</f>
        <v>50</v>
      </c>
      <c r="H153" t="str">
        <f>'Waterfront 2'!P149</f>
        <v>MC</v>
      </c>
      <c r="I153">
        <f>'Waterfront 1'!M149+'Waterfront 2'!M149</f>
        <v>0</v>
      </c>
    </row>
    <row r="154" spans="1:9" x14ac:dyDescent="0.35">
      <c r="A154" s="6">
        <f>'Waterfront 2'!A150</f>
        <v>44333</v>
      </c>
      <c r="B154">
        <f>AVERAGE('Waterfront 1:Waterfront 2'!Q153:U153)</f>
        <v>50</v>
      </c>
      <c r="C154">
        <f>'Waterfront 1'!F150+'Waterfront 2'!F150</f>
        <v>0</v>
      </c>
      <c r="D154" s="1">
        <f>'Waterfront 2'!B150</f>
        <v>0.67847222222222225</v>
      </c>
      <c r="E154" s="1">
        <f>'Waterfront 2'!C150</f>
        <v>0.68888888888888899</v>
      </c>
      <c r="F154" t="str">
        <f>'Waterfront 2'!N150</f>
        <v>H</v>
      </c>
      <c r="G154">
        <f>'Waterfront 2'!O150</f>
        <v>60</v>
      </c>
      <c r="H154" t="str">
        <f>'Waterfront 2'!P150</f>
        <v>MC</v>
      </c>
      <c r="I154">
        <f>'Waterfront 1'!M150+'Waterfront 2'!M150</f>
        <v>12</v>
      </c>
    </row>
    <row r="155" spans="1:9" x14ac:dyDescent="0.35">
      <c r="A155" s="6">
        <f>'Waterfront 2'!A151</f>
        <v>44336</v>
      </c>
      <c r="B155">
        <f>AVERAGE('Waterfront 1:Waterfront 2'!Q154:U154)</f>
        <v>47.690000000000005</v>
      </c>
      <c r="C155">
        <f>'Waterfront 1'!F151+'Waterfront 2'!F151</f>
        <v>0</v>
      </c>
      <c r="D155" s="1">
        <f>'Waterfront 2'!B151</f>
        <v>0.53194444444444444</v>
      </c>
      <c r="E155" s="1">
        <f>'Waterfront 2'!C151</f>
        <v>0.54236111111111118</v>
      </c>
      <c r="F155" t="str">
        <f>'Waterfront 2'!N151</f>
        <v>L</v>
      </c>
      <c r="G155">
        <f>'Waterfront 2'!O151</f>
        <v>65</v>
      </c>
      <c r="H155" t="str">
        <f>'Waterfront 2'!P151</f>
        <v>MC</v>
      </c>
      <c r="I155">
        <f>'Waterfront 1'!M151+'Waterfront 2'!M151</f>
        <v>3</v>
      </c>
    </row>
    <row r="156" spans="1:9" x14ac:dyDescent="0.35">
      <c r="A156" s="6">
        <f>'Waterfront 2'!A152</f>
        <v>44347</v>
      </c>
      <c r="B156">
        <f>AVERAGE('Waterfront 1:Waterfront 2'!Q155:U155)</f>
        <v>53.669999999999995</v>
      </c>
      <c r="C156">
        <f>'Waterfront 1'!F152+'Waterfront 2'!F152</f>
        <v>0</v>
      </c>
      <c r="D156" s="1">
        <f>'Waterfront 2'!B152</f>
        <v>0.67708333333333337</v>
      </c>
      <c r="E156" s="1">
        <f>'Waterfront 2'!C152</f>
        <v>0.6875</v>
      </c>
      <c r="F156" t="str">
        <f>'Waterfront 2'!N152</f>
        <v>H</v>
      </c>
      <c r="G156">
        <f>'Waterfront 2'!O152</f>
        <v>71</v>
      </c>
      <c r="H156" t="str">
        <f>'Waterfront 2'!P152</f>
        <v>S</v>
      </c>
      <c r="I156">
        <f>'Waterfront 1'!M152+'Waterfront 2'!M152</f>
        <v>5</v>
      </c>
    </row>
    <row r="157" spans="1:9" x14ac:dyDescent="0.35">
      <c r="A157" s="6">
        <f>'Waterfront 2'!A153</f>
        <v>44350</v>
      </c>
      <c r="B157">
        <f>AVERAGE('Waterfront 1:Waterfront 2'!Q156:U156)</f>
        <v>53.17</v>
      </c>
      <c r="C157" t="e">
        <f>'Waterfront 1'!#REF!+'Waterfront 2'!F153</f>
        <v>#REF!</v>
      </c>
      <c r="D157" s="1">
        <f>'Waterfront 2'!B153</f>
        <v>0.43541666666666662</v>
      </c>
      <c r="E157" s="1">
        <f>'Waterfront 2'!C153</f>
        <v>0.4458333333333333</v>
      </c>
      <c r="F157" t="str">
        <f>'Waterfront 2'!N153</f>
        <v>L</v>
      </c>
      <c r="G157">
        <f>'Waterfront 2'!O153</f>
        <v>70</v>
      </c>
      <c r="H157" t="str">
        <f>'Waterfront 2'!P153</f>
        <v>S</v>
      </c>
      <c r="I157" t="e">
        <f>'Waterfront 1'!#REF!+'Waterfront 2'!M153</f>
        <v>#REF!</v>
      </c>
    </row>
    <row r="158" spans="1:9" x14ac:dyDescent="0.35">
      <c r="A158" s="6">
        <f>'Waterfront 2'!A154</f>
        <v>44354</v>
      </c>
      <c r="B158">
        <f>AVERAGE('Waterfront 1:Waterfront 2'!Q157:U157)</f>
        <v>53.840000000000011</v>
      </c>
      <c r="C158">
        <f>'Waterfront 1'!F153+'Waterfront 2'!F154</f>
        <v>0</v>
      </c>
      <c r="D158" s="1">
        <f>'Waterfront 2'!B154</f>
        <v>0.6777777777777777</v>
      </c>
      <c r="E158" s="1">
        <f>'Waterfront 2'!C154</f>
        <v>0.68819444444444444</v>
      </c>
      <c r="F158" t="str">
        <f>'Waterfront 2'!N154</f>
        <v>H</v>
      </c>
      <c r="G158">
        <f>'Waterfront 2'!O154</f>
        <v>59</v>
      </c>
      <c r="H158" t="str">
        <f>'Waterfront 2'!P154</f>
        <v>S</v>
      </c>
      <c r="I158">
        <f>'Waterfront 1'!M153+'Waterfront 2'!M154</f>
        <v>5</v>
      </c>
    </row>
    <row r="159" spans="1:9" x14ac:dyDescent="0.35">
      <c r="A159" s="6">
        <f>'Waterfront 2'!A155</f>
        <v>44375</v>
      </c>
      <c r="B159">
        <f>AVERAGE('Waterfront 1:Waterfront 2'!Q158:U158)</f>
        <v>52.070000000000007</v>
      </c>
      <c r="C159">
        <f>'Waterfront 1'!F154+'Waterfront 2'!F155</f>
        <v>3</v>
      </c>
      <c r="D159" s="1">
        <f>'Waterfront 2'!B155</f>
        <v>0.63541666666666663</v>
      </c>
      <c r="E159" s="1">
        <f>'Waterfront 2'!C155</f>
        <v>0.65138888888888891</v>
      </c>
      <c r="F159" t="str">
        <f>'Waterfront 2'!N155</f>
        <v>L</v>
      </c>
      <c r="G159">
        <f>'Waterfront 2'!O155</f>
        <v>92</v>
      </c>
      <c r="H159" t="str">
        <f>'Waterfront 2'!P155</f>
        <v>S</v>
      </c>
      <c r="I159">
        <f>'Waterfront 1'!M154+'Waterfront 2'!M155</f>
        <v>18</v>
      </c>
    </row>
    <row r="160" spans="1:9" x14ac:dyDescent="0.35">
      <c r="A160" s="6">
        <f>'Waterfront 2'!A156</f>
        <v>44376</v>
      </c>
      <c r="B160">
        <f>AVERAGE('Waterfront 1:Waterfront 2'!Q159:U159)</f>
        <v>53.690000000000012</v>
      </c>
      <c r="C160">
        <f>'Waterfront 1'!F155+'Waterfront 2'!F156</f>
        <v>1</v>
      </c>
      <c r="D160" s="1">
        <f>'Waterfront 2'!B156</f>
        <v>0.6479166666666667</v>
      </c>
      <c r="E160" s="1">
        <f>'Waterfront 2'!C156</f>
        <v>0.65833333333333333</v>
      </c>
      <c r="F160" t="str">
        <f>'Waterfront 2'!N156</f>
        <v>L</v>
      </c>
      <c r="G160">
        <f>'Waterfront 2'!O156</f>
        <v>79</v>
      </c>
      <c r="H160" t="str">
        <f>'Waterfront 2'!P156</f>
        <v>S</v>
      </c>
      <c r="I160">
        <f>'Waterfront 1'!M155+'Waterfront 2'!M156</f>
        <v>12</v>
      </c>
    </row>
    <row r="161" spans="1:9" x14ac:dyDescent="0.35">
      <c r="A161" s="6">
        <f>'Waterfront 2'!A157</f>
        <v>44383</v>
      </c>
      <c r="B161">
        <f>AVERAGE('Waterfront 1:Waterfront 2'!Q160:U160)</f>
        <v>51.19</v>
      </c>
      <c r="C161">
        <f>'Waterfront 1'!F156+'Waterfront 2'!F157</f>
        <v>5</v>
      </c>
      <c r="D161" s="1">
        <f>'Waterfront 2'!B157</f>
        <v>0.6430555555555556</v>
      </c>
      <c r="E161" s="1">
        <f>'Waterfront 2'!C157</f>
        <v>0.65347222222222223</v>
      </c>
      <c r="F161" t="str">
        <f>'Waterfront 2'!N157</f>
        <v>L</v>
      </c>
      <c r="G161">
        <f>'Waterfront 2'!O157</f>
        <v>73</v>
      </c>
      <c r="H161" t="str">
        <f>'Waterfront 2'!P157</f>
        <v>S</v>
      </c>
      <c r="I161">
        <f>'Waterfront 1'!M156+'Waterfront 2'!M157</f>
        <v>17</v>
      </c>
    </row>
    <row r="162" spans="1:9" x14ac:dyDescent="0.35">
      <c r="A162" s="6">
        <f>'Waterfront 2'!A158</f>
        <v>44393</v>
      </c>
      <c r="B162">
        <f>AVERAGE('Waterfront 1:Waterfront 2'!Q161:U161)</f>
        <v>47.32</v>
      </c>
      <c r="C162">
        <f>'Waterfront 1'!F157+'Waterfront 2'!F158</f>
        <v>14</v>
      </c>
      <c r="D162" s="1">
        <f>'Waterfront 2'!B158</f>
        <v>0.63888888888888895</v>
      </c>
      <c r="E162" s="1">
        <f>'Waterfront 2'!C158</f>
        <v>0.64930555555555558</v>
      </c>
      <c r="F162" t="str">
        <f>'Waterfront 2'!N158</f>
        <v>L</v>
      </c>
      <c r="G162">
        <f>'Waterfront 2'!O158</f>
        <v>66</v>
      </c>
      <c r="H162" t="str">
        <f>'Waterfront 2'!P158</f>
        <v>MC</v>
      </c>
      <c r="I162">
        <f>'Waterfront 1'!M157+'Waterfront 2'!M158</f>
        <v>22</v>
      </c>
    </row>
    <row r="163" spans="1:9" x14ac:dyDescent="0.35">
      <c r="A163" s="6">
        <f>'Waterfront 2'!A159</f>
        <v>44397</v>
      </c>
      <c r="B163">
        <f>AVERAGE('Waterfront 1:Waterfront 2'!Q162:U162)</f>
        <v>51.529999999999994</v>
      </c>
      <c r="C163">
        <f>'Waterfront 1'!F158+'Waterfront 2'!F159</f>
        <v>2</v>
      </c>
      <c r="D163" s="1">
        <f>'Waterfront 2'!B159</f>
        <v>0.63750000000000007</v>
      </c>
      <c r="E163" s="1">
        <f>'Waterfront 2'!C159</f>
        <v>0.6479166666666667</v>
      </c>
      <c r="F163" t="str">
        <f>'Waterfront 2'!N159</f>
        <v>H</v>
      </c>
      <c r="G163">
        <f>'Waterfront 2'!O159</f>
        <v>68</v>
      </c>
      <c r="H163" t="str">
        <f>'Waterfront 2'!P159</f>
        <v>S</v>
      </c>
      <c r="I163">
        <f>'Waterfront 1'!M158+'Waterfront 2'!M159</f>
        <v>7</v>
      </c>
    </row>
    <row r="164" spans="1:9" x14ac:dyDescent="0.35">
      <c r="A164" s="6">
        <f>'Waterfront 2'!A160</f>
        <v>44398</v>
      </c>
      <c r="B164">
        <f>AVERAGE('Waterfront 1:Waterfront 2'!Q163:U163)</f>
        <v>49.019999999999996</v>
      </c>
      <c r="C164">
        <f>'Waterfront 1'!F159+'Waterfront 2'!F160</f>
        <v>6</v>
      </c>
      <c r="D164" s="1">
        <f>'Waterfront 2'!B160</f>
        <v>0.625</v>
      </c>
      <c r="E164" s="1">
        <f>'Waterfront 2'!C160</f>
        <v>0.63541666666666663</v>
      </c>
      <c r="F164" t="str">
        <f>'Waterfront 2'!N160</f>
        <v>L</v>
      </c>
      <c r="G164">
        <f>'Waterfront 2'!O160</f>
        <v>68</v>
      </c>
      <c r="H164" t="str">
        <f>'Waterfront 2'!P160</f>
        <v>S</v>
      </c>
      <c r="I164">
        <f>'Waterfront 1'!M159+'Waterfront 2'!M160</f>
        <v>15</v>
      </c>
    </row>
    <row r="165" spans="1:9" x14ac:dyDescent="0.35">
      <c r="A165" s="6">
        <f>'Waterfront 2'!A161</f>
        <v>44404</v>
      </c>
      <c r="B165">
        <f>AVERAGE('Waterfront 1:Waterfront 2'!Q164:U164)</f>
        <v>45.400000000000006</v>
      </c>
      <c r="C165">
        <f>'Waterfront 1'!F160+'Waterfront 2'!F161</f>
        <v>0</v>
      </c>
      <c r="D165" s="1">
        <f>'Waterfront 2'!B161</f>
        <v>0.63958333333333328</v>
      </c>
      <c r="E165" s="1">
        <f>'Waterfront 2'!C161</f>
        <v>0.65</v>
      </c>
      <c r="F165" t="str">
        <f>'Waterfront 2'!N161</f>
        <v>L</v>
      </c>
      <c r="G165">
        <f>'Waterfront 2'!O161</f>
        <v>75</v>
      </c>
      <c r="H165" t="str">
        <f>'Waterfront 2'!P161</f>
        <v>S</v>
      </c>
      <c r="I165">
        <f>'Waterfront 1'!M160+'Waterfront 2'!M161</f>
        <v>15</v>
      </c>
    </row>
    <row r="166" spans="1:9" x14ac:dyDescent="0.35">
      <c r="A166" s="6">
        <f>'Waterfront 2'!A162</f>
        <v>44411</v>
      </c>
      <c r="B166">
        <f>AVERAGE('Waterfront 1:Waterfront 2'!Q165:U165)</f>
        <v>48.14</v>
      </c>
      <c r="C166">
        <f>'Waterfront 1'!F161+'Waterfront 2'!F162</f>
        <v>6</v>
      </c>
      <c r="D166" s="1">
        <f>'Waterfront 2'!B162</f>
        <v>0.64027777777777783</v>
      </c>
      <c r="E166" s="1">
        <f>'Waterfront 2'!C162</f>
        <v>0.65069444444444446</v>
      </c>
      <c r="F166" t="str">
        <f>'Waterfront 2'!N162</f>
        <v>H</v>
      </c>
      <c r="G166">
        <f>'Waterfront 2'!O162</f>
        <v>77</v>
      </c>
      <c r="H166" t="str">
        <f>'Waterfront 2'!P162</f>
        <v>S</v>
      </c>
      <c r="I166">
        <f>'Waterfront 1'!M161+'Waterfront 2'!M162</f>
        <v>12</v>
      </c>
    </row>
    <row r="167" spans="1:9" x14ac:dyDescent="0.35">
      <c r="A167" s="6">
        <f>'Waterfront 2'!A163</f>
        <v>44414</v>
      </c>
      <c r="B167">
        <f>AVERAGE('Waterfront 1:Waterfront 2'!Q166:U166)</f>
        <v>40.97</v>
      </c>
      <c r="C167">
        <f>'Waterfront 1'!F162+'Waterfront 2'!F163</f>
        <v>0</v>
      </c>
      <c r="D167" s="1">
        <f>'Waterfront 2'!B163</f>
        <v>0.64027777777777783</v>
      </c>
      <c r="E167" s="1">
        <f>'Waterfront 2'!C163</f>
        <v>0.65069444444444446</v>
      </c>
      <c r="F167" t="str">
        <f>'Waterfront 2'!N163</f>
        <v>H</v>
      </c>
      <c r="G167">
        <f>'Waterfront 2'!O163</f>
        <v>70</v>
      </c>
      <c r="H167" t="str">
        <f>'Waterfront 2'!P163</f>
        <v>MC</v>
      </c>
      <c r="I167">
        <f>'Waterfront 1'!M162+'Waterfront 2'!M163</f>
        <v>3</v>
      </c>
    </row>
    <row r="168" spans="1:9" x14ac:dyDescent="0.35">
      <c r="A168" s="6">
        <f>'Waterfront 2'!A164</f>
        <v>44418</v>
      </c>
      <c r="B168">
        <f>AVERAGE('Waterfront 1:Waterfront 2'!Q167:U167)</f>
        <v>44.440000000000005</v>
      </c>
      <c r="C168">
        <f>'Waterfront 1'!F163+'Waterfront 2'!F164</f>
        <v>5</v>
      </c>
      <c r="D168" s="1">
        <f>'Waterfront 2'!B164</f>
        <v>0.63680555555555551</v>
      </c>
      <c r="E168" s="1">
        <f>'Waterfront 2'!C164</f>
        <v>0.64722222222222225</v>
      </c>
      <c r="F168" t="str">
        <f>'Waterfront 2'!N164</f>
        <v>L</v>
      </c>
      <c r="G168">
        <f>'Waterfront 2'!O164</f>
        <v>75</v>
      </c>
      <c r="H168" t="str">
        <f>'Waterfront 2'!P164</f>
        <v>S</v>
      </c>
      <c r="I168">
        <f>'Waterfront 1'!M163+'Waterfront 2'!M164</f>
        <v>13</v>
      </c>
    </row>
    <row r="169" spans="1:9" x14ac:dyDescent="0.35">
      <c r="A169" s="6">
        <f>'Waterfront 2'!A165</f>
        <v>44420</v>
      </c>
      <c r="B169">
        <f>AVERAGE('Waterfront 1:Waterfront 2'!Q168:U168)</f>
        <v>48.71</v>
      </c>
      <c r="C169">
        <f>'Waterfront 1'!F164+'Waterfront 2'!F165</f>
        <v>2</v>
      </c>
      <c r="D169" s="1">
        <f>'Waterfront 2'!B165</f>
        <v>0.64166666666666672</v>
      </c>
      <c r="E169" s="1">
        <f>'Waterfront 2'!C165</f>
        <v>0.65208333333333335</v>
      </c>
      <c r="F169" t="str">
        <f>'Waterfront 2'!N165</f>
        <v>L</v>
      </c>
      <c r="G169">
        <f>'Waterfront 2'!O165</f>
        <v>86</v>
      </c>
      <c r="H169" t="str">
        <f>'Waterfront 2'!P165</f>
        <v>MC</v>
      </c>
      <c r="I169">
        <f>'Waterfront 1'!M164+'Waterfront 2'!M165</f>
        <v>10</v>
      </c>
    </row>
    <row r="170" spans="1:9" x14ac:dyDescent="0.35">
      <c r="A170" s="6">
        <f>'Waterfront 2'!A166</f>
        <v>44425</v>
      </c>
      <c r="B170">
        <f>AVERAGE('Waterfront 1:Waterfront 2'!Q169:U169)</f>
        <v>47.57</v>
      </c>
      <c r="C170">
        <f>'Waterfront 1'!F165+'Waterfront 2'!F166</f>
        <v>5</v>
      </c>
      <c r="D170" s="1">
        <f>'Waterfront 2'!B166</f>
        <v>0.63958333333333328</v>
      </c>
      <c r="E170" s="1">
        <f>'Waterfront 2'!C166</f>
        <v>0.65</v>
      </c>
      <c r="F170" t="str">
        <f>'Waterfront 2'!N166</f>
        <v>H</v>
      </c>
      <c r="G170">
        <f>'Waterfront 2'!O166</f>
        <v>66</v>
      </c>
      <c r="H170" t="str">
        <f>'Waterfront 2'!P166</f>
        <v>S</v>
      </c>
      <c r="I170">
        <f>'Waterfront 1'!M165+'Waterfront 2'!M166</f>
        <v>8</v>
      </c>
    </row>
    <row r="171" spans="1:9" x14ac:dyDescent="0.35">
      <c r="A171" s="6">
        <f>'Waterfront 2'!A167</f>
        <v>44432</v>
      </c>
      <c r="B171">
        <f>AVERAGE('Waterfront 1:Waterfront 2'!Q170:U170)</f>
        <v>49.960000000000008</v>
      </c>
      <c r="C171">
        <f>'Waterfront 1'!F166+'Waterfront 2'!F167</f>
        <v>6</v>
      </c>
      <c r="D171" s="1">
        <f>'Waterfront 2'!B167</f>
        <v>0.63888888888888895</v>
      </c>
      <c r="E171" s="1">
        <f>'Waterfront 2'!C167</f>
        <v>0.64930555555555558</v>
      </c>
      <c r="F171" t="str">
        <f>'Waterfront 2'!N167</f>
        <v>L</v>
      </c>
      <c r="G171">
        <f>'Waterfront 2'!O167</f>
        <v>70</v>
      </c>
      <c r="H171" t="str">
        <f>'Waterfront 2'!P167</f>
        <v>S</v>
      </c>
      <c r="I171">
        <f>'Waterfront 1'!M166+'Waterfront 2'!M167</f>
        <v>14</v>
      </c>
    </row>
    <row r="172" spans="1:9" x14ac:dyDescent="0.35">
      <c r="A172" s="6">
        <f>'Waterfront 2'!A168</f>
        <v>44434</v>
      </c>
      <c r="B172">
        <f>AVERAGE('Waterfront 1:Waterfront 2'!Q171:U171)</f>
        <v>45.09</v>
      </c>
      <c r="C172">
        <f>'Waterfront 1'!F167+'Waterfront 2'!F168</f>
        <v>3</v>
      </c>
      <c r="D172" s="1">
        <f>'Waterfront 2'!B168</f>
        <v>0.6381944444444444</v>
      </c>
      <c r="E172" s="1">
        <f>'Waterfront 2'!C168</f>
        <v>0.64861111111111114</v>
      </c>
      <c r="F172" t="str">
        <f>'Waterfront 2'!N168</f>
        <v>L</v>
      </c>
      <c r="G172">
        <f>'Waterfront 2'!O168</f>
        <v>65</v>
      </c>
      <c r="H172" t="str">
        <f>'Waterfront 2'!P168</f>
        <v>MC</v>
      </c>
      <c r="I172">
        <f>'Waterfront 1'!M167+'Waterfront 2'!M168</f>
        <v>13</v>
      </c>
    </row>
    <row r="173" spans="1:9" x14ac:dyDescent="0.35">
      <c r="A173" s="6">
        <f>'Waterfront 2'!A169</f>
        <v>44439</v>
      </c>
      <c r="B173">
        <f>AVERAGE('Waterfront 1:Waterfront 2'!Q172:U172)</f>
        <v>46.129999999999995</v>
      </c>
      <c r="C173">
        <f>'Waterfront 1'!F168+'Waterfront 2'!F169</f>
        <v>3</v>
      </c>
      <c r="D173" s="1">
        <f>'Waterfront 2'!B169</f>
        <v>0.64236111111111105</v>
      </c>
      <c r="E173" s="1">
        <f>'Waterfront 2'!C169</f>
        <v>0.65277777777777779</v>
      </c>
      <c r="F173" t="str">
        <f>'Waterfront 2'!N169</f>
        <v>H</v>
      </c>
      <c r="G173">
        <f>'Waterfront 2'!O169</f>
        <v>63</v>
      </c>
      <c r="H173" t="str">
        <f>'Waterfront 2'!P169</f>
        <v>S</v>
      </c>
      <c r="I173">
        <f>'Waterfront 1'!M168+'Waterfront 2'!M169</f>
        <v>5</v>
      </c>
    </row>
    <row r="174" spans="1:9" x14ac:dyDescent="0.35">
      <c r="A174" s="6">
        <f>'Waterfront 2'!A170</f>
        <v>44447</v>
      </c>
      <c r="B174">
        <f>AVERAGE('Waterfront 1:Waterfront 2'!Q173:U173)</f>
        <v>47.459999999999994</v>
      </c>
      <c r="C174">
        <f>'Waterfront 1'!F169+'Waterfront 2'!F170</f>
        <v>2</v>
      </c>
      <c r="D174" s="1">
        <f>'Waterfront 2'!B170</f>
        <v>0.43263888888888885</v>
      </c>
      <c r="E174" s="1">
        <f>'Waterfront 2'!C170</f>
        <v>0.44305555555555554</v>
      </c>
      <c r="F174" t="str">
        <f>'Waterfront 2'!N170</f>
        <v>L</v>
      </c>
      <c r="G174">
        <f>'Waterfront 2'!O170</f>
        <v>64</v>
      </c>
      <c r="H174" t="str">
        <f>'Waterfront 2'!P170</f>
        <v>MC</v>
      </c>
      <c r="I174">
        <f>'Waterfront 1'!M169+'Waterfront 2'!M170</f>
        <v>8</v>
      </c>
    </row>
    <row r="175" spans="1:9" x14ac:dyDescent="0.35">
      <c r="A175" s="6">
        <f>'Waterfront 2'!A171</f>
        <v>44453</v>
      </c>
      <c r="B175" t="e">
        <f>AVERAGE('Waterfront 1:Waterfront 2'!Q174:U174)</f>
        <v>#DIV/0!</v>
      </c>
      <c r="C175">
        <f>'Waterfront 1'!F170+'Waterfront 2'!F171</f>
        <v>0</v>
      </c>
      <c r="D175" s="1">
        <f>'Waterfront 2'!B171</f>
        <v>0.64097222222222217</v>
      </c>
      <c r="E175" s="1">
        <f>'Waterfront 2'!C171</f>
        <v>0.65138888888888891</v>
      </c>
      <c r="F175" t="str">
        <f>'Waterfront 2'!N171</f>
        <v>H</v>
      </c>
      <c r="G175">
        <f>'Waterfront 2'!O171</f>
        <v>57</v>
      </c>
      <c r="H175" t="str">
        <f>'Waterfront 2'!P171</f>
        <v>MC</v>
      </c>
      <c r="I175">
        <f>'Waterfront 1'!M170+'Waterfront 2'!M171</f>
        <v>2</v>
      </c>
    </row>
    <row r="176" spans="1:9" x14ac:dyDescent="0.35">
      <c r="A176" s="6">
        <f>'Waterfront 2'!A172</f>
        <v>44454</v>
      </c>
      <c r="B176" t="e">
        <f>AVERAGE('Waterfront 1:Waterfront 2'!Q175:U175)</f>
        <v>#DIV/0!</v>
      </c>
      <c r="C176">
        <f>'Waterfront 1'!F171+'Waterfront 2'!F172</f>
        <v>0</v>
      </c>
      <c r="D176" s="1">
        <f>'Waterfront 2'!B172</f>
        <v>0.5541666666666667</v>
      </c>
      <c r="E176" s="1">
        <f>'Waterfront 2'!C172</f>
        <v>0.57152777777777775</v>
      </c>
      <c r="F176" t="str">
        <f>'Waterfront 2'!N172</f>
        <v>L</v>
      </c>
      <c r="G176">
        <f>'Waterfront 2'!O172</f>
        <v>63</v>
      </c>
      <c r="H176" t="str">
        <f>'Waterfront 2'!P172</f>
        <v>S</v>
      </c>
      <c r="I176">
        <f>'Waterfront 1'!M171+'Waterfront 2'!M172</f>
        <v>3</v>
      </c>
    </row>
    <row r="177" spans="1:9" x14ac:dyDescent="0.35">
      <c r="A177" s="6">
        <f>'Waterfront 2'!A173</f>
        <v>44468</v>
      </c>
      <c r="B177" t="e">
        <f>AVERAGE('Waterfront 1:Waterfront 2'!Q176:U176)</f>
        <v>#DIV/0!</v>
      </c>
      <c r="C177">
        <f>'Waterfront 1'!F172+'Waterfront 2'!F173</f>
        <v>11</v>
      </c>
      <c r="D177" s="1">
        <f>'Waterfront 2'!B173</f>
        <v>0.67361111111111116</v>
      </c>
      <c r="E177" s="1">
        <f>'Waterfront 2'!C173</f>
        <v>0.68402777777777779</v>
      </c>
      <c r="F177" t="str">
        <f>'Waterfront 2'!N173</f>
        <v>H</v>
      </c>
      <c r="G177">
        <f>'Waterfront 2'!O173</f>
        <v>59</v>
      </c>
      <c r="H177" t="str">
        <f>'Waterfront 2'!P173</f>
        <v>MC</v>
      </c>
      <c r="I177">
        <f>'Waterfront 1'!M172+'Waterfront 2'!M173</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4" t="s">
        <v>28</v>
      </c>
      <c r="K1" s="15" t="s">
        <v>29</v>
      </c>
    </row>
    <row r="2" spans="1:20" x14ac:dyDescent="0.35">
      <c r="A2" t="s">
        <v>57</v>
      </c>
      <c r="B2" t="s">
        <v>24</v>
      </c>
      <c r="C2" t="s">
        <v>58</v>
      </c>
      <c r="D2" t="s">
        <v>59</v>
      </c>
      <c r="E2" t="s">
        <v>60</v>
      </c>
      <c r="F2" t="s">
        <v>31</v>
      </c>
      <c r="G2" t="s">
        <v>61</v>
      </c>
      <c r="H2" t="s">
        <v>63</v>
      </c>
      <c r="I2" t="s">
        <v>65</v>
      </c>
      <c r="J2" t="s">
        <v>64</v>
      </c>
      <c r="K2" t="s">
        <v>57</v>
      </c>
      <c r="L2" t="s">
        <v>24</v>
      </c>
      <c r="M2" t="s">
        <v>58</v>
      </c>
      <c r="N2" t="s">
        <v>59</v>
      </c>
      <c r="O2" t="s">
        <v>60</v>
      </c>
      <c r="P2" t="s">
        <v>31</v>
      </c>
      <c r="Q2" t="s">
        <v>61</v>
      </c>
      <c r="R2" t="s">
        <v>63</v>
      </c>
      <c r="S2" t="s">
        <v>65</v>
      </c>
      <c r="T2" t="s">
        <v>64</v>
      </c>
    </row>
    <row r="3" spans="1:20" x14ac:dyDescent="0.35">
      <c r="A3" s="13">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3" t="e">
        <f>367*R3 - INT(7*(R3 + INT((S3+9)/12))/4) - INT(3*(INT((R3+(S3-9)/7)/100)+1)/4) + INT(275*S3/9) + T3 + 1721028.5+(N3+(O3+0/60)/60)/24</f>
        <v>#REF!</v>
      </c>
      <c r="L3" s="6" t="e">
        <f>Marina!#REF!</f>
        <v>#REF!</v>
      </c>
      <c r="M3" s="1" t="e">
        <f>Marina!#REF!</f>
        <v>#REF!</v>
      </c>
      <c r="N3" t="e">
        <f>HOUR(M3)</f>
        <v>#REF!</v>
      </c>
      <c r="O3" t="e">
        <f>MINUTE(M3)</f>
        <v>#REF!</v>
      </c>
      <c r="P3" t="e">
        <f>Marina!#REF!</f>
        <v>#REF!</v>
      </c>
      <c r="Q3" t="e">
        <f>AVERAGE(Marina!#REF!)</f>
        <v>#REF!</v>
      </c>
      <c r="R3" t="e">
        <f>YEAR(L3)</f>
        <v>#REF!</v>
      </c>
      <c r="S3" t="e">
        <f>MONTH(L3)</f>
        <v>#REF!</v>
      </c>
      <c r="T3" t="e">
        <f>DAY(L3)</f>
        <v>#REF!</v>
      </c>
    </row>
    <row r="4" spans="1:20" x14ac:dyDescent="0.35">
      <c r="A4" s="13">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3">
        <f t="shared" ref="K4:K35" si="6">367*R4 - INT(7*(R4 + INT((S4+9)/12))/4) - INT(3*(INT((R4+(S4-9)/7)/100)+1)/4) + INT(275*S4/9) + T4 + 1721028.5+(N4+(O4+0/60)/60)/24</f>
        <v>2459043.972222222</v>
      </c>
      <c r="L4" s="6">
        <f>Marina!A2</f>
        <v>44025</v>
      </c>
      <c r="M4" s="1">
        <f>Marina!B2</f>
        <v>0.47222222222222227</v>
      </c>
      <c r="N4">
        <f t="shared" ref="N4:N35" si="7">HOUR(M4)</f>
        <v>11</v>
      </c>
      <c r="O4">
        <f t="shared" ref="O4:O35" si="8">MINUTE(M4)</f>
        <v>20</v>
      </c>
      <c r="P4">
        <f>Marina!F2</f>
        <v>16</v>
      </c>
      <c r="Q4">
        <f>AVERAGE(Marina!Q2:Z2)</f>
        <v>40.130000000000003</v>
      </c>
      <c r="R4">
        <f t="shared" ref="R4:R35" si="9">YEAR(L4)</f>
        <v>2020</v>
      </c>
      <c r="S4">
        <f t="shared" ref="S4:S35" si="10">MONTH(L4)</f>
        <v>7</v>
      </c>
      <c r="T4">
        <f t="shared" ref="T4:T35" si="11">DAY(L4)</f>
        <v>13</v>
      </c>
    </row>
    <row r="5" spans="1:20" x14ac:dyDescent="0.35">
      <c r="A5" s="13">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3">
        <f t="shared" si="6"/>
        <v>2459050.972222222</v>
      </c>
      <c r="L5" s="6">
        <f>Marina!A3</f>
        <v>44032</v>
      </c>
      <c r="M5" s="1">
        <f>Marina!B3</f>
        <v>0.47222222222222227</v>
      </c>
      <c r="N5">
        <f t="shared" si="7"/>
        <v>11</v>
      </c>
      <c r="O5">
        <f t="shared" si="8"/>
        <v>20</v>
      </c>
      <c r="P5">
        <f>Marina!F3</f>
        <v>38</v>
      </c>
      <c r="Q5">
        <f>AVERAGE(Marina!Q3:Z3)</f>
        <v>37.739999999999995</v>
      </c>
      <c r="R5">
        <f t="shared" si="9"/>
        <v>2020</v>
      </c>
      <c r="S5">
        <f t="shared" si="10"/>
        <v>7</v>
      </c>
      <c r="T5">
        <f t="shared" si="11"/>
        <v>20</v>
      </c>
    </row>
    <row r="6" spans="1:20" x14ac:dyDescent="0.35">
      <c r="A6" s="13">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3">
        <f t="shared" si="6"/>
        <v>2459058.1805555555</v>
      </c>
      <c r="L6" s="6">
        <f>Marina!A4</f>
        <v>44039</v>
      </c>
      <c r="M6" s="1">
        <f>Marina!B4</f>
        <v>0.68055555555555547</v>
      </c>
      <c r="N6">
        <f t="shared" si="7"/>
        <v>16</v>
      </c>
      <c r="O6">
        <f t="shared" si="8"/>
        <v>20</v>
      </c>
      <c r="P6">
        <f>Marina!F4</f>
        <v>48</v>
      </c>
      <c r="Q6">
        <f>AVERAGE(Marina!Q4:Z4)</f>
        <v>36.629999999999995</v>
      </c>
      <c r="R6">
        <f t="shared" si="9"/>
        <v>2020</v>
      </c>
      <c r="S6">
        <f t="shared" si="10"/>
        <v>7</v>
      </c>
      <c r="T6">
        <f t="shared" si="11"/>
        <v>27</v>
      </c>
    </row>
    <row r="7" spans="1:20" x14ac:dyDescent="0.35">
      <c r="A7" s="13">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3">
        <f t="shared" si="6"/>
        <v>2459064.923611111</v>
      </c>
      <c r="L7" s="6">
        <f>Marina!A5</f>
        <v>44046</v>
      </c>
      <c r="M7" s="1">
        <f>Marina!B5</f>
        <v>0.4236111111111111</v>
      </c>
      <c r="N7">
        <f t="shared" si="7"/>
        <v>10</v>
      </c>
      <c r="O7">
        <f t="shared" si="8"/>
        <v>10</v>
      </c>
      <c r="P7">
        <f>Marina!F5</f>
        <v>28</v>
      </c>
      <c r="Q7">
        <f>AVERAGE(Marina!Q5:Z5)</f>
        <v>36.64</v>
      </c>
      <c r="R7">
        <f t="shared" si="9"/>
        <v>2020</v>
      </c>
      <c r="S7">
        <f t="shared" si="10"/>
        <v>8</v>
      </c>
      <c r="T7">
        <f t="shared" si="11"/>
        <v>3</v>
      </c>
    </row>
    <row r="8" spans="1:20" x14ac:dyDescent="0.35">
      <c r="A8" s="13">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3">
        <f t="shared" si="6"/>
        <v>2459072.1493055555</v>
      </c>
      <c r="L8" s="6">
        <f>Marina!A6</f>
        <v>44053</v>
      </c>
      <c r="M8" s="1">
        <f>Marina!B6</f>
        <v>0.64930555555555558</v>
      </c>
      <c r="N8">
        <f t="shared" si="7"/>
        <v>15</v>
      </c>
      <c r="O8">
        <f t="shared" si="8"/>
        <v>35</v>
      </c>
      <c r="P8">
        <f>Marina!F6</f>
        <v>82</v>
      </c>
      <c r="Q8">
        <f>AVERAGE(Marina!Q6:Z6)</f>
        <v>33.450000000000003</v>
      </c>
      <c r="R8">
        <f t="shared" si="9"/>
        <v>2020</v>
      </c>
      <c r="S8">
        <f t="shared" si="10"/>
        <v>8</v>
      </c>
      <c r="T8">
        <f t="shared" si="11"/>
        <v>10</v>
      </c>
    </row>
    <row r="9" spans="1:20" x14ac:dyDescent="0.35">
      <c r="A9" s="13">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3">
        <f t="shared" si="6"/>
        <v>2459078.934027778</v>
      </c>
      <c r="L9" s="6">
        <f>Marina!A7</f>
        <v>44060</v>
      </c>
      <c r="M9" s="1">
        <f>Marina!B7</f>
        <v>0.43402777777777773</v>
      </c>
      <c r="N9">
        <f t="shared" si="7"/>
        <v>10</v>
      </c>
      <c r="O9">
        <f t="shared" si="8"/>
        <v>25</v>
      </c>
      <c r="P9">
        <f>Marina!F7</f>
        <v>81</v>
      </c>
      <c r="Q9">
        <f>AVERAGE(Marina!Q7:Z7)</f>
        <v>33.950000000000003</v>
      </c>
      <c r="R9">
        <f t="shared" si="9"/>
        <v>2020</v>
      </c>
      <c r="S9">
        <f t="shared" si="10"/>
        <v>8</v>
      </c>
      <c r="T9">
        <f t="shared" si="11"/>
        <v>17</v>
      </c>
    </row>
    <row r="10" spans="1:20" x14ac:dyDescent="0.35">
      <c r="A10" s="13">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3">
        <f t="shared" si="6"/>
        <v>2459085.902777778</v>
      </c>
      <c r="L10" s="6">
        <f>Marina!A8</f>
        <v>44067</v>
      </c>
      <c r="M10" s="1">
        <f>Marina!B8</f>
        <v>0.40277777777777773</v>
      </c>
      <c r="N10">
        <f t="shared" si="7"/>
        <v>9</v>
      </c>
      <c r="O10">
        <f t="shared" si="8"/>
        <v>40</v>
      </c>
      <c r="P10">
        <f>Marina!F8</f>
        <v>26</v>
      </c>
      <c r="Q10">
        <f>AVERAGE(Marina!Q8:Z8)</f>
        <v>36.61</v>
      </c>
      <c r="R10">
        <f t="shared" si="9"/>
        <v>2020</v>
      </c>
      <c r="S10">
        <f t="shared" si="10"/>
        <v>8</v>
      </c>
      <c r="T10">
        <f t="shared" si="11"/>
        <v>24</v>
      </c>
    </row>
    <row r="11" spans="1:20" x14ac:dyDescent="0.35">
      <c r="A11" s="13">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3">
        <f t="shared" si="6"/>
        <v>2459092.892361111</v>
      </c>
      <c r="L11" s="6">
        <f>Marina!A9</f>
        <v>44074</v>
      </c>
      <c r="M11" s="1">
        <f>Marina!B9</f>
        <v>0.3923611111111111</v>
      </c>
      <c r="N11">
        <f t="shared" si="7"/>
        <v>9</v>
      </c>
      <c r="O11">
        <f t="shared" si="8"/>
        <v>25</v>
      </c>
      <c r="P11">
        <f>Marina!F9</f>
        <v>64</v>
      </c>
      <c r="Q11">
        <f>AVERAGE(Marina!Q9:Z9)</f>
        <v>36.379999999999995</v>
      </c>
      <c r="R11">
        <f t="shared" si="9"/>
        <v>2020</v>
      </c>
      <c r="S11">
        <f t="shared" si="10"/>
        <v>8</v>
      </c>
      <c r="T11">
        <f t="shared" si="11"/>
        <v>31</v>
      </c>
    </row>
    <row r="12" spans="1:20" x14ac:dyDescent="0.35">
      <c r="A12" s="13">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3">
        <f t="shared" si="6"/>
        <v>2459105.9583333335</v>
      </c>
      <c r="L12" s="6">
        <f>Marina!A10</f>
        <v>44087</v>
      </c>
      <c r="M12" s="1">
        <f>Marina!B10</f>
        <v>0.45833333333333331</v>
      </c>
      <c r="N12">
        <f t="shared" si="7"/>
        <v>11</v>
      </c>
      <c r="O12">
        <f t="shared" si="8"/>
        <v>0</v>
      </c>
      <c r="P12">
        <f>Marina!F10</f>
        <v>70</v>
      </c>
      <c r="Q12">
        <f>AVERAGE(Marina!Q10:Z10)</f>
        <v>34.81</v>
      </c>
      <c r="R12">
        <f t="shared" si="9"/>
        <v>2020</v>
      </c>
      <c r="S12">
        <f t="shared" si="10"/>
        <v>9</v>
      </c>
      <c r="T12">
        <f t="shared" si="11"/>
        <v>13</v>
      </c>
    </row>
    <row r="13" spans="1:20" x14ac:dyDescent="0.35">
      <c r="A13" s="13">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3">
        <f t="shared" si="6"/>
        <v>2459113.909722222</v>
      </c>
      <c r="L13" s="6">
        <f>Marina!A11</f>
        <v>44095</v>
      </c>
      <c r="M13" s="1">
        <f>Marina!B11</f>
        <v>0.40972222222222227</v>
      </c>
      <c r="N13">
        <f t="shared" si="7"/>
        <v>9</v>
      </c>
      <c r="O13">
        <f t="shared" si="8"/>
        <v>50</v>
      </c>
      <c r="P13">
        <f>Marina!F11</f>
        <v>31</v>
      </c>
      <c r="Q13">
        <f>AVERAGE(Marina!Q11:Z11)</f>
        <v>40.25</v>
      </c>
      <c r="R13">
        <f t="shared" si="9"/>
        <v>2020</v>
      </c>
      <c r="S13">
        <f t="shared" si="10"/>
        <v>9</v>
      </c>
      <c r="T13">
        <f t="shared" si="11"/>
        <v>21</v>
      </c>
    </row>
    <row r="14" spans="1:20" x14ac:dyDescent="0.35">
      <c r="A14" s="13">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3">
        <f t="shared" si="6"/>
        <v>2459120.9791666665</v>
      </c>
      <c r="L14" s="6">
        <f>Marina!A12</f>
        <v>44102</v>
      </c>
      <c r="M14" s="1">
        <f>Marina!B12</f>
        <v>0.47916666666666669</v>
      </c>
      <c r="N14">
        <f t="shared" si="7"/>
        <v>11</v>
      </c>
      <c r="O14">
        <f t="shared" si="8"/>
        <v>30</v>
      </c>
      <c r="P14">
        <f>Marina!F12</f>
        <v>55</v>
      </c>
      <c r="Q14">
        <f>AVERAGE(Marina!Q12:Z12)</f>
        <v>39.68</v>
      </c>
      <c r="R14">
        <f t="shared" si="9"/>
        <v>2020</v>
      </c>
      <c r="S14">
        <f t="shared" si="10"/>
        <v>9</v>
      </c>
      <c r="T14">
        <f t="shared" si="11"/>
        <v>28</v>
      </c>
    </row>
    <row r="15" spans="1:20" x14ac:dyDescent="0.35">
      <c r="A15" s="13">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3">
        <f t="shared" si="6"/>
        <v>2459127.9583333335</v>
      </c>
      <c r="L15" s="6">
        <f>Marina!A13</f>
        <v>44109</v>
      </c>
      <c r="M15" s="1">
        <f>Marina!B13</f>
        <v>0.45833333333333331</v>
      </c>
      <c r="N15">
        <f t="shared" si="7"/>
        <v>11</v>
      </c>
      <c r="O15">
        <f t="shared" si="8"/>
        <v>0</v>
      </c>
      <c r="P15">
        <f>Marina!F13</f>
        <v>47</v>
      </c>
      <c r="Q15">
        <f>AVERAGE(Marina!Q13:Z13)</f>
        <v>37.119999999999997</v>
      </c>
      <c r="R15">
        <f t="shared" si="9"/>
        <v>2020</v>
      </c>
      <c r="S15">
        <f t="shared" si="10"/>
        <v>10</v>
      </c>
      <c r="T15">
        <f t="shared" si="11"/>
        <v>5</v>
      </c>
    </row>
    <row r="16" spans="1:20" x14ac:dyDescent="0.35">
      <c r="A16" s="13">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3">
        <f t="shared" si="6"/>
        <v>2459141.9791666665</v>
      </c>
      <c r="L16" s="6">
        <f>Marina!A14</f>
        <v>44123</v>
      </c>
      <c r="M16" s="1">
        <f>Marina!B14</f>
        <v>0.47916666666666669</v>
      </c>
      <c r="N16">
        <f t="shared" si="7"/>
        <v>11</v>
      </c>
      <c r="O16">
        <f t="shared" si="8"/>
        <v>30</v>
      </c>
      <c r="P16">
        <f>Marina!F14</f>
        <v>0</v>
      </c>
      <c r="Q16">
        <f>AVERAGE(Marina!Q14:Z14)</f>
        <v>40.589999999999996</v>
      </c>
      <c r="R16">
        <f t="shared" si="9"/>
        <v>2020</v>
      </c>
      <c r="S16">
        <f t="shared" si="10"/>
        <v>10</v>
      </c>
      <c r="T16">
        <f t="shared" si="11"/>
        <v>19</v>
      </c>
    </row>
    <row r="17" spans="1:20" x14ac:dyDescent="0.35">
      <c r="A17" s="13">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3">
        <f t="shared" si="6"/>
        <v>2459148.972222222</v>
      </c>
      <c r="L17" s="6">
        <f>Marina!A15</f>
        <v>44130</v>
      </c>
      <c r="M17" s="1">
        <f>Marina!B15</f>
        <v>0.47222222222222227</v>
      </c>
      <c r="N17">
        <f t="shared" si="7"/>
        <v>11</v>
      </c>
      <c r="O17">
        <f t="shared" si="8"/>
        <v>20</v>
      </c>
      <c r="P17">
        <f>Marina!F15</f>
        <v>15</v>
      </c>
      <c r="Q17">
        <f>AVERAGE(Marina!Q15:Z15)</f>
        <v>36.950000000000003</v>
      </c>
      <c r="R17">
        <f t="shared" si="9"/>
        <v>2020</v>
      </c>
      <c r="S17">
        <f t="shared" si="10"/>
        <v>10</v>
      </c>
      <c r="T17">
        <f t="shared" si="11"/>
        <v>26</v>
      </c>
    </row>
    <row r="18" spans="1:20" x14ac:dyDescent="0.35">
      <c r="A18" s="13">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3">
        <f t="shared" si="6"/>
        <v>2459155.972222222</v>
      </c>
      <c r="L18" s="6">
        <f>Marina!A16</f>
        <v>44137</v>
      </c>
      <c r="M18" s="1">
        <f>Marina!B16</f>
        <v>0.47222222222222227</v>
      </c>
      <c r="N18">
        <f t="shared" si="7"/>
        <v>11</v>
      </c>
      <c r="O18">
        <f t="shared" si="8"/>
        <v>20</v>
      </c>
      <c r="P18">
        <f>Marina!F16</f>
        <v>20</v>
      </c>
      <c r="Q18">
        <f>AVERAGE(Marina!Q16:Z16)</f>
        <v>39.89</v>
      </c>
      <c r="R18">
        <f t="shared" si="9"/>
        <v>2020</v>
      </c>
      <c r="S18">
        <f t="shared" si="10"/>
        <v>11</v>
      </c>
      <c r="T18">
        <f t="shared" si="11"/>
        <v>2</v>
      </c>
    </row>
    <row r="19" spans="1:20" x14ac:dyDescent="0.35">
      <c r="A19" s="13">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3">
        <f t="shared" si="6"/>
        <v>2459162.951388889</v>
      </c>
      <c r="L19" s="6">
        <f>Marina!A17</f>
        <v>44144</v>
      </c>
      <c r="M19" s="1">
        <f>Marina!B17</f>
        <v>0.4513888888888889</v>
      </c>
      <c r="N19">
        <f t="shared" si="7"/>
        <v>10</v>
      </c>
      <c r="O19">
        <f t="shared" si="8"/>
        <v>50</v>
      </c>
      <c r="P19">
        <f>Marina!F17</f>
        <v>24</v>
      </c>
      <c r="Q19">
        <f>AVERAGE(Marina!Q17:Z17)</f>
        <v>46.83</v>
      </c>
      <c r="R19">
        <f t="shared" si="9"/>
        <v>2020</v>
      </c>
      <c r="S19">
        <f t="shared" si="10"/>
        <v>11</v>
      </c>
      <c r="T19">
        <f t="shared" si="11"/>
        <v>9</v>
      </c>
    </row>
    <row r="20" spans="1:20" x14ac:dyDescent="0.35">
      <c r="A20" s="13">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3">
        <f t="shared" si="6"/>
        <v>2459169.9583333335</v>
      </c>
      <c r="L20" s="6">
        <f>Marina!A18</f>
        <v>44151</v>
      </c>
      <c r="M20" s="1">
        <f>Marina!B18</f>
        <v>0.45833333333333331</v>
      </c>
      <c r="N20">
        <f t="shared" si="7"/>
        <v>11</v>
      </c>
      <c r="O20">
        <f t="shared" si="8"/>
        <v>0</v>
      </c>
      <c r="P20">
        <f>Marina!F18</f>
        <v>11</v>
      </c>
      <c r="Q20">
        <f>AVERAGE(Marina!Q18:Z18)</f>
        <v>44.67</v>
      </c>
      <c r="R20">
        <f t="shared" si="9"/>
        <v>2020</v>
      </c>
      <c r="S20">
        <f t="shared" si="10"/>
        <v>11</v>
      </c>
      <c r="T20">
        <f t="shared" si="11"/>
        <v>16</v>
      </c>
    </row>
    <row r="21" spans="1:20" x14ac:dyDescent="0.35">
      <c r="A21" s="13">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3">
        <f t="shared" si="6"/>
        <v>2459176.9583333335</v>
      </c>
      <c r="L21" s="6">
        <f>Marina!A19</f>
        <v>44158</v>
      </c>
      <c r="M21" s="1">
        <f>Marina!B19</f>
        <v>0.45833333333333331</v>
      </c>
      <c r="N21">
        <f t="shared" si="7"/>
        <v>11</v>
      </c>
      <c r="O21">
        <f t="shared" si="8"/>
        <v>0</v>
      </c>
      <c r="P21">
        <f>Marina!F19</f>
        <v>0</v>
      </c>
      <c r="Q21">
        <f>AVERAGE(Marina!Q19:Z19)</f>
        <v>42.82</v>
      </c>
      <c r="R21">
        <f t="shared" si="9"/>
        <v>2020</v>
      </c>
      <c r="S21">
        <f t="shared" si="10"/>
        <v>11</v>
      </c>
      <c r="T21">
        <f t="shared" si="11"/>
        <v>23</v>
      </c>
    </row>
    <row r="22" spans="1:20" x14ac:dyDescent="0.35">
      <c r="A22" s="13">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3">
        <f t="shared" si="6"/>
        <v>2459183.9583333335</v>
      </c>
      <c r="L22" s="6">
        <f>Marina!A20</f>
        <v>44165</v>
      </c>
      <c r="M22" s="1">
        <f>Marina!B20</f>
        <v>0.45833333333333331</v>
      </c>
      <c r="N22">
        <f t="shared" si="7"/>
        <v>11</v>
      </c>
      <c r="O22">
        <f t="shared" si="8"/>
        <v>0</v>
      </c>
      <c r="P22">
        <f>Marina!F20</f>
        <v>0</v>
      </c>
      <c r="Q22">
        <f>AVERAGE(Marina!Q20:Z20)</f>
        <v>56.19</v>
      </c>
      <c r="R22">
        <f t="shared" si="9"/>
        <v>2020</v>
      </c>
      <c r="S22">
        <f t="shared" si="10"/>
        <v>11</v>
      </c>
      <c r="T22">
        <f t="shared" si="11"/>
        <v>30</v>
      </c>
    </row>
    <row r="23" spans="1:20" x14ac:dyDescent="0.35">
      <c r="A23" s="13" t="e">
        <f t="shared" si="0"/>
        <v>#REF!</v>
      </c>
      <c r="B23" s="6" t="e">
        <f>'Waterfront 1'!#REF!</f>
        <v>#REF!</v>
      </c>
      <c r="C23" s="1" t="e">
        <f>'Waterfront 1'!#REF!</f>
        <v>#REF!</v>
      </c>
      <c r="D23" t="e">
        <f t="shared" si="1"/>
        <v>#REF!</v>
      </c>
      <c r="E23" t="e">
        <f t="shared" si="2"/>
        <v>#REF!</v>
      </c>
      <c r="F23" t="e">
        <f>'Waterfront 1'!#REF!+'Waterfront 2'!#REF!</f>
        <v>#REF!</v>
      </c>
      <c r="G23">
        <f>AVERAGE('Waterfront 1:Waterfront 2'!Q22:U22)</f>
        <v>47.84</v>
      </c>
      <c r="H23" t="e">
        <f t="shared" si="3"/>
        <v>#REF!</v>
      </c>
      <c r="I23" t="e">
        <f t="shared" si="4"/>
        <v>#REF!</v>
      </c>
      <c r="J23" t="e">
        <f t="shared" si="5"/>
        <v>#REF!</v>
      </c>
      <c r="K23" s="13">
        <f t="shared" si="6"/>
        <v>2459190.972222222</v>
      </c>
      <c r="L23" s="6">
        <f>Marina!A21</f>
        <v>44172</v>
      </c>
      <c r="M23" s="1">
        <f>Marina!B21</f>
        <v>0.47222222222222227</v>
      </c>
      <c r="N23">
        <f t="shared" si="7"/>
        <v>11</v>
      </c>
      <c r="O23">
        <f t="shared" si="8"/>
        <v>20</v>
      </c>
      <c r="P23">
        <f>Marina!F21</f>
        <v>0</v>
      </c>
      <c r="Q23">
        <f>AVERAGE(Marina!Q21:Z21)</f>
        <v>45.51</v>
      </c>
      <c r="R23">
        <f t="shared" si="9"/>
        <v>2020</v>
      </c>
      <c r="S23">
        <f t="shared" si="10"/>
        <v>12</v>
      </c>
      <c r="T23">
        <f t="shared" si="11"/>
        <v>7</v>
      </c>
    </row>
    <row r="24" spans="1:20" x14ac:dyDescent="0.35">
      <c r="A24" s="13">
        <f t="shared" si="0"/>
        <v>2459061.1937500001</v>
      </c>
      <c r="B24" s="6">
        <f>'Waterfront 1'!A22</f>
        <v>44042</v>
      </c>
      <c r="C24" s="1">
        <f>'Waterfront 1'!B22</f>
        <v>0.69374999999999998</v>
      </c>
      <c r="D24">
        <f t="shared" si="1"/>
        <v>16</v>
      </c>
      <c r="E24">
        <f t="shared" si="2"/>
        <v>39</v>
      </c>
      <c r="F24">
        <f>'Waterfront 1'!I22+'Waterfront 2'!I22</f>
        <v>13</v>
      </c>
      <c r="G24">
        <f>AVERAGE('Waterfront 1:Waterfront 2'!Q23:U23)</f>
        <v>53.660000000000004</v>
      </c>
      <c r="H24">
        <f t="shared" si="3"/>
        <v>2020</v>
      </c>
      <c r="I24">
        <f t="shared" si="4"/>
        <v>7</v>
      </c>
      <c r="J24">
        <f t="shared" si="5"/>
        <v>30</v>
      </c>
      <c r="K24" s="13">
        <f t="shared" si="6"/>
        <v>2459197.909722222</v>
      </c>
      <c r="L24" s="6">
        <f>Marina!A22</f>
        <v>44179</v>
      </c>
      <c r="M24" s="1">
        <f>Marina!B22</f>
        <v>0.40972222222222227</v>
      </c>
      <c r="N24">
        <f t="shared" si="7"/>
        <v>9</v>
      </c>
      <c r="O24">
        <f t="shared" si="8"/>
        <v>50</v>
      </c>
      <c r="P24">
        <f>Marina!F22</f>
        <v>0</v>
      </c>
      <c r="Q24">
        <f>AVERAGE(Marina!Q22:Z22)</f>
        <v>47.89</v>
      </c>
      <c r="R24">
        <f t="shared" si="9"/>
        <v>2020</v>
      </c>
      <c r="S24">
        <f t="shared" si="10"/>
        <v>12</v>
      </c>
      <c r="T24">
        <f t="shared" si="11"/>
        <v>14</v>
      </c>
    </row>
    <row r="25" spans="1:20" x14ac:dyDescent="0.35">
      <c r="A25" s="13">
        <f t="shared" si="0"/>
        <v>2459061.9243055554</v>
      </c>
      <c r="B25" s="6">
        <f>'Waterfront 1'!A23</f>
        <v>44043</v>
      </c>
      <c r="C25" s="1">
        <f>'Waterfront 1'!B23</f>
        <v>0.42430555555555555</v>
      </c>
      <c r="D25">
        <f t="shared" si="1"/>
        <v>10</v>
      </c>
      <c r="E25">
        <f t="shared" si="2"/>
        <v>11</v>
      </c>
      <c r="F25">
        <f>'Waterfront 1'!I23+'Waterfront 2'!I23</f>
        <v>10</v>
      </c>
      <c r="G25">
        <f>AVERAGE('Waterfront 1:Waterfront 2'!Q24:U24)</f>
        <v>50.699999999999996</v>
      </c>
      <c r="H25">
        <f t="shared" si="3"/>
        <v>2020</v>
      </c>
      <c r="I25">
        <f t="shared" si="4"/>
        <v>7</v>
      </c>
      <c r="J25">
        <f t="shared" si="5"/>
        <v>31</v>
      </c>
      <c r="K25" s="13">
        <f t="shared" si="6"/>
        <v>2459204.9166666665</v>
      </c>
      <c r="L25" s="6">
        <f>Marina!A23</f>
        <v>44186</v>
      </c>
      <c r="M25" s="1">
        <f>Marina!B23</f>
        <v>0.41666666666666669</v>
      </c>
      <c r="N25">
        <f t="shared" si="7"/>
        <v>10</v>
      </c>
      <c r="O25">
        <f t="shared" si="8"/>
        <v>0</v>
      </c>
      <c r="P25">
        <f>Marina!F23</f>
        <v>0</v>
      </c>
      <c r="Q25">
        <f>AVERAGE(Marina!Q23:Z23)</f>
        <v>44.969999999999992</v>
      </c>
      <c r="R25">
        <f t="shared" si="9"/>
        <v>2020</v>
      </c>
      <c r="S25">
        <f t="shared" si="10"/>
        <v>12</v>
      </c>
      <c r="T25">
        <f t="shared" si="11"/>
        <v>21</v>
      </c>
    </row>
    <row r="26" spans="1:20" x14ac:dyDescent="0.35">
      <c r="A26" s="13">
        <f t="shared" si="0"/>
        <v>2459063.0868055555</v>
      </c>
      <c r="B26" s="6">
        <f>'Waterfront 1'!A24</f>
        <v>44044</v>
      </c>
      <c r="C26" s="1">
        <f>'Waterfront 1'!B24</f>
        <v>0.58680555555555558</v>
      </c>
      <c r="D26">
        <f t="shared" si="1"/>
        <v>14</v>
      </c>
      <c r="E26">
        <f t="shared" si="2"/>
        <v>5</v>
      </c>
      <c r="F26">
        <f>'Waterfront 1'!I24+'Waterfront 2'!I24</f>
        <v>4</v>
      </c>
      <c r="G26">
        <f>AVERAGE('Waterfront 1:Waterfront 2'!Q25:U25)</f>
        <v>57.830000000000005</v>
      </c>
      <c r="H26">
        <f t="shared" si="3"/>
        <v>2020</v>
      </c>
      <c r="I26">
        <f t="shared" si="4"/>
        <v>8</v>
      </c>
      <c r="J26">
        <f t="shared" si="5"/>
        <v>1</v>
      </c>
      <c r="K26" s="13">
        <f t="shared" si="6"/>
        <v>2459576.9166666665</v>
      </c>
      <c r="L26" s="6">
        <f>Marina!A24</f>
        <v>44558</v>
      </c>
      <c r="M26" s="1">
        <f>Marina!B24</f>
        <v>0.41666666666666669</v>
      </c>
      <c r="N26">
        <f t="shared" si="7"/>
        <v>10</v>
      </c>
      <c r="O26">
        <f t="shared" si="8"/>
        <v>0</v>
      </c>
      <c r="P26">
        <f>Marina!F24</f>
        <v>0</v>
      </c>
      <c r="Q26">
        <f>AVERAGE(Marina!Q24:Z24)</f>
        <v>44.969999999999992</v>
      </c>
      <c r="R26">
        <f t="shared" si="9"/>
        <v>2021</v>
      </c>
      <c r="S26">
        <f t="shared" si="10"/>
        <v>12</v>
      </c>
      <c r="T26">
        <f t="shared" si="11"/>
        <v>28</v>
      </c>
    </row>
    <row r="27" spans="1:20" x14ac:dyDescent="0.35">
      <c r="A27" s="13">
        <f t="shared" si="0"/>
        <v>2459064.8506944445</v>
      </c>
      <c r="B27" s="6">
        <f>'Waterfront 1'!A25</f>
        <v>44046</v>
      </c>
      <c r="C27" s="1">
        <f>'Waterfront 1'!B25</f>
        <v>0.35069444444444442</v>
      </c>
      <c r="D27">
        <f t="shared" si="1"/>
        <v>8</v>
      </c>
      <c r="E27">
        <f t="shared" si="2"/>
        <v>25</v>
      </c>
      <c r="F27">
        <f>'Waterfront 1'!I25+'Waterfront 2'!I25</f>
        <v>5</v>
      </c>
      <c r="G27">
        <f>AVERAGE('Waterfront 1:Waterfront 2'!Q26:U26)</f>
        <v>46.010000000000005</v>
      </c>
      <c r="H27">
        <f t="shared" si="3"/>
        <v>2020</v>
      </c>
      <c r="I27">
        <f t="shared" si="4"/>
        <v>8</v>
      </c>
      <c r="J27">
        <f t="shared" si="5"/>
        <v>3</v>
      </c>
      <c r="K27" s="13">
        <f t="shared" si="6"/>
        <v>2459218.909722222</v>
      </c>
      <c r="L27" s="6">
        <f>Marina!A25</f>
        <v>44200</v>
      </c>
      <c r="M27" s="1">
        <f>Marina!B25</f>
        <v>0.40972222222222227</v>
      </c>
      <c r="N27">
        <f t="shared" si="7"/>
        <v>9</v>
      </c>
      <c r="O27">
        <f t="shared" si="8"/>
        <v>50</v>
      </c>
      <c r="P27">
        <f>Marina!F25</f>
        <v>0</v>
      </c>
      <c r="Q27">
        <f>AVERAGE(Marina!Q25:Z25)</f>
        <v>54.94</v>
      </c>
      <c r="R27">
        <f t="shared" si="9"/>
        <v>2021</v>
      </c>
      <c r="S27">
        <f t="shared" si="10"/>
        <v>1</v>
      </c>
      <c r="T27">
        <f t="shared" si="11"/>
        <v>4</v>
      </c>
    </row>
    <row r="28" spans="1:20" x14ac:dyDescent="0.35">
      <c r="A28" s="13">
        <f t="shared" si="0"/>
        <v>2459066.1368055558</v>
      </c>
      <c r="B28" s="6">
        <f>'Waterfront 1'!A26</f>
        <v>44047</v>
      </c>
      <c r="C28" s="1">
        <f>'Waterfront 1'!B26</f>
        <v>0.63680555555555551</v>
      </c>
      <c r="D28">
        <f t="shared" si="1"/>
        <v>15</v>
      </c>
      <c r="E28">
        <f t="shared" si="2"/>
        <v>17</v>
      </c>
      <c r="F28">
        <f>'Waterfront 1'!I26+'Waterfront 2'!I26</f>
        <v>23</v>
      </c>
      <c r="G28">
        <f>AVERAGE('Waterfront 1:Waterfront 2'!Q27:U27)</f>
        <v>54.6</v>
      </c>
      <c r="H28">
        <f t="shared" si="3"/>
        <v>2020</v>
      </c>
      <c r="I28">
        <f t="shared" si="4"/>
        <v>8</v>
      </c>
      <c r="J28">
        <f t="shared" si="5"/>
        <v>4</v>
      </c>
      <c r="K28" s="13">
        <f t="shared" si="6"/>
        <v>2459233.03125</v>
      </c>
      <c r="L28" s="6">
        <f>Marina!A26</f>
        <v>44214</v>
      </c>
      <c r="M28" s="1">
        <f>Marina!B26</f>
        <v>0.53125</v>
      </c>
      <c r="N28">
        <f t="shared" si="7"/>
        <v>12</v>
      </c>
      <c r="O28">
        <f t="shared" si="8"/>
        <v>45</v>
      </c>
      <c r="P28">
        <f>Marina!F26</f>
        <v>1</v>
      </c>
      <c r="Q28">
        <f>AVERAGE(Marina!Q27:Z27)</f>
        <v>49.18</v>
      </c>
      <c r="R28">
        <f t="shared" si="9"/>
        <v>2021</v>
      </c>
      <c r="S28">
        <f t="shared" si="10"/>
        <v>1</v>
      </c>
      <c r="T28">
        <f t="shared" si="11"/>
        <v>18</v>
      </c>
    </row>
    <row r="29" spans="1:20" x14ac:dyDescent="0.35">
      <c r="A29" s="13">
        <f t="shared" si="0"/>
        <v>2459067.0368055557</v>
      </c>
      <c r="B29" s="6">
        <f>'Waterfront 1'!A27</f>
        <v>44048</v>
      </c>
      <c r="C29" s="1">
        <f>'Waterfront 1'!B27</f>
        <v>0.53680555555555554</v>
      </c>
      <c r="D29">
        <f t="shared" si="1"/>
        <v>12</v>
      </c>
      <c r="E29">
        <f t="shared" si="2"/>
        <v>53</v>
      </c>
      <c r="F29">
        <f>'Waterfront 1'!I27+'Waterfront 2'!I27</f>
        <v>12</v>
      </c>
      <c r="G29">
        <f>AVERAGE('Waterfront 1:Waterfront 2'!Q28:U28)</f>
        <v>52.21</v>
      </c>
      <c r="H29">
        <f t="shared" si="3"/>
        <v>2020</v>
      </c>
      <c r="I29">
        <f t="shared" si="4"/>
        <v>8</v>
      </c>
      <c r="J29">
        <f t="shared" si="5"/>
        <v>5</v>
      </c>
      <c r="K29" s="13">
        <f t="shared" si="6"/>
        <v>2459240.1666666665</v>
      </c>
      <c r="L29" s="6">
        <f>Marina!A27</f>
        <v>44221</v>
      </c>
      <c r="M29" s="1">
        <f>Marina!B27</f>
        <v>0.66666666666666663</v>
      </c>
      <c r="N29">
        <f t="shared" si="7"/>
        <v>16</v>
      </c>
      <c r="O29">
        <f t="shared" si="8"/>
        <v>0</v>
      </c>
      <c r="P29">
        <f>Marina!F27</f>
        <v>0</v>
      </c>
      <c r="Q29" t="e">
        <f>AVERAGE(Marina!#REF!)</f>
        <v>#REF!</v>
      </c>
      <c r="R29">
        <f t="shared" si="9"/>
        <v>2021</v>
      </c>
      <c r="S29">
        <f t="shared" si="10"/>
        <v>1</v>
      </c>
      <c r="T29">
        <f t="shared" si="11"/>
        <v>25</v>
      </c>
    </row>
    <row r="30" spans="1:20" x14ac:dyDescent="0.35">
      <c r="A30" s="13">
        <f t="shared" si="0"/>
        <v>2459068.1979166665</v>
      </c>
      <c r="B30" s="6">
        <f>'Waterfront 1'!A28</f>
        <v>44049</v>
      </c>
      <c r="C30" s="1">
        <f>'Waterfront 1'!B28</f>
        <v>0.69791666666666663</v>
      </c>
      <c r="D30">
        <f t="shared" si="1"/>
        <v>16</v>
      </c>
      <c r="E30">
        <f t="shared" si="2"/>
        <v>45</v>
      </c>
      <c r="F30">
        <f>'Waterfront 1'!I28+'Waterfront 2'!I28</f>
        <v>15</v>
      </c>
      <c r="G30">
        <f>AVERAGE('Waterfront 1:Waterfront 2'!Q29:U29)</f>
        <v>47.13</v>
      </c>
      <c r="H30">
        <f t="shared" si="3"/>
        <v>2020</v>
      </c>
      <c r="I30">
        <f t="shared" si="4"/>
        <v>8</v>
      </c>
      <c r="J30">
        <f t="shared" si="5"/>
        <v>6</v>
      </c>
      <c r="K30" s="13">
        <f t="shared" si="6"/>
        <v>2459246.0833333335</v>
      </c>
      <c r="L30" s="6">
        <f>Marina!A28</f>
        <v>44227</v>
      </c>
      <c r="M30" s="1">
        <f>Marina!B28</f>
        <v>0.58333333333333337</v>
      </c>
      <c r="N30">
        <f t="shared" si="7"/>
        <v>14</v>
      </c>
      <c r="O30">
        <f t="shared" si="8"/>
        <v>0</v>
      </c>
      <c r="P30">
        <f>Marina!F28</f>
        <v>0</v>
      </c>
      <c r="Q30">
        <f>AVERAGE(Marina!Q28:Z28)</f>
        <v>49.269999999999996</v>
      </c>
      <c r="R30">
        <f t="shared" si="9"/>
        <v>2021</v>
      </c>
      <c r="S30">
        <f t="shared" si="10"/>
        <v>1</v>
      </c>
      <c r="T30">
        <f t="shared" si="11"/>
        <v>31</v>
      </c>
    </row>
    <row r="31" spans="1:20" x14ac:dyDescent="0.35">
      <c r="A31" s="13">
        <f t="shared" si="0"/>
        <v>2459069.1479166667</v>
      </c>
      <c r="B31" s="6">
        <f>'Waterfront 1'!A29</f>
        <v>44050</v>
      </c>
      <c r="C31" s="1">
        <f>'Waterfront 1'!B29</f>
        <v>0.6479166666666667</v>
      </c>
      <c r="D31">
        <f t="shared" si="1"/>
        <v>15</v>
      </c>
      <c r="E31">
        <f t="shared" si="2"/>
        <v>33</v>
      </c>
      <c r="F31">
        <f>'Waterfront 1'!I29+'Waterfront 2'!I29</f>
        <v>11</v>
      </c>
      <c r="G31">
        <f>AVERAGE('Waterfront 1:Waterfront 2'!Q30:U30)</f>
        <v>50.19</v>
      </c>
      <c r="H31">
        <f t="shared" si="3"/>
        <v>2020</v>
      </c>
      <c r="I31">
        <f t="shared" si="4"/>
        <v>8</v>
      </c>
      <c r="J31">
        <f t="shared" si="5"/>
        <v>7</v>
      </c>
      <c r="K31" s="13">
        <f t="shared" si="6"/>
        <v>2459253.0416666665</v>
      </c>
      <c r="L31" s="6">
        <f>Marina!A29</f>
        <v>44234</v>
      </c>
      <c r="M31" s="1">
        <f>Marina!B29</f>
        <v>0.54166666666666663</v>
      </c>
      <c r="N31">
        <f t="shared" si="7"/>
        <v>13</v>
      </c>
      <c r="O31">
        <f t="shared" si="8"/>
        <v>0</v>
      </c>
      <c r="P31">
        <f>Marina!F29</f>
        <v>10</v>
      </c>
      <c r="Q31">
        <f>AVERAGE(Marina!Q29:Z29)</f>
        <v>49.269999999999996</v>
      </c>
      <c r="R31">
        <f t="shared" si="9"/>
        <v>2021</v>
      </c>
      <c r="S31">
        <f t="shared" si="10"/>
        <v>2</v>
      </c>
      <c r="T31">
        <f t="shared" si="11"/>
        <v>7</v>
      </c>
    </row>
    <row r="32" spans="1:20" x14ac:dyDescent="0.35">
      <c r="A32" s="13">
        <f t="shared" si="0"/>
        <v>2459070</v>
      </c>
      <c r="B32" s="6">
        <f>'Waterfront 1'!A30</f>
        <v>44051</v>
      </c>
      <c r="C32" s="1">
        <f>'Waterfront 1'!B30</f>
        <v>0.5</v>
      </c>
      <c r="D32">
        <f t="shared" si="1"/>
        <v>12</v>
      </c>
      <c r="E32">
        <f t="shared" si="2"/>
        <v>0</v>
      </c>
      <c r="F32">
        <f>'Waterfront 1'!I30+'Waterfront 2'!I30</f>
        <v>4</v>
      </c>
      <c r="G32">
        <f>AVERAGE('Waterfront 1:Waterfront 2'!Q31:U31)</f>
        <v>50.79999999999999</v>
      </c>
      <c r="H32">
        <f t="shared" si="3"/>
        <v>2020</v>
      </c>
      <c r="I32">
        <f t="shared" si="4"/>
        <v>8</v>
      </c>
      <c r="J32">
        <f t="shared" si="5"/>
        <v>8</v>
      </c>
      <c r="K32" s="13">
        <f t="shared" si="6"/>
        <v>2459261.0416666665</v>
      </c>
      <c r="L32" s="6">
        <f>Marina!A30</f>
        <v>44242</v>
      </c>
      <c r="M32" s="1">
        <f>Marina!B30</f>
        <v>0.54166666666666663</v>
      </c>
      <c r="N32">
        <f t="shared" si="7"/>
        <v>13</v>
      </c>
      <c r="O32">
        <f t="shared" si="8"/>
        <v>0</v>
      </c>
      <c r="P32">
        <f>Marina!F30</f>
        <v>18</v>
      </c>
      <c r="Q32">
        <f>AVERAGE(Marina!Q30:Z30)</f>
        <v>39.240000000000009</v>
      </c>
      <c r="R32">
        <f t="shared" si="9"/>
        <v>2021</v>
      </c>
      <c r="S32">
        <f t="shared" si="10"/>
        <v>2</v>
      </c>
      <c r="T32">
        <f t="shared" si="11"/>
        <v>15</v>
      </c>
    </row>
    <row r="33" spans="1:20" x14ac:dyDescent="0.35">
      <c r="A33" s="13">
        <f t="shared" si="0"/>
        <v>2459071.8541666665</v>
      </c>
      <c r="B33" s="6">
        <f>'Waterfront 1'!A31</f>
        <v>44053</v>
      </c>
      <c r="C33" s="1">
        <f>'Waterfront 1'!B31</f>
        <v>0.35416666666666669</v>
      </c>
      <c r="D33">
        <f t="shared" si="1"/>
        <v>8</v>
      </c>
      <c r="E33">
        <f t="shared" si="2"/>
        <v>30</v>
      </c>
      <c r="F33">
        <f>'Waterfront 1'!I31+'Waterfront 2'!I31</f>
        <v>3</v>
      </c>
      <c r="G33">
        <f>AVERAGE('Waterfront 1:Waterfront 2'!Q32:U32)</f>
        <v>51.81</v>
      </c>
      <c r="H33">
        <f t="shared" si="3"/>
        <v>2020</v>
      </c>
      <c r="I33">
        <f t="shared" si="4"/>
        <v>8</v>
      </c>
      <c r="J33">
        <f t="shared" si="5"/>
        <v>10</v>
      </c>
      <c r="K33" s="13">
        <f t="shared" si="6"/>
        <v>2459268.0416666665</v>
      </c>
      <c r="L33" s="6">
        <f>Marina!A31</f>
        <v>44249</v>
      </c>
      <c r="M33" s="1">
        <f>Marina!B31</f>
        <v>0.54166666666666663</v>
      </c>
      <c r="N33">
        <f t="shared" si="7"/>
        <v>13</v>
      </c>
      <c r="O33">
        <f t="shared" si="8"/>
        <v>0</v>
      </c>
      <c r="P33">
        <f>Marina!F31</f>
        <v>70</v>
      </c>
      <c r="Q33">
        <f>AVERAGE(Marina!Q31:Z31)</f>
        <v>40.090000000000011</v>
      </c>
      <c r="R33">
        <f t="shared" si="9"/>
        <v>2021</v>
      </c>
      <c r="S33">
        <f t="shared" si="10"/>
        <v>2</v>
      </c>
      <c r="T33">
        <f t="shared" si="11"/>
        <v>22</v>
      </c>
    </row>
    <row r="34" spans="1:20" x14ac:dyDescent="0.35">
      <c r="A34" s="13">
        <f t="shared" si="0"/>
        <v>2459073</v>
      </c>
      <c r="B34" s="6">
        <f>'Waterfront 1'!A32</f>
        <v>44054</v>
      </c>
      <c r="C34" s="1">
        <f>'Waterfront 1'!B32</f>
        <v>0.5</v>
      </c>
      <c r="D34">
        <f t="shared" si="1"/>
        <v>12</v>
      </c>
      <c r="E34">
        <f t="shared" si="2"/>
        <v>0</v>
      </c>
      <c r="F34">
        <f>'Waterfront 1'!I32+'Waterfront 2'!I32</f>
        <v>8</v>
      </c>
      <c r="G34">
        <f>AVERAGE('Waterfront 1:Waterfront 2'!Q33:U33)</f>
        <v>49.129999999999995</v>
      </c>
      <c r="H34">
        <f t="shared" si="3"/>
        <v>2020</v>
      </c>
      <c r="I34">
        <f t="shared" si="4"/>
        <v>8</v>
      </c>
      <c r="J34">
        <f t="shared" si="5"/>
        <v>11</v>
      </c>
      <c r="K34" s="13">
        <f t="shared" si="6"/>
        <v>2459275.0208333335</v>
      </c>
      <c r="L34" s="6">
        <f>Marina!A32</f>
        <v>44256</v>
      </c>
      <c r="M34" s="1">
        <f>Marina!B32</f>
        <v>0.52083333333333337</v>
      </c>
      <c r="N34">
        <f t="shared" si="7"/>
        <v>12</v>
      </c>
      <c r="O34">
        <f t="shared" si="8"/>
        <v>30</v>
      </c>
      <c r="P34">
        <f>Marina!F32</f>
        <v>0</v>
      </c>
      <c r="Q34">
        <f>AVERAGE(Marina!Q32:Z32)</f>
        <v>43.179999999999993</v>
      </c>
      <c r="R34">
        <f t="shared" si="9"/>
        <v>2021</v>
      </c>
      <c r="S34">
        <f t="shared" si="10"/>
        <v>3</v>
      </c>
      <c r="T34">
        <f t="shared" si="11"/>
        <v>1</v>
      </c>
    </row>
    <row r="35" spans="1:20" x14ac:dyDescent="0.35">
      <c r="A35" s="13">
        <f t="shared" si="0"/>
        <v>2459073.9173611109</v>
      </c>
      <c r="B35" s="6">
        <f>'Waterfront 1'!A33</f>
        <v>44055</v>
      </c>
      <c r="C35" s="1">
        <f>'Waterfront 1'!B33</f>
        <v>0.41736111111111113</v>
      </c>
      <c r="D35">
        <f t="shared" si="1"/>
        <v>10</v>
      </c>
      <c r="E35">
        <f t="shared" si="2"/>
        <v>1</v>
      </c>
      <c r="F35">
        <f>'Waterfront 1'!I33+'Waterfront 2'!I33</f>
        <v>12</v>
      </c>
      <c r="G35">
        <f>AVERAGE('Waterfront 1:Waterfront 2'!Q34:U34)</f>
        <v>52.27</v>
      </c>
      <c r="H35">
        <f t="shared" si="3"/>
        <v>2020</v>
      </c>
      <c r="I35">
        <f t="shared" si="4"/>
        <v>8</v>
      </c>
      <c r="J35">
        <f t="shared" si="5"/>
        <v>12</v>
      </c>
      <c r="K35" s="13">
        <f t="shared" si="6"/>
        <v>2459282.0625</v>
      </c>
      <c r="L35" s="6">
        <f>Marina!A33</f>
        <v>44263</v>
      </c>
      <c r="M35" s="1">
        <f>Marina!B33</f>
        <v>0.5625</v>
      </c>
      <c r="N35">
        <f t="shared" si="7"/>
        <v>13</v>
      </c>
      <c r="O35">
        <f t="shared" si="8"/>
        <v>30</v>
      </c>
      <c r="P35">
        <f>Marina!F33</f>
        <v>55</v>
      </c>
      <c r="Q35">
        <f>AVERAGE(Marina!Q33:Z33)</f>
        <v>39.28</v>
      </c>
      <c r="R35">
        <f t="shared" si="9"/>
        <v>2021</v>
      </c>
      <c r="S35">
        <f t="shared" si="10"/>
        <v>3</v>
      </c>
      <c r="T35">
        <f t="shared" si="11"/>
        <v>8</v>
      </c>
    </row>
    <row r="36" spans="1:20" x14ac:dyDescent="0.35">
      <c r="A36" s="13">
        <f t="shared" si="0"/>
        <v>2459076.1993055558</v>
      </c>
      <c r="B36" s="6">
        <f>'Waterfront 1'!A34</f>
        <v>44057</v>
      </c>
      <c r="C36" s="1">
        <f>'Waterfront 1'!B34</f>
        <v>0.69930555555555562</v>
      </c>
      <c r="D36">
        <f t="shared" si="1"/>
        <v>16</v>
      </c>
      <c r="E36">
        <f t="shared" si="2"/>
        <v>47</v>
      </c>
      <c r="F36">
        <f>'Waterfront 1'!I35+'Waterfront 2'!I34</f>
        <v>4</v>
      </c>
      <c r="G36">
        <f>AVERAGE('Waterfront 1:Waterfront 2'!Q35:U35)</f>
        <v>52.589999999999996</v>
      </c>
      <c r="H36">
        <f t="shared" si="3"/>
        <v>2020</v>
      </c>
      <c r="I36">
        <f t="shared" si="4"/>
        <v>8</v>
      </c>
      <c r="J36">
        <f t="shared" si="5"/>
        <v>14</v>
      </c>
      <c r="K36" s="13">
        <f t="shared" ref="K36:K55" si="12">367*R36 - INT(7*(R36 + INT((S36+9)/12))/4) - INT(3*(INT((R36+(S36-9)/7)/100)+1)/4) + INT(275*S36/9) + T36 + 1721028.5+(N36+(O36+0/60)/60)/24</f>
        <v>2459303.9166666665</v>
      </c>
      <c r="L36" s="6">
        <f>Marina!A34</f>
        <v>44285</v>
      </c>
      <c r="M36" s="1">
        <f>Marina!B34</f>
        <v>0.41666666666666669</v>
      </c>
      <c r="N36">
        <f t="shared" ref="N36:N55" si="13">HOUR(M36)</f>
        <v>10</v>
      </c>
      <c r="O36">
        <f t="shared" ref="O36:O55" si="14">MINUTE(M36)</f>
        <v>0</v>
      </c>
      <c r="P36">
        <f>Marina!F34</f>
        <v>15</v>
      </c>
      <c r="Q36">
        <f>AVERAGE(Marina!Q34:Z34)</f>
        <v>43.269999999999996</v>
      </c>
      <c r="R36">
        <f t="shared" ref="R36:R55" si="15">YEAR(L36)</f>
        <v>2021</v>
      </c>
      <c r="S36">
        <f t="shared" ref="S36:S55" si="16">MONTH(L36)</f>
        <v>3</v>
      </c>
      <c r="T36">
        <f t="shared" ref="T36:T55" si="17">DAY(L36)</f>
        <v>30</v>
      </c>
    </row>
    <row r="37" spans="1:20" x14ac:dyDescent="0.35">
      <c r="A37" s="13">
        <f t="shared" si="0"/>
        <v>2459077.0152777778</v>
      </c>
      <c r="B37" s="6">
        <f>'Waterfront 1'!A35</f>
        <v>44058</v>
      </c>
      <c r="C37" s="1">
        <f>'Waterfront 1'!B35</f>
        <v>0.51527777777777783</v>
      </c>
      <c r="D37">
        <f t="shared" si="1"/>
        <v>12</v>
      </c>
      <c r="E37">
        <f t="shared" si="2"/>
        <v>22</v>
      </c>
      <c r="F37">
        <f>'Waterfront 1'!I36+'Waterfront 2'!I35</f>
        <v>2</v>
      </c>
      <c r="G37">
        <f>AVERAGE('Waterfront 1:Waterfront 2'!Q36:U36)</f>
        <v>55.750000000000014</v>
      </c>
      <c r="H37">
        <f t="shared" si="3"/>
        <v>2020</v>
      </c>
      <c r="I37">
        <f t="shared" si="4"/>
        <v>8</v>
      </c>
      <c r="J37">
        <f t="shared" si="5"/>
        <v>15</v>
      </c>
      <c r="K37" s="13">
        <f t="shared" si="12"/>
        <v>2459311.0416666665</v>
      </c>
      <c r="L37" s="6">
        <f>Marina!A35</f>
        <v>44292</v>
      </c>
      <c r="M37" s="1">
        <f>Marina!B35</f>
        <v>0.54166666666666663</v>
      </c>
      <c r="N37">
        <f t="shared" si="13"/>
        <v>13</v>
      </c>
      <c r="O37">
        <f t="shared" si="14"/>
        <v>0</v>
      </c>
      <c r="P37">
        <f>Marina!F35</f>
        <v>31</v>
      </c>
      <c r="Q37">
        <f>AVERAGE(Marina!Q35:Z35)</f>
        <v>39.26</v>
      </c>
      <c r="R37">
        <f t="shared" si="15"/>
        <v>2021</v>
      </c>
      <c r="S37">
        <f t="shared" si="16"/>
        <v>4</v>
      </c>
      <c r="T37">
        <f t="shared" si="17"/>
        <v>6</v>
      </c>
    </row>
    <row r="38" spans="1:20" x14ac:dyDescent="0.35">
      <c r="A38" s="13">
        <f t="shared" si="0"/>
        <v>2459078.8819444445</v>
      </c>
      <c r="B38" s="6">
        <f>'Waterfront 1'!A36</f>
        <v>44060</v>
      </c>
      <c r="C38" s="1">
        <f>'Waterfront 1'!B36</f>
        <v>0.38194444444444442</v>
      </c>
      <c r="D38">
        <f t="shared" si="1"/>
        <v>9</v>
      </c>
      <c r="E38">
        <f t="shared" si="2"/>
        <v>10</v>
      </c>
      <c r="F38">
        <f>'Waterfront 1'!I36+'Waterfront 2'!I36</f>
        <v>9</v>
      </c>
      <c r="G38">
        <f>AVERAGE('Waterfront 1:Waterfront 2'!Q37:U37)</f>
        <v>54.83</v>
      </c>
      <c r="H38">
        <f t="shared" si="3"/>
        <v>2020</v>
      </c>
      <c r="I38">
        <f t="shared" si="4"/>
        <v>8</v>
      </c>
      <c r="J38">
        <f t="shared" si="5"/>
        <v>17</v>
      </c>
      <c r="K38" s="13">
        <f t="shared" si="12"/>
        <v>2459319.1875</v>
      </c>
      <c r="L38" s="6">
        <f>Marina!A36</f>
        <v>44300</v>
      </c>
      <c r="M38" s="1">
        <f>Marina!B36</f>
        <v>0.6875</v>
      </c>
      <c r="N38">
        <f t="shared" si="13"/>
        <v>16</v>
      </c>
      <c r="O38">
        <f t="shared" si="14"/>
        <v>30</v>
      </c>
      <c r="P38">
        <f>Marina!F36</f>
        <v>60</v>
      </c>
      <c r="Q38">
        <f>AVERAGE(Marina!Q36:Z36)</f>
        <v>38.61</v>
      </c>
      <c r="R38">
        <f t="shared" si="15"/>
        <v>2021</v>
      </c>
      <c r="S38">
        <f t="shared" si="16"/>
        <v>4</v>
      </c>
      <c r="T38">
        <f t="shared" si="17"/>
        <v>14</v>
      </c>
    </row>
    <row r="39" spans="1:20" x14ac:dyDescent="0.35">
      <c r="A39" s="13">
        <f t="shared" si="0"/>
        <v>2459079.954861111</v>
      </c>
      <c r="B39" s="6">
        <f>'Waterfront 1'!A37</f>
        <v>44061</v>
      </c>
      <c r="C39" s="1">
        <f>'Waterfront 1'!B37</f>
        <v>0.4548611111111111</v>
      </c>
      <c r="D39">
        <f t="shared" si="1"/>
        <v>10</v>
      </c>
      <c r="E39">
        <f t="shared" si="2"/>
        <v>55</v>
      </c>
      <c r="F39">
        <f>'Waterfront 1'!I37+'Waterfront 2'!I37</f>
        <v>12</v>
      </c>
      <c r="G39">
        <f>AVERAGE('Waterfront 1:Waterfront 2'!Q38:U38)</f>
        <v>50.970000000000006</v>
      </c>
      <c r="H39">
        <f t="shared" si="3"/>
        <v>2020</v>
      </c>
      <c r="I39">
        <f t="shared" si="4"/>
        <v>8</v>
      </c>
      <c r="J39">
        <f t="shared" si="5"/>
        <v>18</v>
      </c>
      <c r="K39" s="13">
        <f t="shared" si="12"/>
        <v>2459326.0208333335</v>
      </c>
      <c r="L39" s="6">
        <f>Marina!A37</f>
        <v>44307</v>
      </c>
      <c r="M39" s="1">
        <f>Marina!B37</f>
        <v>0.52083333333333337</v>
      </c>
      <c r="N39">
        <f t="shared" si="13"/>
        <v>12</v>
      </c>
      <c r="O39">
        <f t="shared" si="14"/>
        <v>30</v>
      </c>
      <c r="P39">
        <f>Marina!F37</f>
        <v>0</v>
      </c>
      <c r="Q39">
        <f>AVERAGE(Marina!Q37:Z37)</f>
        <v>40.910000000000011</v>
      </c>
      <c r="R39">
        <f t="shared" si="15"/>
        <v>2021</v>
      </c>
      <c r="S39">
        <f t="shared" si="16"/>
        <v>4</v>
      </c>
      <c r="T39">
        <f t="shared" si="17"/>
        <v>21</v>
      </c>
    </row>
    <row r="40" spans="1:20" x14ac:dyDescent="0.35">
      <c r="A40" s="13">
        <f t="shared" si="0"/>
        <v>2459080.9187500002</v>
      </c>
      <c r="B40" s="6">
        <f>'Waterfront 1'!A38</f>
        <v>44062</v>
      </c>
      <c r="C40" s="1">
        <f>'Waterfront 1'!B38</f>
        <v>0.41875000000000001</v>
      </c>
      <c r="D40">
        <f t="shared" si="1"/>
        <v>10</v>
      </c>
      <c r="E40">
        <f t="shared" si="2"/>
        <v>3</v>
      </c>
      <c r="F40">
        <f>'Waterfront 1'!I38+'Waterfront 2'!I38</f>
        <v>13</v>
      </c>
      <c r="G40">
        <f>AVERAGE('Waterfront 1:Waterfront 2'!Q39:U39)</f>
        <v>51.679999999999993</v>
      </c>
      <c r="H40">
        <f t="shared" si="3"/>
        <v>2020</v>
      </c>
      <c r="I40">
        <f t="shared" si="4"/>
        <v>8</v>
      </c>
      <c r="J40">
        <f t="shared" si="5"/>
        <v>19</v>
      </c>
      <c r="K40" s="13">
        <f t="shared" si="12"/>
        <v>2459333.0208333335</v>
      </c>
      <c r="L40" s="6">
        <f>Marina!A38</f>
        <v>44314</v>
      </c>
      <c r="M40" s="1">
        <f>Marina!B38</f>
        <v>0.52083333333333337</v>
      </c>
      <c r="N40">
        <f t="shared" si="13"/>
        <v>12</v>
      </c>
      <c r="O40">
        <f t="shared" si="14"/>
        <v>30</v>
      </c>
      <c r="P40">
        <f>Marina!F38</f>
        <v>0</v>
      </c>
      <c r="Q40">
        <f>AVERAGE(Marina!Q38:Z38)</f>
        <v>35.589999999999989</v>
      </c>
      <c r="R40">
        <f t="shared" si="15"/>
        <v>2021</v>
      </c>
      <c r="S40">
        <f t="shared" si="16"/>
        <v>4</v>
      </c>
      <c r="T40">
        <f t="shared" si="17"/>
        <v>28</v>
      </c>
    </row>
    <row r="41" spans="1:20" x14ac:dyDescent="0.35">
      <c r="A41" s="13">
        <f t="shared" si="0"/>
        <v>2459082.1965277777</v>
      </c>
      <c r="B41" s="6">
        <f>'Waterfront 1'!A39</f>
        <v>44063</v>
      </c>
      <c r="C41" s="1">
        <f>'Waterfront 1'!B39</f>
        <v>0.69652777777777775</v>
      </c>
      <c r="D41">
        <f t="shared" si="1"/>
        <v>16</v>
      </c>
      <c r="E41">
        <f t="shared" si="2"/>
        <v>43</v>
      </c>
      <c r="F41">
        <f>'Waterfront 1'!I39+'Waterfront 2'!I39</f>
        <v>9</v>
      </c>
      <c r="G41">
        <f>AVERAGE('Waterfront 1:Waterfront 2'!Q40:U40)</f>
        <v>52.56</v>
      </c>
      <c r="H41">
        <f t="shared" si="3"/>
        <v>2020</v>
      </c>
      <c r="I41">
        <f t="shared" si="4"/>
        <v>8</v>
      </c>
      <c r="J41">
        <f t="shared" si="5"/>
        <v>20</v>
      </c>
      <c r="K41" s="13">
        <f t="shared" si="12"/>
        <v>2459339</v>
      </c>
      <c r="L41" s="6">
        <f>Marina!A39</f>
        <v>44320</v>
      </c>
      <c r="M41" s="1">
        <f>Marina!B39</f>
        <v>0.5</v>
      </c>
      <c r="N41">
        <f t="shared" si="13"/>
        <v>12</v>
      </c>
      <c r="O41">
        <f t="shared" si="14"/>
        <v>0</v>
      </c>
      <c r="P41">
        <f>Marina!F39</f>
        <v>25</v>
      </c>
      <c r="Q41">
        <f>AVERAGE(Marina!Q39:Z39)</f>
        <v>36.980000000000004</v>
      </c>
      <c r="R41">
        <f t="shared" si="15"/>
        <v>2021</v>
      </c>
      <c r="S41">
        <f t="shared" si="16"/>
        <v>5</v>
      </c>
      <c r="T41">
        <f t="shared" si="17"/>
        <v>4</v>
      </c>
    </row>
    <row r="42" spans="1:20" x14ac:dyDescent="0.35">
      <c r="A42" s="13">
        <f t="shared" si="0"/>
        <v>2459083.2604166665</v>
      </c>
      <c r="B42" s="6">
        <f>'Waterfront 1'!A40</f>
        <v>44064</v>
      </c>
      <c r="C42" s="1">
        <f>'Waterfront 1'!B40</f>
        <v>0.76041666666666663</v>
      </c>
      <c r="D42">
        <f t="shared" si="1"/>
        <v>18</v>
      </c>
      <c r="E42">
        <f t="shared" si="2"/>
        <v>15</v>
      </c>
      <c r="F42">
        <f>'Waterfront 1'!I40+'Waterfront 2'!I40</f>
        <v>7</v>
      </c>
      <c r="G42">
        <f>AVERAGE('Waterfront 1:Waterfront 2'!Q41:U41)</f>
        <v>47.18</v>
      </c>
      <c r="H42">
        <f t="shared" si="3"/>
        <v>2020</v>
      </c>
      <c r="I42">
        <f t="shared" si="4"/>
        <v>8</v>
      </c>
      <c r="J42">
        <f t="shared" si="5"/>
        <v>21</v>
      </c>
      <c r="K42" s="13">
        <f t="shared" si="12"/>
        <v>2459347.0208333335</v>
      </c>
      <c r="L42" s="6">
        <f>Marina!A40</f>
        <v>44328</v>
      </c>
      <c r="M42" s="1">
        <f>Marina!B40</f>
        <v>0.52083333333333337</v>
      </c>
      <c r="N42">
        <f t="shared" si="13"/>
        <v>12</v>
      </c>
      <c r="O42">
        <f t="shared" si="14"/>
        <v>30</v>
      </c>
      <c r="P42">
        <f>Marina!F40</f>
        <v>0</v>
      </c>
      <c r="Q42">
        <f>AVERAGE(Marina!Q40:Z40)</f>
        <v>34.100000000000009</v>
      </c>
      <c r="R42">
        <f t="shared" si="15"/>
        <v>2021</v>
      </c>
      <c r="S42">
        <f t="shared" si="16"/>
        <v>5</v>
      </c>
      <c r="T42">
        <f t="shared" si="17"/>
        <v>12</v>
      </c>
    </row>
    <row r="43" spans="1:20" x14ac:dyDescent="0.35">
      <c r="A43" s="13">
        <f t="shared" si="0"/>
        <v>2459083.9979166668</v>
      </c>
      <c r="B43" s="6">
        <f>'Waterfront 1'!A41</f>
        <v>44065</v>
      </c>
      <c r="C43" s="1">
        <f>'Waterfront 1'!B41</f>
        <v>0.49791666666666662</v>
      </c>
      <c r="D43">
        <f t="shared" si="1"/>
        <v>11</v>
      </c>
      <c r="E43">
        <f t="shared" si="2"/>
        <v>57</v>
      </c>
      <c r="F43">
        <f>'Waterfront 1'!I41+'Waterfront 2'!I41</f>
        <v>1</v>
      </c>
      <c r="G43">
        <f>AVERAGE('Waterfront 1:Waterfront 2'!Q42:U42)</f>
        <v>52.429999999999993</v>
      </c>
      <c r="H43">
        <f t="shared" si="3"/>
        <v>2020</v>
      </c>
      <c r="I43">
        <f t="shared" si="4"/>
        <v>8</v>
      </c>
      <c r="J43">
        <f t="shared" si="5"/>
        <v>22</v>
      </c>
      <c r="K43" s="13">
        <f t="shared" si="12"/>
        <v>2459354.1875</v>
      </c>
      <c r="L43" s="6">
        <f>Marina!A41</f>
        <v>44335</v>
      </c>
      <c r="M43" s="1">
        <f>Marina!B41</f>
        <v>0.6875</v>
      </c>
      <c r="N43">
        <f t="shared" si="13"/>
        <v>16</v>
      </c>
      <c r="O43">
        <f t="shared" si="14"/>
        <v>30</v>
      </c>
      <c r="P43">
        <f>Marina!F41</f>
        <v>45</v>
      </c>
      <c r="Q43">
        <f>AVERAGE(Marina!Q41:Z41)</f>
        <v>32.92</v>
      </c>
      <c r="R43">
        <f t="shared" si="15"/>
        <v>2021</v>
      </c>
      <c r="S43">
        <f t="shared" si="16"/>
        <v>5</v>
      </c>
      <c r="T43">
        <f t="shared" si="17"/>
        <v>19</v>
      </c>
    </row>
    <row r="44" spans="1:20" x14ac:dyDescent="0.35">
      <c r="A44" s="13">
        <f t="shared" si="0"/>
        <v>2459085.857638889</v>
      </c>
      <c r="B44" s="6">
        <f>'Waterfront 1'!A42</f>
        <v>44067</v>
      </c>
      <c r="C44" s="1">
        <f>'Waterfront 1'!B42</f>
        <v>0.3576388888888889</v>
      </c>
      <c r="D44">
        <f t="shared" si="1"/>
        <v>8</v>
      </c>
      <c r="E44">
        <f t="shared" si="2"/>
        <v>35</v>
      </c>
      <c r="F44">
        <f>'Waterfront 1'!I42+'Waterfront 2'!I42</f>
        <v>2</v>
      </c>
      <c r="G44">
        <f>AVERAGE('Waterfront 1:Waterfront 2'!Q43:U43)</f>
        <v>51.169999999999995</v>
      </c>
      <c r="H44">
        <f t="shared" si="3"/>
        <v>2020</v>
      </c>
      <c r="I44">
        <f t="shared" si="4"/>
        <v>8</v>
      </c>
      <c r="J44">
        <f t="shared" si="5"/>
        <v>24</v>
      </c>
      <c r="K44" s="13">
        <f t="shared" si="12"/>
        <v>2459361.1875</v>
      </c>
      <c r="L44" s="6">
        <f>Marina!A42</f>
        <v>44342</v>
      </c>
      <c r="M44" s="1">
        <f>Marina!B42</f>
        <v>0.6875</v>
      </c>
      <c r="N44">
        <f t="shared" si="13"/>
        <v>16</v>
      </c>
      <c r="O44">
        <f t="shared" si="14"/>
        <v>30</v>
      </c>
      <c r="P44">
        <f>Marina!F42</f>
        <v>35</v>
      </c>
      <c r="Q44">
        <f>AVERAGE(Marina!Q42:Z42)</f>
        <v>34.260000000000005</v>
      </c>
      <c r="R44">
        <f t="shared" si="15"/>
        <v>2021</v>
      </c>
      <c r="S44">
        <f t="shared" si="16"/>
        <v>5</v>
      </c>
      <c r="T44">
        <f t="shared" si="17"/>
        <v>26</v>
      </c>
    </row>
    <row r="45" spans="1:20" x14ac:dyDescent="0.35">
      <c r="A45" s="13">
        <f t="shared" si="0"/>
        <v>2459086.96875</v>
      </c>
      <c r="B45" s="6">
        <f>'Waterfront 1'!A43</f>
        <v>44068</v>
      </c>
      <c r="C45" s="1">
        <f>'Waterfront 1'!B43</f>
        <v>0.46875</v>
      </c>
      <c r="D45">
        <f t="shared" si="1"/>
        <v>11</v>
      </c>
      <c r="E45">
        <f t="shared" si="2"/>
        <v>15</v>
      </c>
      <c r="F45">
        <f>'Waterfront 1'!I43+'Waterfront 2'!I43</f>
        <v>16</v>
      </c>
      <c r="G45">
        <f>AVERAGE('Waterfront 1:Waterfront 2'!Q44:U44)</f>
        <v>45.19</v>
      </c>
      <c r="H45">
        <f t="shared" si="3"/>
        <v>2020</v>
      </c>
      <c r="I45">
        <f t="shared" si="4"/>
        <v>8</v>
      </c>
      <c r="J45">
        <f t="shared" si="5"/>
        <v>25</v>
      </c>
      <c r="K45" s="13">
        <f t="shared" si="12"/>
        <v>2459375.1041666665</v>
      </c>
      <c r="L45" s="6">
        <f>Marina!A43</f>
        <v>44356</v>
      </c>
      <c r="M45" s="1">
        <f>Marina!B43</f>
        <v>0.60416666666666663</v>
      </c>
      <c r="N45">
        <f t="shared" si="13"/>
        <v>14</v>
      </c>
      <c r="O45">
        <f t="shared" si="14"/>
        <v>30</v>
      </c>
      <c r="P45">
        <f>Marina!F43</f>
        <v>62</v>
      </c>
      <c r="Q45">
        <f>AVERAGE(Marina!Q43:Z43)</f>
        <v>37.110000000000007</v>
      </c>
      <c r="R45">
        <f t="shared" si="15"/>
        <v>2021</v>
      </c>
      <c r="S45">
        <f t="shared" si="16"/>
        <v>6</v>
      </c>
      <c r="T45">
        <f t="shared" si="17"/>
        <v>9</v>
      </c>
    </row>
    <row r="46" spans="1:20" x14ac:dyDescent="0.35">
      <c r="A46" s="13">
        <f t="shared" si="0"/>
        <v>2459087.934027778</v>
      </c>
      <c r="B46" s="6">
        <f>'Waterfront 1'!A44</f>
        <v>44069</v>
      </c>
      <c r="C46" s="1">
        <f>'Waterfront 1'!B44</f>
        <v>0.43402777777777773</v>
      </c>
      <c r="D46">
        <f t="shared" si="1"/>
        <v>10</v>
      </c>
      <c r="E46">
        <f t="shared" si="2"/>
        <v>25</v>
      </c>
      <c r="F46">
        <f>'Waterfront 1'!I44+'Waterfront 2'!I44</f>
        <v>22</v>
      </c>
      <c r="G46">
        <f>AVERAGE('Waterfront 1:Waterfront 2'!Q45:U45)</f>
        <v>45.28</v>
      </c>
      <c r="H46">
        <f t="shared" si="3"/>
        <v>2020</v>
      </c>
      <c r="I46">
        <f t="shared" si="4"/>
        <v>8</v>
      </c>
      <c r="J46">
        <f t="shared" si="5"/>
        <v>26</v>
      </c>
      <c r="K46" s="13">
        <f t="shared" si="12"/>
        <v>2459380.0208333335</v>
      </c>
      <c r="L46" s="6">
        <f>Marina!A44</f>
        <v>44361</v>
      </c>
      <c r="M46" s="1">
        <f>Marina!B44</f>
        <v>0.52083333333333337</v>
      </c>
      <c r="N46">
        <f t="shared" si="13"/>
        <v>12</v>
      </c>
      <c r="O46">
        <f t="shared" si="14"/>
        <v>30</v>
      </c>
      <c r="P46">
        <f>Marina!F44</f>
        <v>15</v>
      </c>
      <c r="Q46">
        <f>AVERAGE(Marina!Q44:Z44)</f>
        <v>37.010000000000005</v>
      </c>
      <c r="R46">
        <f t="shared" si="15"/>
        <v>2021</v>
      </c>
      <c r="S46">
        <f t="shared" si="16"/>
        <v>6</v>
      </c>
      <c r="T46">
        <f t="shared" si="17"/>
        <v>14</v>
      </c>
    </row>
    <row r="47" spans="1:20" x14ac:dyDescent="0.35">
      <c r="A47" s="13">
        <f t="shared" si="0"/>
        <v>2459089.1972222221</v>
      </c>
      <c r="B47" s="6">
        <f>'Waterfront 1'!A45</f>
        <v>44070</v>
      </c>
      <c r="C47" s="1">
        <f>'Waterfront 1'!B45</f>
        <v>0.6972222222222223</v>
      </c>
      <c r="D47">
        <f t="shared" si="1"/>
        <v>16</v>
      </c>
      <c r="E47">
        <f t="shared" si="2"/>
        <v>44</v>
      </c>
      <c r="F47">
        <f>'Waterfront 1'!I45+'Waterfront 2'!I45</f>
        <v>8</v>
      </c>
      <c r="G47">
        <f>AVERAGE('Waterfront 1:Waterfront 2'!Q46:U46)</f>
        <v>53.970000000000006</v>
      </c>
      <c r="H47">
        <f t="shared" si="3"/>
        <v>2020</v>
      </c>
      <c r="I47">
        <f t="shared" si="4"/>
        <v>8</v>
      </c>
      <c r="J47">
        <f t="shared" si="5"/>
        <v>27</v>
      </c>
      <c r="K47" s="13">
        <f t="shared" si="12"/>
        <v>2459398</v>
      </c>
      <c r="L47" s="6">
        <f>Marina!A45</f>
        <v>44379</v>
      </c>
      <c r="M47" s="1">
        <f>Marina!B45</f>
        <v>0.5</v>
      </c>
      <c r="N47">
        <f t="shared" si="13"/>
        <v>12</v>
      </c>
      <c r="O47">
        <f t="shared" si="14"/>
        <v>0</v>
      </c>
      <c r="P47">
        <f>Marina!F45</f>
        <v>23</v>
      </c>
      <c r="Q47">
        <f>AVERAGE(Marina!Q45:Z45)</f>
        <v>36.049999999999997</v>
      </c>
      <c r="R47">
        <f t="shared" si="15"/>
        <v>2021</v>
      </c>
      <c r="S47">
        <f t="shared" si="16"/>
        <v>7</v>
      </c>
      <c r="T47">
        <f t="shared" si="17"/>
        <v>2</v>
      </c>
    </row>
    <row r="48" spans="1:20" x14ac:dyDescent="0.35">
      <c r="A48" s="13">
        <f t="shared" si="0"/>
        <v>2459089.9486111109</v>
      </c>
      <c r="B48" s="6">
        <f>'Waterfront 1'!A46</f>
        <v>44071</v>
      </c>
      <c r="C48" s="1">
        <f>'Waterfront 1'!B46</f>
        <v>0.44861111111111113</v>
      </c>
      <c r="D48">
        <f t="shared" si="1"/>
        <v>10</v>
      </c>
      <c r="E48">
        <f t="shared" si="2"/>
        <v>46</v>
      </c>
      <c r="F48">
        <f>'Waterfront 1'!I46+'Waterfront 2'!I46</f>
        <v>14</v>
      </c>
      <c r="G48">
        <f>AVERAGE('Waterfront 1:Waterfront 2'!Q47:U47)</f>
        <v>41.519999999999996</v>
      </c>
      <c r="H48">
        <f t="shared" si="3"/>
        <v>2020</v>
      </c>
      <c r="I48">
        <f t="shared" si="4"/>
        <v>8</v>
      </c>
      <c r="J48">
        <f t="shared" si="5"/>
        <v>28</v>
      </c>
      <c r="K48" s="13">
        <f t="shared" si="12"/>
        <v>2459401.9375</v>
      </c>
      <c r="L48" s="6">
        <f>Marina!A46</f>
        <v>44383</v>
      </c>
      <c r="M48" s="1">
        <f>Marina!B46</f>
        <v>0.4375</v>
      </c>
      <c r="N48">
        <f t="shared" si="13"/>
        <v>10</v>
      </c>
      <c r="O48">
        <f t="shared" si="14"/>
        <v>30</v>
      </c>
      <c r="P48">
        <f>Marina!F46</f>
        <v>20</v>
      </c>
      <c r="Q48">
        <f>AVERAGE(Marina!Q46:Z46)</f>
        <v>36</v>
      </c>
      <c r="R48">
        <f t="shared" si="15"/>
        <v>2021</v>
      </c>
      <c r="S48">
        <f t="shared" si="16"/>
        <v>7</v>
      </c>
      <c r="T48">
        <f t="shared" si="17"/>
        <v>6</v>
      </c>
    </row>
    <row r="49" spans="1:20" x14ac:dyDescent="0.35">
      <c r="A49" s="13">
        <f t="shared" si="0"/>
        <v>2459090.9701388888</v>
      </c>
      <c r="B49" s="6">
        <f>'Waterfront 1'!A47</f>
        <v>44072</v>
      </c>
      <c r="C49" s="1">
        <f>'Waterfront 1'!B47</f>
        <v>0.47013888888888888</v>
      </c>
      <c r="D49">
        <f t="shared" si="1"/>
        <v>11</v>
      </c>
      <c r="E49">
        <f t="shared" si="2"/>
        <v>17</v>
      </c>
      <c r="F49">
        <f>'Waterfront 1'!I47+'Waterfront 2'!I47</f>
        <v>2</v>
      </c>
      <c r="G49">
        <f>AVERAGE('Waterfront 1:Waterfront 2'!Q48:U48)</f>
        <v>46.019999999999996</v>
      </c>
      <c r="H49">
        <f t="shared" si="3"/>
        <v>2020</v>
      </c>
      <c r="I49">
        <f t="shared" si="4"/>
        <v>8</v>
      </c>
      <c r="J49">
        <f t="shared" si="5"/>
        <v>29</v>
      </c>
      <c r="K49" s="13" t="e">
        <f t="shared" si="12"/>
        <v>#REF!</v>
      </c>
      <c r="L49" s="6" t="e">
        <f>Marina!#REF!</f>
        <v>#REF!</v>
      </c>
      <c r="M49" s="1" t="e">
        <f>Marina!#REF!</f>
        <v>#REF!</v>
      </c>
      <c r="N49" t="e">
        <f t="shared" si="13"/>
        <v>#REF!</v>
      </c>
      <c r="O49" t="e">
        <f t="shared" si="14"/>
        <v>#REF!</v>
      </c>
      <c r="P49" t="e">
        <f>Marina!#REF!</f>
        <v>#REF!</v>
      </c>
      <c r="Q49" t="e">
        <f>AVERAGE(Marina!#REF!)</f>
        <v>#REF!</v>
      </c>
      <c r="R49" t="e">
        <f t="shared" si="15"/>
        <v>#REF!</v>
      </c>
      <c r="S49" t="e">
        <f t="shared" si="16"/>
        <v>#REF!</v>
      </c>
      <c r="T49" t="e">
        <f t="shared" si="17"/>
        <v>#REF!</v>
      </c>
    </row>
    <row r="50" spans="1:20" x14ac:dyDescent="0.35">
      <c r="A50" s="13" t="e">
        <f t="shared" si="0"/>
        <v>#REF!</v>
      </c>
      <c r="B50" s="6" t="e">
        <f>'Waterfront 1'!#REF!</f>
        <v>#REF!</v>
      </c>
      <c r="C50" s="1" t="e">
        <f>'Waterfront 1'!#REF!</f>
        <v>#REF!</v>
      </c>
      <c r="D50" t="e">
        <f t="shared" si="1"/>
        <v>#REF!</v>
      </c>
      <c r="E50" t="e">
        <f t="shared" si="2"/>
        <v>#REF!</v>
      </c>
      <c r="F50" t="e">
        <f>'Waterfront 1'!#REF!+'Waterfront 2'!#REF!</f>
        <v>#REF!</v>
      </c>
      <c r="G50">
        <f>AVERAGE('Waterfront 1:Waterfront 2'!Q49:U49)</f>
        <v>54.300000000000011</v>
      </c>
      <c r="H50" t="e">
        <f t="shared" si="3"/>
        <v>#REF!</v>
      </c>
      <c r="I50" t="e">
        <f t="shared" si="4"/>
        <v>#REF!</v>
      </c>
      <c r="J50" t="e">
        <f t="shared" si="5"/>
        <v>#REF!</v>
      </c>
      <c r="K50" s="13">
        <f t="shared" si="12"/>
        <v>2459415.986111111</v>
      </c>
      <c r="L50" s="6">
        <f>Marina!A47</f>
        <v>44397</v>
      </c>
      <c r="M50" s="1">
        <f>Marina!B47</f>
        <v>0.4861111111111111</v>
      </c>
      <c r="N50">
        <f t="shared" si="13"/>
        <v>11</v>
      </c>
      <c r="O50">
        <f t="shared" si="14"/>
        <v>40</v>
      </c>
      <c r="P50">
        <f>Marina!F47</f>
        <v>60</v>
      </c>
      <c r="Q50">
        <f>AVERAGE(Marina!Q47:Z47)</f>
        <v>40.900000000000013</v>
      </c>
      <c r="R50">
        <f t="shared" si="15"/>
        <v>2021</v>
      </c>
      <c r="S50">
        <f t="shared" si="16"/>
        <v>7</v>
      </c>
      <c r="T50">
        <f t="shared" si="17"/>
        <v>20</v>
      </c>
    </row>
    <row r="51" spans="1:20" x14ac:dyDescent="0.35">
      <c r="A51" s="13">
        <f t="shared" si="0"/>
        <v>2459094.0020833332</v>
      </c>
      <c r="B51" s="6">
        <f>'Waterfront 1'!A48</f>
        <v>44075</v>
      </c>
      <c r="C51" s="1">
        <f>'Waterfront 1'!B48</f>
        <v>0.50208333333333333</v>
      </c>
      <c r="D51">
        <f t="shared" si="1"/>
        <v>12</v>
      </c>
      <c r="E51">
        <f t="shared" si="2"/>
        <v>3</v>
      </c>
      <c r="F51">
        <f>'Waterfront 1'!I48+'Waterfront 2'!I48</f>
        <v>12</v>
      </c>
      <c r="G51">
        <f>AVERAGE('Waterfront 1:Waterfront 2'!Q50:U50)</f>
        <v>49.71</v>
      </c>
      <c r="H51">
        <f t="shared" si="3"/>
        <v>2020</v>
      </c>
      <c r="I51">
        <f t="shared" si="4"/>
        <v>9</v>
      </c>
      <c r="J51">
        <f t="shared" si="5"/>
        <v>1</v>
      </c>
      <c r="K51" s="13">
        <f t="shared" si="12"/>
        <v>2459422.9444444445</v>
      </c>
      <c r="L51" s="6">
        <f>Marina!A48</f>
        <v>44404</v>
      </c>
      <c r="M51" s="1">
        <f>Marina!B48</f>
        <v>0.44444444444444442</v>
      </c>
      <c r="N51">
        <f t="shared" si="13"/>
        <v>10</v>
      </c>
      <c r="O51">
        <f t="shared" si="14"/>
        <v>40</v>
      </c>
      <c r="P51">
        <f>Marina!F48</f>
        <v>55</v>
      </c>
      <c r="Q51">
        <f>AVERAGE(Marina!Q48:Z48)</f>
        <v>34.909999999999997</v>
      </c>
      <c r="R51">
        <f t="shared" si="15"/>
        <v>2021</v>
      </c>
      <c r="S51">
        <f t="shared" si="16"/>
        <v>7</v>
      </c>
      <c r="T51">
        <f t="shared" si="17"/>
        <v>27</v>
      </c>
    </row>
    <row r="52" spans="1:20" x14ac:dyDescent="0.35">
      <c r="A52" s="13">
        <f t="shared" si="0"/>
        <v>2459094.9673611112</v>
      </c>
      <c r="B52" s="6">
        <f>'Waterfront 1'!A49</f>
        <v>44076</v>
      </c>
      <c r="C52" s="1">
        <f>'Waterfront 1'!B49</f>
        <v>0.46736111111111112</v>
      </c>
      <c r="D52">
        <f t="shared" si="1"/>
        <v>11</v>
      </c>
      <c r="E52">
        <f t="shared" si="2"/>
        <v>13</v>
      </c>
      <c r="F52">
        <f>'Waterfront 1'!I49+'Waterfront 2'!I49</f>
        <v>13</v>
      </c>
      <c r="G52">
        <f>AVERAGE('Waterfront 1:Waterfront 2'!Q51:U51)</f>
        <v>50.97</v>
      </c>
      <c r="H52">
        <f t="shared" si="3"/>
        <v>2020</v>
      </c>
      <c r="I52">
        <f t="shared" si="4"/>
        <v>9</v>
      </c>
      <c r="J52">
        <f t="shared" si="5"/>
        <v>2</v>
      </c>
      <c r="K52" s="13">
        <f t="shared" si="12"/>
        <v>2459428.965277778</v>
      </c>
      <c r="L52" s="6">
        <f>Marina!A49</f>
        <v>44410</v>
      </c>
      <c r="M52" s="1">
        <f>Marina!B49</f>
        <v>0.46527777777777773</v>
      </c>
      <c r="N52">
        <f t="shared" si="13"/>
        <v>11</v>
      </c>
      <c r="O52">
        <f t="shared" si="14"/>
        <v>10</v>
      </c>
      <c r="P52">
        <f>Marina!F49</f>
        <v>72</v>
      </c>
      <c r="Q52">
        <f>AVERAGE(Marina!Q49:Z49)</f>
        <v>37.299999999999997</v>
      </c>
      <c r="R52">
        <f t="shared" si="15"/>
        <v>2021</v>
      </c>
      <c r="S52">
        <f t="shared" si="16"/>
        <v>8</v>
      </c>
      <c r="T52">
        <f t="shared" si="17"/>
        <v>2</v>
      </c>
    </row>
    <row r="53" spans="1:20" x14ac:dyDescent="0.35">
      <c r="A53" s="13">
        <f t="shared" si="0"/>
        <v>2459097.9527777778</v>
      </c>
      <c r="B53" s="6">
        <f>'Waterfront 1'!A50</f>
        <v>44079</v>
      </c>
      <c r="C53" s="1">
        <f>'Waterfront 1'!B50</f>
        <v>0.45277777777777778</v>
      </c>
      <c r="D53">
        <f t="shared" si="1"/>
        <v>10</v>
      </c>
      <c r="E53">
        <f t="shared" si="2"/>
        <v>52</v>
      </c>
      <c r="F53">
        <f>'Waterfront 1'!I50+'Waterfront 2'!I50</f>
        <v>8</v>
      </c>
      <c r="G53">
        <f>AVERAGE('Waterfront 1:Waterfront 2'!Q52:U52)</f>
        <v>56.569999999999993</v>
      </c>
      <c r="H53">
        <f t="shared" si="3"/>
        <v>2020</v>
      </c>
      <c r="I53">
        <f t="shared" si="4"/>
        <v>9</v>
      </c>
      <c r="J53">
        <f t="shared" si="5"/>
        <v>5</v>
      </c>
      <c r="K53" s="13">
        <f t="shared" si="12"/>
        <v>2459436.9375</v>
      </c>
      <c r="L53" s="6">
        <f>Marina!A50</f>
        <v>44418</v>
      </c>
      <c r="M53" s="1">
        <f>Marina!B50</f>
        <v>0.4375</v>
      </c>
      <c r="N53">
        <f t="shared" si="13"/>
        <v>10</v>
      </c>
      <c r="O53">
        <f t="shared" si="14"/>
        <v>30</v>
      </c>
      <c r="P53">
        <f>Marina!F50</f>
        <v>30</v>
      </c>
      <c r="Q53">
        <f>AVERAGE(Marina!Q50:Z50)</f>
        <v>35.989999999999995</v>
      </c>
      <c r="R53">
        <f t="shared" si="15"/>
        <v>2021</v>
      </c>
      <c r="S53">
        <f t="shared" si="16"/>
        <v>8</v>
      </c>
      <c r="T53">
        <f t="shared" si="17"/>
        <v>10</v>
      </c>
    </row>
    <row r="54" spans="1:20" x14ac:dyDescent="0.35">
      <c r="A54" s="13">
        <f t="shared" si="0"/>
        <v>2459101.0180555554</v>
      </c>
      <c r="B54" s="6">
        <f>'Waterfront 1'!A51</f>
        <v>44082</v>
      </c>
      <c r="C54" s="1">
        <f>'Waterfront 1'!B51</f>
        <v>0.5180555555555556</v>
      </c>
      <c r="D54">
        <f t="shared" si="1"/>
        <v>12</v>
      </c>
      <c r="E54">
        <f t="shared" si="2"/>
        <v>26</v>
      </c>
      <c r="F54">
        <f>'Waterfront 1'!I51+'Waterfront 2'!I51</f>
        <v>7</v>
      </c>
      <c r="G54">
        <f>AVERAGE('Waterfront 1:Waterfront 2'!Q53:U53)</f>
        <v>47.510000000000005</v>
      </c>
      <c r="H54">
        <f t="shared" si="3"/>
        <v>2020</v>
      </c>
      <c r="I54">
        <f t="shared" si="4"/>
        <v>9</v>
      </c>
      <c r="J54">
        <f t="shared" si="5"/>
        <v>8</v>
      </c>
      <c r="K54" s="13">
        <f t="shared" si="12"/>
        <v>2459442.986111111</v>
      </c>
      <c r="L54" s="6">
        <f>Marina!A51</f>
        <v>44424</v>
      </c>
      <c r="M54" s="1">
        <f>Marina!B51</f>
        <v>0.4861111111111111</v>
      </c>
      <c r="N54">
        <f t="shared" si="13"/>
        <v>11</v>
      </c>
      <c r="O54">
        <f t="shared" si="14"/>
        <v>40</v>
      </c>
      <c r="P54">
        <f>Marina!F51</f>
        <v>40</v>
      </c>
      <c r="Q54">
        <f>AVERAGE(Marina!Q51:Z51)</f>
        <v>48.38</v>
      </c>
      <c r="R54">
        <f t="shared" si="15"/>
        <v>2021</v>
      </c>
      <c r="S54">
        <f t="shared" si="16"/>
        <v>8</v>
      </c>
      <c r="T54">
        <f t="shared" si="17"/>
        <v>16</v>
      </c>
    </row>
    <row r="55" spans="1:20" x14ac:dyDescent="0.35">
      <c r="A55" s="13">
        <f t="shared" si="0"/>
        <v>2459101.9604166667</v>
      </c>
      <c r="B55" s="6">
        <f>'Waterfront 1'!A52</f>
        <v>44083</v>
      </c>
      <c r="C55" s="1">
        <f>'Waterfront 1'!B52</f>
        <v>0.4604166666666667</v>
      </c>
      <c r="D55">
        <f t="shared" si="1"/>
        <v>11</v>
      </c>
      <c r="E55">
        <f t="shared" si="2"/>
        <v>3</v>
      </c>
      <c r="F55">
        <f>'Waterfront 1'!I52+'Waterfront 2'!I52</f>
        <v>5</v>
      </c>
      <c r="G55">
        <f>AVERAGE('Waterfront 1:Waterfront 2'!Q54:U54)</f>
        <v>55.69</v>
      </c>
      <c r="H55">
        <f t="shared" si="3"/>
        <v>2020</v>
      </c>
      <c r="I55">
        <f t="shared" si="4"/>
        <v>9</v>
      </c>
      <c r="J55">
        <f t="shared" si="5"/>
        <v>9</v>
      </c>
      <c r="K55" s="13">
        <f t="shared" si="12"/>
        <v>2459449.9791666665</v>
      </c>
      <c r="L55" s="6">
        <f>Marina!A52</f>
        <v>44431</v>
      </c>
      <c r="M55" s="1">
        <f>Marina!B52</f>
        <v>0.47916666666666669</v>
      </c>
      <c r="N55">
        <f t="shared" si="13"/>
        <v>11</v>
      </c>
      <c r="O55">
        <f t="shared" si="14"/>
        <v>30</v>
      </c>
      <c r="P55">
        <f>Marina!F52</f>
        <v>83</v>
      </c>
      <c r="Q55">
        <f>AVERAGE(Marina!Q52:Z52)</f>
        <v>33.31</v>
      </c>
      <c r="R55">
        <f t="shared" si="15"/>
        <v>2021</v>
      </c>
      <c r="S55">
        <f t="shared" si="16"/>
        <v>8</v>
      </c>
      <c r="T55">
        <f t="shared" si="17"/>
        <v>23</v>
      </c>
    </row>
    <row r="56" spans="1:20" x14ac:dyDescent="0.35">
      <c r="A56" s="13">
        <f t="shared" si="0"/>
        <v>2459103.1979166665</v>
      </c>
      <c r="B56" s="6">
        <f>'Waterfront 1'!A53</f>
        <v>44084</v>
      </c>
      <c r="C56" s="1">
        <f>'Waterfront 1'!B53</f>
        <v>0.69791666666666663</v>
      </c>
      <c r="D56">
        <f t="shared" si="1"/>
        <v>16</v>
      </c>
      <c r="E56">
        <f t="shared" si="2"/>
        <v>45</v>
      </c>
      <c r="F56">
        <f>'Waterfront 1'!I53+'Waterfront 2'!I53</f>
        <v>13</v>
      </c>
      <c r="G56">
        <f>AVERAGE('Waterfront 1:Waterfront 2'!Q55:U55)</f>
        <v>51.879999999999995</v>
      </c>
      <c r="H56">
        <f t="shared" si="3"/>
        <v>2020</v>
      </c>
      <c r="I56">
        <f t="shared" si="4"/>
        <v>9</v>
      </c>
      <c r="J56">
        <f t="shared" si="5"/>
        <v>10</v>
      </c>
    </row>
    <row r="57" spans="1:20" x14ac:dyDescent="0.35">
      <c r="A57" s="13">
        <f t="shared" si="0"/>
        <v>2459104.2354166666</v>
      </c>
      <c r="B57" s="6">
        <f>'Waterfront 1'!A54</f>
        <v>44085</v>
      </c>
      <c r="C57" s="1">
        <f>'Waterfront 1'!B54</f>
        <v>0.73541666666666661</v>
      </c>
      <c r="D57">
        <f t="shared" si="1"/>
        <v>17</v>
      </c>
      <c r="E57">
        <f t="shared" si="2"/>
        <v>39</v>
      </c>
      <c r="F57">
        <f>'Waterfront 1'!I54+'Waterfront 2'!I54</f>
        <v>15</v>
      </c>
      <c r="G57">
        <f>AVERAGE('Waterfront 1:Waterfront 2'!Q56:U56)</f>
        <v>48.58</v>
      </c>
      <c r="H57">
        <f t="shared" si="3"/>
        <v>2020</v>
      </c>
      <c r="I57">
        <f t="shared" si="4"/>
        <v>9</v>
      </c>
      <c r="J57">
        <f t="shared" si="5"/>
        <v>11</v>
      </c>
    </row>
    <row r="58" spans="1:20" x14ac:dyDescent="0.35">
      <c r="A58" s="13">
        <f t="shared" si="0"/>
        <v>2459106.9375</v>
      </c>
      <c r="B58" s="6">
        <f>'Waterfront 1'!A55</f>
        <v>44088</v>
      </c>
      <c r="C58" s="1">
        <f>'Waterfront 1'!B55</f>
        <v>0.4375</v>
      </c>
      <c r="D58">
        <f t="shared" si="1"/>
        <v>10</v>
      </c>
      <c r="E58">
        <f t="shared" si="2"/>
        <v>30</v>
      </c>
      <c r="F58">
        <f>'Waterfront 1'!I55+'Waterfront 2'!I55</f>
        <v>4</v>
      </c>
      <c r="G58">
        <f>AVERAGE('Waterfront 1:Waterfront 2'!Q57:U57)</f>
        <v>54.790000000000006</v>
      </c>
      <c r="H58">
        <f t="shared" si="3"/>
        <v>2020</v>
      </c>
      <c r="I58">
        <f t="shared" si="4"/>
        <v>9</v>
      </c>
      <c r="J58">
        <f t="shared" si="5"/>
        <v>14</v>
      </c>
    </row>
    <row r="59" spans="1:20" x14ac:dyDescent="0.35">
      <c r="A59" s="13">
        <f t="shared" si="0"/>
        <v>2459110.1861111112</v>
      </c>
      <c r="B59" s="6">
        <f>'Waterfront 1'!A56</f>
        <v>44091</v>
      </c>
      <c r="C59" s="1">
        <f>'Waterfront 1'!B56</f>
        <v>0.68611111111111101</v>
      </c>
      <c r="D59">
        <f t="shared" si="1"/>
        <v>16</v>
      </c>
      <c r="E59">
        <f t="shared" si="2"/>
        <v>28</v>
      </c>
      <c r="F59">
        <f>'Waterfront 1'!I56+'Waterfront 2'!I56</f>
        <v>12</v>
      </c>
      <c r="G59">
        <f>AVERAGE('Waterfront 1:Waterfront 2'!Q58:U58)</f>
        <v>50.28</v>
      </c>
      <c r="H59">
        <f t="shared" si="3"/>
        <v>2020</v>
      </c>
      <c r="I59">
        <f t="shared" si="4"/>
        <v>9</v>
      </c>
      <c r="J59">
        <f t="shared" si="5"/>
        <v>17</v>
      </c>
    </row>
    <row r="60" spans="1:20" x14ac:dyDescent="0.35">
      <c r="A60" s="13">
        <f t="shared" si="0"/>
        <v>2459111.2083333335</v>
      </c>
      <c r="B60" s="6">
        <f>'Waterfront 1'!A57</f>
        <v>44092</v>
      </c>
      <c r="C60" s="1">
        <f>'Waterfront 1'!B57</f>
        <v>0.70833333333333337</v>
      </c>
      <c r="D60">
        <f t="shared" si="1"/>
        <v>17</v>
      </c>
      <c r="E60">
        <f t="shared" si="2"/>
        <v>0</v>
      </c>
      <c r="F60">
        <f>'Waterfront 1'!I57+'Waterfront 2'!I57</f>
        <v>18</v>
      </c>
      <c r="G60">
        <f>AVERAGE('Waterfront 1:Waterfront 2'!Q59:U59)</f>
        <v>63.720000000000006</v>
      </c>
      <c r="H60">
        <f t="shared" si="3"/>
        <v>2020</v>
      </c>
      <c r="I60">
        <f t="shared" si="4"/>
        <v>9</v>
      </c>
      <c r="J60">
        <f t="shared" si="5"/>
        <v>18</v>
      </c>
    </row>
    <row r="61" spans="1:20" x14ac:dyDescent="0.35">
      <c r="A61" s="13">
        <f t="shared" si="0"/>
        <v>2459111.951388889</v>
      </c>
      <c r="B61" s="6">
        <f>'Waterfront 1'!A58</f>
        <v>44093</v>
      </c>
      <c r="C61" s="1">
        <f>'Waterfront 1'!B58</f>
        <v>0.4513888888888889</v>
      </c>
      <c r="D61">
        <f t="shared" si="1"/>
        <v>10</v>
      </c>
      <c r="E61">
        <f t="shared" si="2"/>
        <v>50</v>
      </c>
      <c r="F61">
        <f>'Waterfront 1'!I58+'Waterfront 2'!I58</f>
        <v>2</v>
      </c>
      <c r="G61">
        <f>AVERAGE('Waterfront 1:Waterfront 2'!Q60:U60)</f>
        <v>55.089999999999996</v>
      </c>
      <c r="H61">
        <f t="shared" si="3"/>
        <v>2020</v>
      </c>
      <c r="I61">
        <f t="shared" si="4"/>
        <v>9</v>
      </c>
      <c r="J61">
        <f t="shared" si="5"/>
        <v>19</v>
      </c>
    </row>
    <row r="62" spans="1:20" x14ac:dyDescent="0.35">
      <c r="A62" s="13" t="e">
        <f t="shared" si="0"/>
        <v>#REF!</v>
      </c>
      <c r="B62" s="6" t="e">
        <f>'Waterfront 1'!#REF!</f>
        <v>#REF!</v>
      </c>
      <c r="C62" s="1" t="e">
        <f>'Waterfront 1'!#REF!</f>
        <v>#REF!</v>
      </c>
      <c r="D62" t="e">
        <f t="shared" si="1"/>
        <v>#REF!</v>
      </c>
      <c r="E62" t="e">
        <f t="shared" si="2"/>
        <v>#REF!</v>
      </c>
      <c r="F62" t="e">
        <f>'Waterfront 1'!#REF!+'Waterfront 2'!#REF!</f>
        <v>#REF!</v>
      </c>
      <c r="G62">
        <f>AVERAGE('Waterfront 1:Waterfront 2'!Q61:U61)</f>
        <v>52.410000000000004</v>
      </c>
      <c r="H62" t="e">
        <f t="shared" si="3"/>
        <v>#REF!</v>
      </c>
      <c r="I62" t="e">
        <f t="shared" si="4"/>
        <v>#REF!</v>
      </c>
      <c r="J62" t="e">
        <f t="shared" si="5"/>
        <v>#REF!</v>
      </c>
    </row>
    <row r="63" spans="1:20" x14ac:dyDescent="0.35">
      <c r="A63" s="13">
        <f t="shared" si="0"/>
        <v>2459117.121527778</v>
      </c>
      <c r="B63" s="6">
        <f>'Waterfront 1'!A59</f>
        <v>44098</v>
      </c>
      <c r="C63" s="1">
        <f>'Waterfront 1'!B59</f>
        <v>0.62152777777777779</v>
      </c>
      <c r="D63">
        <f t="shared" si="1"/>
        <v>14</v>
      </c>
      <c r="E63">
        <f t="shared" si="2"/>
        <v>55</v>
      </c>
      <c r="F63">
        <f>'Waterfront 1'!I59+'Waterfront 2'!I59</f>
        <v>8</v>
      </c>
      <c r="G63">
        <f>AVERAGE('Waterfront 1:Waterfront 2'!Q62:U62)</f>
        <v>56.27</v>
      </c>
      <c r="H63">
        <f t="shared" si="3"/>
        <v>2020</v>
      </c>
      <c r="I63">
        <f t="shared" si="4"/>
        <v>9</v>
      </c>
      <c r="J63">
        <f t="shared" si="5"/>
        <v>24</v>
      </c>
    </row>
    <row r="64" spans="1:20" x14ac:dyDescent="0.35">
      <c r="A64" s="13">
        <f t="shared" si="0"/>
        <v>2459119</v>
      </c>
      <c r="B64" s="6">
        <f>'Waterfront 1'!A60</f>
        <v>44100</v>
      </c>
      <c r="C64" s="1">
        <f>'Waterfront 1'!B60</f>
        <v>0.5</v>
      </c>
      <c r="D64">
        <f t="shared" si="1"/>
        <v>12</v>
      </c>
      <c r="E64">
        <f t="shared" si="2"/>
        <v>0</v>
      </c>
      <c r="F64">
        <f>'Waterfront 1'!I60+'Waterfront 2'!I60</f>
        <v>1</v>
      </c>
      <c r="G64">
        <f>AVERAGE('Waterfront 1:Waterfront 2'!Q63:U63)</f>
        <v>52.870000000000005</v>
      </c>
      <c r="H64">
        <f t="shared" si="3"/>
        <v>2020</v>
      </c>
      <c r="I64">
        <f t="shared" si="4"/>
        <v>9</v>
      </c>
      <c r="J64">
        <f t="shared" si="5"/>
        <v>26</v>
      </c>
    </row>
    <row r="65" spans="1:10" x14ac:dyDescent="0.35">
      <c r="A65" s="13">
        <f t="shared" si="0"/>
        <v>2459120.9375</v>
      </c>
      <c r="B65" s="6">
        <f>'Waterfront 1'!A61</f>
        <v>44102</v>
      </c>
      <c r="C65" s="1">
        <f>'Waterfront 1'!B61</f>
        <v>0.4375</v>
      </c>
      <c r="D65">
        <f t="shared" si="1"/>
        <v>10</v>
      </c>
      <c r="E65">
        <f t="shared" si="2"/>
        <v>30</v>
      </c>
      <c r="F65">
        <f>'Waterfront 1'!I61+'Waterfront 2'!I61</f>
        <v>0</v>
      </c>
      <c r="G65">
        <f>AVERAGE('Waterfront 1:Waterfront 2'!Q64:U64)</f>
        <v>47.94</v>
      </c>
      <c r="H65">
        <f t="shared" si="3"/>
        <v>2020</v>
      </c>
      <c r="I65">
        <f t="shared" si="4"/>
        <v>9</v>
      </c>
      <c r="J65">
        <f t="shared" si="5"/>
        <v>28</v>
      </c>
    </row>
    <row r="66" spans="1:10" x14ac:dyDescent="0.35">
      <c r="A66" s="13">
        <f t="shared" si="0"/>
        <v>2459122.1069444446</v>
      </c>
      <c r="B66" s="6">
        <f>'Waterfront 1'!A62</f>
        <v>44103</v>
      </c>
      <c r="C66" s="1">
        <f>'Waterfront 1'!B62</f>
        <v>0.6069444444444444</v>
      </c>
      <c r="D66">
        <f t="shared" si="1"/>
        <v>14</v>
      </c>
      <c r="E66">
        <f t="shared" si="2"/>
        <v>34</v>
      </c>
      <c r="F66">
        <f>'Waterfront 1'!I62+'Waterfront 2'!I62</f>
        <v>6</v>
      </c>
      <c r="G66">
        <f>AVERAGE('Waterfront 1:Waterfront 2'!Q65:U65)</f>
        <v>46.64</v>
      </c>
      <c r="H66">
        <f t="shared" si="3"/>
        <v>2020</v>
      </c>
      <c r="I66">
        <f t="shared" si="4"/>
        <v>9</v>
      </c>
      <c r="J66">
        <f t="shared" si="5"/>
        <v>29</v>
      </c>
    </row>
    <row r="67" spans="1:10" x14ac:dyDescent="0.35">
      <c r="A67" s="13">
        <f t="shared" si="0"/>
        <v>2459124.1298611113</v>
      </c>
      <c r="B67" s="6">
        <f>'Waterfront 1'!A63</f>
        <v>44105</v>
      </c>
      <c r="C67" s="1">
        <f>'Waterfront 1'!B63</f>
        <v>0.62986111111111109</v>
      </c>
      <c r="D67">
        <f t="shared" si="1"/>
        <v>15</v>
      </c>
      <c r="E67">
        <f t="shared" si="2"/>
        <v>7</v>
      </c>
      <c r="F67">
        <f>'Waterfront 1'!I63+'Waterfront 2'!I63</f>
        <v>5</v>
      </c>
      <c r="G67">
        <f>AVERAGE('Waterfront 1:Waterfront 2'!Q66:U66)</f>
        <v>51.27</v>
      </c>
      <c r="H67">
        <f t="shared" si="3"/>
        <v>2020</v>
      </c>
      <c r="I67">
        <f t="shared" si="4"/>
        <v>10</v>
      </c>
      <c r="J67">
        <f t="shared" si="5"/>
        <v>1</v>
      </c>
    </row>
    <row r="68" spans="1:10" x14ac:dyDescent="0.35">
      <c r="A68" s="13">
        <f t="shared" ref="A68:A105" si="18">367*H68 - INT(7*(H68 + INT((I68+9)/12))/4) - INT(3*(INT((H68+(I68-9)/7)/100)+1)/4) + INT(275*I68/9) + J68 + 1721028.5+(D68+(E68+0/60)/60)/24</f>
        <v>2459127.920138889</v>
      </c>
      <c r="B68" s="6">
        <f>'Waterfront 1'!A64</f>
        <v>44109</v>
      </c>
      <c r="C68" s="1">
        <f>'Waterfront 1'!B64</f>
        <v>0.4201388888888889</v>
      </c>
      <c r="D68">
        <f t="shared" ref="D68:D121" si="19">HOUR(C68)</f>
        <v>10</v>
      </c>
      <c r="E68">
        <f t="shared" ref="E68:E121" si="20">MINUTE(C68)</f>
        <v>5</v>
      </c>
      <c r="F68">
        <f>'Waterfront 1'!I64+'Waterfront 2'!I64</f>
        <v>1</v>
      </c>
      <c r="G68">
        <f>AVERAGE('Waterfront 1:Waterfront 2'!Q67:U67)</f>
        <v>52.070000000000007</v>
      </c>
      <c r="H68">
        <f t="shared" ref="H68:H121" si="21">YEAR(B68)</f>
        <v>2020</v>
      </c>
      <c r="I68">
        <f t="shared" ref="I68:I121" si="22">MONTH(B68)</f>
        <v>10</v>
      </c>
      <c r="J68">
        <f t="shared" ref="J68:J121" si="23">DAY(B68)</f>
        <v>5</v>
      </c>
    </row>
    <row r="69" spans="1:10" x14ac:dyDescent="0.35">
      <c r="A69" s="13">
        <f t="shared" si="18"/>
        <v>2459130.1805555555</v>
      </c>
      <c r="B69" s="6">
        <f>'Waterfront 1'!A65</f>
        <v>44111</v>
      </c>
      <c r="C69" s="1">
        <f>'Waterfront 1'!B65</f>
        <v>0.68055555555555547</v>
      </c>
      <c r="D69">
        <f t="shared" si="19"/>
        <v>16</v>
      </c>
      <c r="E69">
        <f t="shared" si="20"/>
        <v>20</v>
      </c>
      <c r="F69">
        <f>'Waterfront 1'!I64+'Waterfront 2'!I64</f>
        <v>1</v>
      </c>
      <c r="G69">
        <f>AVERAGE('Waterfront 1:Waterfront 2'!Q68:U68)</f>
        <v>55.02</v>
      </c>
      <c r="H69">
        <f t="shared" si="21"/>
        <v>2020</v>
      </c>
      <c r="I69">
        <f t="shared" si="22"/>
        <v>10</v>
      </c>
      <c r="J69">
        <f t="shared" si="23"/>
        <v>7</v>
      </c>
    </row>
    <row r="70" spans="1:10" x14ac:dyDescent="0.35">
      <c r="A70" s="13">
        <f t="shared" si="18"/>
        <v>2459131.972222222</v>
      </c>
      <c r="B70" s="6">
        <f>'Waterfront 1'!A66</f>
        <v>44113</v>
      </c>
      <c r="C70" s="1">
        <f>'Waterfront 1'!B66</f>
        <v>0.47222222222222227</v>
      </c>
      <c r="D70">
        <f t="shared" si="19"/>
        <v>11</v>
      </c>
      <c r="E70">
        <f t="shared" si="20"/>
        <v>20</v>
      </c>
      <c r="F70">
        <f>'Waterfront 1'!I65+'Waterfront 2'!I66</f>
        <v>8</v>
      </c>
      <c r="G70">
        <f>AVERAGE('Waterfront 1:Waterfront 2'!Q69:U69)</f>
        <v>60.95</v>
      </c>
      <c r="H70">
        <f t="shared" si="21"/>
        <v>2020</v>
      </c>
      <c r="I70">
        <f t="shared" si="22"/>
        <v>10</v>
      </c>
      <c r="J70">
        <f t="shared" si="23"/>
        <v>9</v>
      </c>
    </row>
    <row r="71" spans="1:10" x14ac:dyDescent="0.35">
      <c r="A71" s="13">
        <f t="shared" si="18"/>
        <v>2459133.0361111113</v>
      </c>
      <c r="B71" s="6">
        <f>'Waterfront 1'!A67</f>
        <v>44114</v>
      </c>
      <c r="C71" s="1">
        <f>'Waterfront 1'!B67</f>
        <v>0.53611111111111109</v>
      </c>
      <c r="D71">
        <f t="shared" si="19"/>
        <v>12</v>
      </c>
      <c r="E71">
        <f t="shared" si="20"/>
        <v>52</v>
      </c>
      <c r="F71">
        <f>'Waterfront 1'!I66+'Waterfront 2'!I67</f>
        <v>5</v>
      </c>
      <c r="G71">
        <f>AVERAGE('Waterfront 1:Waterfront 2'!Q70:U70)</f>
        <v>48.5</v>
      </c>
      <c r="H71">
        <f t="shared" si="21"/>
        <v>2020</v>
      </c>
      <c r="I71">
        <f t="shared" si="22"/>
        <v>10</v>
      </c>
      <c r="J71">
        <f t="shared" si="23"/>
        <v>10</v>
      </c>
    </row>
    <row r="72" spans="1:10" x14ac:dyDescent="0.35">
      <c r="A72" s="13">
        <f t="shared" si="18"/>
        <v>2459136.1229166668</v>
      </c>
      <c r="B72" s="6">
        <f>'Waterfront 1'!A69</f>
        <v>44117</v>
      </c>
      <c r="C72" s="1">
        <f>'Waterfront 1'!B69</f>
        <v>0.62291666666666667</v>
      </c>
      <c r="D72">
        <f t="shared" si="19"/>
        <v>14</v>
      </c>
      <c r="E72">
        <f t="shared" si="20"/>
        <v>57</v>
      </c>
      <c r="F72">
        <f>'Waterfront 1'!I67+'Waterfront 2'!I69</f>
        <v>0</v>
      </c>
      <c r="G72">
        <f>AVERAGE('Waterfront 1:Waterfront 2'!Q71:U71)</f>
        <v>48.7</v>
      </c>
      <c r="H72">
        <f t="shared" si="21"/>
        <v>2020</v>
      </c>
      <c r="I72">
        <f t="shared" si="22"/>
        <v>10</v>
      </c>
      <c r="J72">
        <f t="shared" si="23"/>
        <v>13</v>
      </c>
    </row>
    <row r="73" spans="1:10" x14ac:dyDescent="0.35">
      <c r="A73" s="13">
        <f t="shared" si="18"/>
        <v>2459137.1875</v>
      </c>
      <c r="B73" s="6">
        <f>'Waterfront 1'!A70</f>
        <v>44118</v>
      </c>
      <c r="C73" s="1">
        <f>'Waterfront 1'!B70</f>
        <v>0.6875</v>
      </c>
      <c r="D73">
        <f t="shared" si="19"/>
        <v>16</v>
      </c>
      <c r="E73">
        <f t="shared" si="20"/>
        <v>30</v>
      </c>
      <c r="F73">
        <f>'Waterfront 1'!I69+'Waterfront 2'!I72</f>
        <v>3</v>
      </c>
      <c r="G73">
        <f>AVERAGE('Waterfront 1:Waterfront 2'!Q72:U72)</f>
        <v>55.45</v>
      </c>
      <c r="H73">
        <f t="shared" si="21"/>
        <v>2020</v>
      </c>
      <c r="I73">
        <f t="shared" si="22"/>
        <v>10</v>
      </c>
      <c r="J73">
        <f t="shared" si="23"/>
        <v>14</v>
      </c>
    </row>
    <row r="74" spans="1:10" x14ac:dyDescent="0.35">
      <c r="A74" s="13">
        <f t="shared" si="18"/>
        <v>2459138.1763888891</v>
      </c>
      <c r="B74" s="6">
        <f>'Waterfront 1'!A71</f>
        <v>44119</v>
      </c>
      <c r="C74" s="1">
        <f>'Waterfront 1'!B71</f>
        <v>0.67638888888888893</v>
      </c>
      <c r="D74">
        <f t="shared" si="19"/>
        <v>16</v>
      </c>
      <c r="E74">
        <f t="shared" si="20"/>
        <v>14</v>
      </c>
      <c r="F74">
        <f>'Waterfront 1'!I72+'Waterfront 2'!I73</f>
        <v>2</v>
      </c>
      <c r="G74">
        <f>AVERAGE('Waterfront 1:Waterfront 2'!Q73:U73)</f>
        <v>46.970000000000006</v>
      </c>
      <c r="H74">
        <f t="shared" si="21"/>
        <v>2020</v>
      </c>
      <c r="I74">
        <f t="shared" si="22"/>
        <v>10</v>
      </c>
      <c r="J74">
        <f t="shared" si="23"/>
        <v>15</v>
      </c>
    </row>
    <row r="75" spans="1:10" x14ac:dyDescent="0.35">
      <c r="A75" s="13">
        <f t="shared" si="18"/>
        <v>2459139.1451388891</v>
      </c>
      <c r="B75" s="6">
        <f>'Waterfront 1'!A72</f>
        <v>44120</v>
      </c>
      <c r="C75" s="1">
        <f>'Waterfront 1'!B72</f>
        <v>0.64513888888888882</v>
      </c>
      <c r="D75">
        <f t="shared" si="19"/>
        <v>15</v>
      </c>
      <c r="E75">
        <f t="shared" si="20"/>
        <v>29</v>
      </c>
      <c r="F75">
        <f>'Waterfront 1'!I73+'Waterfront 2'!I74</f>
        <v>4</v>
      </c>
      <c r="G75">
        <f>AVERAGE('Waterfront 1:Waterfront 2'!Q74:U74)</f>
        <v>47.45</v>
      </c>
      <c r="H75">
        <f t="shared" si="21"/>
        <v>2020</v>
      </c>
      <c r="I75">
        <f t="shared" si="22"/>
        <v>10</v>
      </c>
      <c r="J75">
        <f t="shared" si="23"/>
        <v>16</v>
      </c>
    </row>
    <row r="76" spans="1:10" x14ac:dyDescent="0.35">
      <c r="A76" s="13">
        <f t="shared" si="18"/>
        <v>2459140.0027777776</v>
      </c>
      <c r="B76" s="6">
        <f>'Waterfront 1'!A73</f>
        <v>44121</v>
      </c>
      <c r="C76" s="1">
        <f>'Waterfront 1'!B73</f>
        <v>0.50277777777777777</v>
      </c>
      <c r="D76">
        <f t="shared" si="19"/>
        <v>12</v>
      </c>
      <c r="E76">
        <f t="shared" si="20"/>
        <v>4</v>
      </c>
      <c r="F76">
        <f>'Waterfront 1'!I74+'Waterfront 2'!I75</f>
        <v>0</v>
      </c>
      <c r="G76">
        <f>AVERAGE('Waterfront 1:Waterfront 2'!Q75:U75)</f>
        <v>56.430000000000007</v>
      </c>
      <c r="H76">
        <f t="shared" si="21"/>
        <v>2020</v>
      </c>
      <c r="I76">
        <f t="shared" si="22"/>
        <v>10</v>
      </c>
      <c r="J76">
        <f t="shared" si="23"/>
        <v>17</v>
      </c>
    </row>
    <row r="77" spans="1:10" x14ac:dyDescent="0.35">
      <c r="A77" s="13">
        <f t="shared" si="18"/>
        <v>2459140.9958333331</v>
      </c>
      <c r="B77" s="6">
        <f>'Waterfront 1'!A74</f>
        <v>44122</v>
      </c>
      <c r="C77" s="1">
        <f>'Waterfront 1'!B74</f>
        <v>0.49583333333333335</v>
      </c>
      <c r="D77">
        <f t="shared" si="19"/>
        <v>11</v>
      </c>
      <c r="E77">
        <f t="shared" si="20"/>
        <v>54</v>
      </c>
      <c r="F77">
        <f>'Waterfront 1'!I75+'Waterfront 2'!I76</f>
        <v>2</v>
      </c>
      <c r="G77">
        <f>AVERAGE('Waterfront 1:Waterfront 2'!Q76:U76)</f>
        <v>53.660000000000004</v>
      </c>
      <c r="H77">
        <f t="shared" si="21"/>
        <v>2020</v>
      </c>
      <c r="I77">
        <f t="shared" si="22"/>
        <v>10</v>
      </c>
      <c r="J77">
        <f t="shared" si="23"/>
        <v>18</v>
      </c>
    </row>
    <row r="78" spans="1:10" x14ac:dyDescent="0.35">
      <c r="A78" s="13">
        <f t="shared" si="18"/>
        <v>2459140.9958333331</v>
      </c>
      <c r="B78" s="6">
        <f>'Waterfront 1'!A74</f>
        <v>44122</v>
      </c>
      <c r="C78" s="1">
        <f>'Waterfront 1'!B74</f>
        <v>0.49583333333333335</v>
      </c>
      <c r="D78">
        <f t="shared" si="19"/>
        <v>11</v>
      </c>
      <c r="E78">
        <f t="shared" si="20"/>
        <v>54</v>
      </c>
      <c r="F78">
        <f>'Waterfront 1'!I76+'Waterfront 2'!I77</f>
        <v>3</v>
      </c>
      <c r="G78">
        <f>AVERAGE('Waterfront 1:Waterfront 2'!Q77:U77)</f>
        <v>48.84</v>
      </c>
      <c r="H78">
        <f t="shared" si="21"/>
        <v>2020</v>
      </c>
      <c r="I78">
        <f t="shared" si="22"/>
        <v>10</v>
      </c>
      <c r="J78">
        <f t="shared" si="23"/>
        <v>18</v>
      </c>
    </row>
    <row r="79" spans="1:10" x14ac:dyDescent="0.35">
      <c r="A79" s="13">
        <f t="shared" si="18"/>
        <v>2459141.90625</v>
      </c>
      <c r="B79" s="6">
        <f>'Waterfront 1'!A75</f>
        <v>44123</v>
      </c>
      <c r="C79" s="1">
        <f>'Waterfront 1'!B75</f>
        <v>0.40625</v>
      </c>
      <c r="D79">
        <f t="shared" si="19"/>
        <v>9</v>
      </c>
      <c r="E79">
        <f t="shared" si="20"/>
        <v>45</v>
      </c>
      <c r="F79">
        <f>'Waterfront 1'!I74+'Waterfront 2'!I75</f>
        <v>0</v>
      </c>
      <c r="G79">
        <f>AVERAGE('Waterfront 1:Waterfront 2'!Q78:U78)</f>
        <v>50.629999999999995</v>
      </c>
      <c r="H79">
        <f t="shared" si="21"/>
        <v>2020</v>
      </c>
      <c r="I79">
        <f t="shared" si="22"/>
        <v>10</v>
      </c>
      <c r="J79">
        <f t="shared" si="23"/>
        <v>19</v>
      </c>
    </row>
    <row r="80" spans="1:10" x14ac:dyDescent="0.35">
      <c r="A80" s="13">
        <f t="shared" si="18"/>
        <v>2459145.9756944445</v>
      </c>
      <c r="B80" s="6">
        <f>'Waterfront 1'!A76</f>
        <v>44127</v>
      </c>
      <c r="C80" s="1">
        <f>'Waterfront 1'!B76</f>
        <v>0.47569444444444442</v>
      </c>
      <c r="D80">
        <f t="shared" si="19"/>
        <v>11</v>
      </c>
      <c r="E80">
        <f t="shared" si="20"/>
        <v>25</v>
      </c>
      <c r="F80">
        <f>'Waterfront 1'!I75+'Waterfront 2'!I76</f>
        <v>2</v>
      </c>
      <c r="G80">
        <f>AVERAGE('Waterfront 1:Waterfront 2'!Q79:U79)</f>
        <v>57.95</v>
      </c>
      <c r="H80">
        <f t="shared" si="21"/>
        <v>2020</v>
      </c>
      <c r="I80">
        <f t="shared" si="22"/>
        <v>10</v>
      </c>
      <c r="J80">
        <f t="shared" si="23"/>
        <v>23</v>
      </c>
    </row>
    <row r="81" spans="1:10" x14ac:dyDescent="0.35">
      <c r="A81" s="13">
        <f t="shared" si="18"/>
        <v>2459146.9937499999</v>
      </c>
      <c r="B81" s="6">
        <f>'Waterfront 1'!A77</f>
        <v>44128</v>
      </c>
      <c r="C81" s="1">
        <f>'Waterfront 1'!B77</f>
        <v>0.49374999999999997</v>
      </c>
      <c r="D81">
        <f t="shared" si="19"/>
        <v>11</v>
      </c>
      <c r="E81">
        <f t="shared" si="20"/>
        <v>51</v>
      </c>
      <c r="F81">
        <f>'Waterfront 1'!I76+'Waterfront 2'!I77</f>
        <v>3</v>
      </c>
      <c r="G81">
        <f>AVERAGE('Waterfront 1:Waterfront 2'!Q80:U80)</f>
        <v>46.3</v>
      </c>
      <c r="H81">
        <f t="shared" si="21"/>
        <v>2020</v>
      </c>
      <c r="I81">
        <f t="shared" si="22"/>
        <v>10</v>
      </c>
      <c r="J81">
        <f t="shared" si="23"/>
        <v>24</v>
      </c>
    </row>
    <row r="82" spans="1:10" x14ac:dyDescent="0.35">
      <c r="A82" s="13">
        <f t="shared" si="18"/>
        <v>2459148.9270833335</v>
      </c>
      <c r="B82" s="6">
        <f>'Waterfront 1'!A78</f>
        <v>44130</v>
      </c>
      <c r="C82" s="1">
        <f>'Waterfront 1'!B78</f>
        <v>0.42708333333333331</v>
      </c>
      <c r="D82">
        <f t="shared" si="19"/>
        <v>10</v>
      </c>
      <c r="E82">
        <f t="shared" si="20"/>
        <v>15</v>
      </c>
      <c r="F82">
        <f>'Waterfront 1'!I77+'Waterfront 2'!I78</f>
        <v>2</v>
      </c>
      <c r="G82">
        <f>AVERAGE('Waterfront 1:Waterfront 2'!Q81:U81)</f>
        <v>50.629999999999995</v>
      </c>
      <c r="H82">
        <f t="shared" si="21"/>
        <v>2020</v>
      </c>
      <c r="I82">
        <f t="shared" si="22"/>
        <v>10</v>
      </c>
      <c r="J82">
        <f t="shared" si="23"/>
        <v>26</v>
      </c>
    </row>
    <row r="83" spans="1:10" x14ac:dyDescent="0.35">
      <c r="A83" s="13">
        <f t="shared" si="18"/>
        <v>2459150.1152777779</v>
      </c>
      <c r="B83" s="6">
        <f>'Waterfront 1'!A79</f>
        <v>44131</v>
      </c>
      <c r="C83" s="1">
        <f>'Waterfront 1'!B79</f>
        <v>0.61527777777777781</v>
      </c>
      <c r="D83">
        <f t="shared" si="19"/>
        <v>14</v>
      </c>
      <c r="E83">
        <f t="shared" si="20"/>
        <v>46</v>
      </c>
      <c r="F83">
        <f>'Waterfront 1'!I78+'Waterfront 2'!I79</f>
        <v>1</v>
      </c>
      <c r="G83">
        <f>AVERAGE('Waterfront 1:Waterfront 2'!Q82:U82)</f>
        <v>55.720000000000006</v>
      </c>
      <c r="H83">
        <f t="shared" si="21"/>
        <v>2020</v>
      </c>
      <c r="I83">
        <f t="shared" si="22"/>
        <v>10</v>
      </c>
      <c r="J83">
        <f t="shared" si="23"/>
        <v>27</v>
      </c>
    </row>
    <row r="84" spans="1:10" x14ac:dyDescent="0.35">
      <c r="A84" s="13">
        <f t="shared" si="18"/>
        <v>2459151.1875</v>
      </c>
      <c r="B84" s="6">
        <f>'Waterfront 1'!A80</f>
        <v>44132</v>
      </c>
      <c r="C84" s="1">
        <f>'Waterfront 1'!B80</f>
        <v>0.6875</v>
      </c>
      <c r="D84">
        <f t="shared" si="19"/>
        <v>16</v>
      </c>
      <c r="E84">
        <f t="shared" si="20"/>
        <v>30</v>
      </c>
      <c r="F84">
        <f>'Waterfront 1'!I79+'Waterfront 2'!I80</f>
        <v>7</v>
      </c>
      <c r="G84">
        <f>AVERAGE('Waterfront 1:Waterfront 2'!Q83:U83)</f>
        <v>44.53</v>
      </c>
      <c r="H84">
        <f t="shared" si="21"/>
        <v>2020</v>
      </c>
      <c r="I84">
        <f t="shared" si="22"/>
        <v>10</v>
      </c>
      <c r="J84">
        <f t="shared" si="23"/>
        <v>28</v>
      </c>
    </row>
    <row r="85" spans="1:10" x14ac:dyDescent="0.35">
      <c r="A85" s="13">
        <f t="shared" si="18"/>
        <v>2459152.972222222</v>
      </c>
      <c r="B85" s="6">
        <f>'Waterfront 1'!A82</f>
        <v>44134</v>
      </c>
      <c r="C85" s="1">
        <f>'Waterfront 1'!B82</f>
        <v>0.47222222222222227</v>
      </c>
      <c r="D85">
        <f t="shared" si="19"/>
        <v>11</v>
      </c>
      <c r="E85">
        <f t="shared" si="20"/>
        <v>20</v>
      </c>
      <c r="F85">
        <f>'Waterfront 1'!I80+'Waterfront 2'!I82</f>
        <v>7</v>
      </c>
      <c r="G85">
        <f>AVERAGE('Waterfront 1:Waterfront 2'!Q84:U84)</f>
        <v>48.99</v>
      </c>
      <c r="H85">
        <f t="shared" si="21"/>
        <v>2020</v>
      </c>
      <c r="I85">
        <f t="shared" si="22"/>
        <v>10</v>
      </c>
      <c r="J85">
        <f t="shared" si="23"/>
        <v>30</v>
      </c>
    </row>
    <row r="86" spans="1:10" x14ac:dyDescent="0.35">
      <c r="A86" s="13">
        <f t="shared" si="18"/>
        <v>2459154.0263888887</v>
      </c>
      <c r="B86" s="6">
        <f>'Waterfront 1'!A83</f>
        <v>44135</v>
      </c>
      <c r="C86" s="1">
        <f>'Waterfront 1'!B83</f>
        <v>0.52638888888888891</v>
      </c>
      <c r="D86">
        <f t="shared" si="19"/>
        <v>12</v>
      </c>
      <c r="E86">
        <f t="shared" si="20"/>
        <v>38</v>
      </c>
      <c r="F86">
        <f>'Waterfront 1'!I82+'Waterfront 2'!I83</f>
        <v>3</v>
      </c>
      <c r="G86">
        <f>AVERAGE('Waterfront 1:Waterfront 2'!Q85:U85)</f>
        <v>48.589999999999996</v>
      </c>
      <c r="H86">
        <f t="shared" si="21"/>
        <v>2020</v>
      </c>
      <c r="I86">
        <f t="shared" si="22"/>
        <v>10</v>
      </c>
      <c r="J86">
        <f t="shared" si="23"/>
        <v>31</v>
      </c>
    </row>
    <row r="87" spans="1:10" x14ac:dyDescent="0.35">
      <c r="A87" s="13">
        <f t="shared" si="18"/>
        <v>2459155.923611111</v>
      </c>
      <c r="B87" s="6">
        <f>'Waterfront 1'!A84</f>
        <v>44137</v>
      </c>
      <c r="C87" s="1">
        <f>'Waterfront 1'!B84</f>
        <v>0.4236111111111111</v>
      </c>
      <c r="D87">
        <f t="shared" si="19"/>
        <v>10</v>
      </c>
      <c r="E87">
        <f t="shared" si="20"/>
        <v>10</v>
      </c>
      <c r="F87">
        <f>'Waterfront 1'!I83+'Waterfront 2'!I84</f>
        <v>3</v>
      </c>
      <c r="G87">
        <f>AVERAGE('Waterfront 1:Waterfront 2'!Q86:U86)</f>
        <v>55</v>
      </c>
      <c r="H87">
        <f t="shared" si="21"/>
        <v>2020</v>
      </c>
      <c r="I87">
        <f t="shared" si="22"/>
        <v>11</v>
      </c>
      <c r="J87">
        <f t="shared" si="23"/>
        <v>2</v>
      </c>
    </row>
    <row r="88" spans="1:10" x14ac:dyDescent="0.35">
      <c r="A88" s="13">
        <f t="shared" si="18"/>
        <v>2459157.125</v>
      </c>
      <c r="B88" s="6">
        <f>'Waterfront 1'!A85</f>
        <v>44138</v>
      </c>
      <c r="C88" s="1">
        <f>'Waterfront 1'!B85</f>
        <v>0.625</v>
      </c>
      <c r="D88">
        <f t="shared" si="19"/>
        <v>15</v>
      </c>
      <c r="E88">
        <f t="shared" si="20"/>
        <v>0</v>
      </c>
      <c r="F88">
        <f>'Waterfront 1'!I84+'Waterfront 2'!I85</f>
        <v>1</v>
      </c>
      <c r="G88">
        <f>AVERAGE('Waterfront 1:Waterfront 2'!Q87:U87)</f>
        <v>46.92</v>
      </c>
      <c r="H88">
        <f t="shared" si="21"/>
        <v>2020</v>
      </c>
      <c r="I88">
        <f t="shared" si="22"/>
        <v>11</v>
      </c>
      <c r="J88">
        <f t="shared" si="23"/>
        <v>3</v>
      </c>
    </row>
    <row r="89" spans="1:10" x14ac:dyDescent="0.35">
      <c r="A89" s="13">
        <f t="shared" si="18"/>
        <v>2459158.0506944442</v>
      </c>
      <c r="B89" s="6">
        <f>'Waterfront 1'!A86</f>
        <v>44139</v>
      </c>
      <c r="C89" s="1">
        <f>'Waterfront 1'!B86</f>
        <v>0.55069444444444449</v>
      </c>
      <c r="D89">
        <f t="shared" si="19"/>
        <v>13</v>
      </c>
      <c r="E89">
        <f t="shared" si="20"/>
        <v>13</v>
      </c>
      <c r="F89">
        <f>'Waterfront 1'!I85+'Waterfront 2'!I86</f>
        <v>10</v>
      </c>
      <c r="G89">
        <f>AVERAGE('Waterfront 1:Waterfront 2'!Q88:U88)</f>
        <v>46.540000000000006</v>
      </c>
      <c r="H89">
        <f t="shared" si="21"/>
        <v>2020</v>
      </c>
      <c r="I89">
        <f t="shared" si="22"/>
        <v>11</v>
      </c>
      <c r="J89">
        <f t="shared" si="23"/>
        <v>4</v>
      </c>
    </row>
    <row r="90" spans="1:10" x14ac:dyDescent="0.35">
      <c r="A90" s="13">
        <f t="shared" si="18"/>
        <v>2459159.96875</v>
      </c>
      <c r="B90" s="6">
        <f>'Waterfront 1'!A88</f>
        <v>44141</v>
      </c>
      <c r="C90" s="1">
        <f>'Waterfront 1'!B88</f>
        <v>0.46875</v>
      </c>
      <c r="D90">
        <f t="shared" si="19"/>
        <v>11</v>
      </c>
      <c r="E90">
        <f t="shared" si="20"/>
        <v>15</v>
      </c>
      <c r="F90">
        <f>'Waterfront 1'!I86+'Waterfront 2'!I88</f>
        <v>11</v>
      </c>
      <c r="G90">
        <f>AVERAGE('Waterfront 1:Waterfront 2'!Q89:U89)</f>
        <v>41.84</v>
      </c>
      <c r="H90">
        <f t="shared" si="21"/>
        <v>2020</v>
      </c>
      <c r="I90">
        <f t="shared" si="22"/>
        <v>11</v>
      </c>
      <c r="J90">
        <f t="shared" si="23"/>
        <v>6</v>
      </c>
    </row>
    <row r="91" spans="1:10" x14ac:dyDescent="0.35">
      <c r="A91" s="13">
        <f t="shared" si="18"/>
        <v>2459162.909722222</v>
      </c>
      <c r="B91" s="6">
        <f>'Waterfront 1'!A90</f>
        <v>44144</v>
      </c>
      <c r="C91" s="1">
        <f>'Waterfront 1'!B90</f>
        <v>0.40972222222222227</v>
      </c>
      <c r="D91">
        <f t="shared" si="19"/>
        <v>9</v>
      </c>
      <c r="E91">
        <f t="shared" si="20"/>
        <v>50</v>
      </c>
      <c r="F91">
        <f>'Waterfront 1'!I88+'Waterfront 2'!I90</f>
        <v>7</v>
      </c>
      <c r="G91">
        <f>AVERAGE('Waterfront 1:Waterfront 2'!Q90:U90)</f>
        <v>53.489999999999995</v>
      </c>
      <c r="H91">
        <f t="shared" si="21"/>
        <v>2020</v>
      </c>
      <c r="I91">
        <f t="shared" si="22"/>
        <v>11</v>
      </c>
      <c r="J91">
        <f t="shared" si="23"/>
        <v>9</v>
      </c>
    </row>
    <row r="92" spans="1:10" x14ac:dyDescent="0.35">
      <c r="A92" s="13">
        <f t="shared" ref="A92:A93" si="24">367*H92 - INT(7*(H92 + INT((I92+9)/12))/4) - INT(3*(INT((H92+(I92-9)/7)/100)+1)/4) + INT(275*I92/9) + J92 + 1721028.5+(D92+(E92+0/60)/60)/24</f>
        <v>2459164.128472222</v>
      </c>
      <c r="B92" s="6">
        <f>'Waterfront 1'!A91</f>
        <v>44145</v>
      </c>
      <c r="C92" s="1">
        <f>'Waterfront 1'!B91</f>
        <v>0.62847222222222221</v>
      </c>
      <c r="D92">
        <f t="shared" ref="D92:D93" si="25">HOUR(C92)</f>
        <v>15</v>
      </c>
      <c r="E92">
        <f t="shared" ref="E92:E93" si="26">MINUTE(C92)</f>
        <v>5</v>
      </c>
      <c r="F92">
        <f>'Waterfront 1'!I89+'Waterfront 2'!I91</f>
        <v>4</v>
      </c>
      <c r="G92">
        <f>AVERAGE('Waterfront 1:Waterfront 2'!Q91:U91)</f>
        <v>47.949999999999996</v>
      </c>
      <c r="H92">
        <f t="shared" ref="H92:H93" si="27">YEAR(B92)</f>
        <v>2020</v>
      </c>
      <c r="I92">
        <f t="shared" ref="I92:I93" si="28">MONTH(B92)</f>
        <v>11</v>
      </c>
      <c r="J92">
        <f t="shared" ref="J92:J93" si="29">DAY(B92)</f>
        <v>10</v>
      </c>
    </row>
    <row r="93" spans="1:10" x14ac:dyDescent="0.35">
      <c r="A93" s="13">
        <f t="shared" si="24"/>
        <v>2459165.1013888889</v>
      </c>
      <c r="B93" s="6">
        <f>'Waterfront 1'!A92</f>
        <v>44146</v>
      </c>
      <c r="C93" s="1">
        <f>'Waterfront 1'!B92</f>
        <v>0.60138888888888886</v>
      </c>
      <c r="D93">
        <f t="shared" si="25"/>
        <v>14</v>
      </c>
      <c r="E93">
        <f t="shared" si="26"/>
        <v>26</v>
      </c>
      <c r="F93">
        <f>'Waterfront 1'!I90+'Waterfront 2'!I92</f>
        <v>3</v>
      </c>
      <c r="G93">
        <f>AVERAGE('Waterfront 1:Waterfront 2'!Q92:U92)</f>
        <v>50.070000000000007</v>
      </c>
      <c r="H93">
        <f t="shared" si="27"/>
        <v>2020</v>
      </c>
      <c r="I93">
        <f t="shared" si="28"/>
        <v>11</v>
      </c>
      <c r="J93">
        <f t="shared" si="29"/>
        <v>11</v>
      </c>
    </row>
    <row r="94" spans="1:10" x14ac:dyDescent="0.35">
      <c r="A94" s="13">
        <f t="shared" ref="A94:A97" si="30">367*H94 - INT(7*(H94 + INT((I94+9)/12))/4) - INT(3*(INT((H94+(I94-9)/7)/100)+1)/4) + INT(275*I94/9) + J94 + 1721028.5+(D94+(E94+0/60)/60)/24</f>
        <v>2459166.0791666666</v>
      </c>
      <c r="B94" s="6">
        <f>'Waterfront 1'!A93</f>
        <v>44147</v>
      </c>
      <c r="C94" s="1">
        <f>'Waterfront 1'!B93</f>
        <v>0.57916666666666672</v>
      </c>
      <c r="D94">
        <f t="shared" ref="D94:D97" si="31">HOUR(C94)</f>
        <v>13</v>
      </c>
      <c r="E94">
        <f t="shared" ref="E94:E97" si="32">MINUTE(C94)</f>
        <v>54</v>
      </c>
      <c r="F94">
        <f>'Waterfront 1'!I91+'Waterfront 2'!I93</f>
        <v>8</v>
      </c>
      <c r="G94">
        <f>AVERAGE('Waterfront 1:Waterfront 2'!Q93:U93)</f>
        <v>56.129999999999995</v>
      </c>
      <c r="H94">
        <f t="shared" ref="H94:H97" si="33">YEAR(B94)</f>
        <v>2020</v>
      </c>
      <c r="I94">
        <f t="shared" ref="I94:I97" si="34">MONTH(B94)</f>
        <v>11</v>
      </c>
      <c r="J94">
        <f t="shared" ref="J94:J97" si="35">DAY(B94)</f>
        <v>12</v>
      </c>
    </row>
    <row r="95" spans="1:10" x14ac:dyDescent="0.35">
      <c r="A95" s="13">
        <f t="shared" si="30"/>
        <v>2459166.9611111111</v>
      </c>
      <c r="B95" s="6">
        <f>'Waterfront 1'!A94</f>
        <v>44148</v>
      </c>
      <c r="C95" s="1">
        <f>'Waterfront 1'!B94</f>
        <v>0.46111111111111108</v>
      </c>
      <c r="D95">
        <f t="shared" si="31"/>
        <v>11</v>
      </c>
      <c r="E95">
        <f t="shared" si="32"/>
        <v>4</v>
      </c>
      <c r="F95">
        <f>'Waterfront 1'!I92+'Waterfront 2'!I94</f>
        <v>14</v>
      </c>
      <c r="G95">
        <f>AVERAGE('Waterfront 1:Waterfront 2'!Q94:U94)</f>
        <v>52.650000000000013</v>
      </c>
      <c r="H95">
        <f t="shared" si="33"/>
        <v>2020</v>
      </c>
      <c r="I95">
        <f t="shared" si="34"/>
        <v>11</v>
      </c>
      <c r="J95">
        <f t="shared" si="35"/>
        <v>13</v>
      </c>
    </row>
    <row r="96" spans="1:10" x14ac:dyDescent="0.35">
      <c r="A96" s="13">
        <f t="shared" si="30"/>
        <v>2459168.0437500002</v>
      </c>
      <c r="B96" s="6">
        <f>'Waterfront 1'!A95</f>
        <v>44149</v>
      </c>
      <c r="C96" s="1">
        <f>'Waterfront 1'!B95</f>
        <v>0.54375000000000007</v>
      </c>
      <c r="D96">
        <f t="shared" si="31"/>
        <v>13</v>
      </c>
      <c r="E96">
        <f t="shared" si="32"/>
        <v>3</v>
      </c>
      <c r="F96">
        <f>'Waterfront 1'!I93+'Waterfront 2'!I95</f>
        <v>12</v>
      </c>
      <c r="G96">
        <f>AVERAGE('Waterfront 1:Waterfront 2'!Q95:U95)</f>
        <v>52.6</v>
      </c>
      <c r="H96">
        <f t="shared" si="33"/>
        <v>2020</v>
      </c>
      <c r="I96">
        <f t="shared" si="34"/>
        <v>11</v>
      </c>
      <c r="J96">
        <f t="shared" si="35"/>
        <v>14</v>
      </c>
    </row>
    <row r="97" spans="1:10" x14ac:dyDescent="0.35">
      <c r="A97" s="13">
        <f t="shared" si="30"/>
        <v>2459169.909722222</v>
      </c>
      <c r="B97" s="6">
        <f>'Waterfront 1'!A97</f>
        <v>44151</v>
      </c>
      <c r="C97" s="1">
        <f>'Waterfront 1'!B97</f>
        <v>0.40972222222222227</v>
      </c>
      <c r="D97">
        <f t="shared" si="31"/>
        <v>9</v>
      </c>
      <c r="E97">
        <f t="shared" si="32"/>
        <v>50</v>
      </c>
      <c r="F97">
        <f>'Waterfront 1'!I94+'Waterfront 2'!I97</f>
        <v>29</v>
      </c>
      <c r="G97">
        <f>AVERAGE('Waterfront 1:Waterfront 2'!Q96:U96)</f>
        <v>51.220000000000006</v>
      </c>
      <c r="H97">
        <f t="shared" si="33"/>
        <v>2020</v>
      </c>
      <c r="I97">
        <f t="shared" si="34"/>
        <v>11</v>
      </c>
      <c r="J97">
        <f t="shared" si="35"/>
        <v>16</v>
      </c>
    </row>
    <row r="98" spans="1:10" x14ac:dyDescent="0.35">
      <c r="A98" s="13">
        <f t="shared" si="18"/>
        <v>2459166.9611111111</v>
      </c>
      <c r="B98" s="6">
        <f>'Waterfront 1'!A94</f>
        <v>44148</v>
      </c>
      <c r="C98" s="1">
        <f>'Waterfront 1'!B94</f>
        <v>0.46111111111111108</v>
      </c>
      <c r="D98">
        <f t="shared" si="19"/>
        <v>11</v>
      </c>
      <c r="E98">
        <f t="shared" si="20"/>
        <v>4</v>
      </c>
      <c r="F98">
        <f>'Waterfront 1'!I93+'Waterfront 2'!I94</f>
        <v>21</v>
      </c>
      <c r="G98">
        <f>AVERAGE('Waterfront 1:Waterfront 2'!Q97:U97)</f>
        <v>55.36</v>
      </c>
      <c r="H98">
        <f t="shared" si="21"/>
        <v>2020</v>
      </c>
      <c r="I98">
        <f t="shared" si="22"/>
        <v>11</v>
      </c>
      <c r="J98">
        <f t="shared" si="23"/>
        <v>13</v>
      </c>
    </row>
    <row r="99" spans="1:10" x14ac:dyDescent="0.35">
      <c r="A99" s="13">
        <f t="shared" si="18"/>
        <v>2459168.0437500002</v>
      </c>
      <c r="B99" s="6">
        <f>'Waterfront 1'!A95</f>
        <v>44149</v>
      </c>
      <c r="C99" s="1">
        <f>'Waterfront 1'!B95</f>
        <v>0.54375000000000007</v>
      </c>
      <c r="D99">
        <f t="shared" si="19"/>
        <v>13</v>
      </c>
      <c r="E99">
        <f t="shared" si="20"/>
        <v>3</v>
      </c>
      <c r="F99">
        <f>'Waterfront 1'!I94+'Waterfront 2'!I95</f>
        <v>9</v>
      </c>
      <c r="G99">
        <f>AVERAGE('Waterfront 1:Waterfront 2'!Q98:U98)</f>
        <v>56.169999999999995</v>
      </c>
      <c r="H99">
        <f t="shared" si="21"/>
        <v>2020</v>
      </c>
      <c r="I99">
        <f t="shared" si="22"/>
        <v>11</v>
      </c>
      <c r="J99">
        <f t="shared" si="23"/>
        <v>14</v>
      </c>
    </row>
    <row r="100" spans="1:10" x14ac:dyDescent="0.35">
      <c r="A100" s="13">
        <f t="shared" si="18"/>
        <v>2459169.909722222</v>
      </c>
      <c r="B100" s="6">
        <f>'Waterfront 1'!A97</f>
        <v>44151</v>
      </c>
      <c r="C100" s="1">
        <f>'Waterfront 1'!B97</f>
        <v>0.40972222222222227</v>
      </c>
      <c r="D100">
        <f t="shared" si="19"/>
        <v>9</v>
      </c>
      <c r="E100">
        <f t="shared" si="20"/>
        <v>50</v>
      </c>
      <c r="F100">
        <f>'Waterfront 1'!I95+'Waterfront 2'!I97</f>
        <v>24</v>
      </c>
      <c r="G100">
        <f>AVERAGE('Waterfront 1:Waterfront 2'!Q99:U99)</f>
        <v>50.739999999999995</v>
      </c>
      <c r="H100">
        <f t="shared" si="21"/>
        <v>2020</v>
      </c>
      <c r="I100">
        <f t="shared" si="22"/>
        <v>11</v>
      </c>
      <c r="J100">
        <f t="shared" si="23"/>
        <v>16</v>
      </c>
    </row>
    <row r="101" spans="1:10" x14ac:dyDescent="0.35">
      <c r="A101" s="13">
        <f t="shared" si="18"/>
        <v>2459172.0416666665</v>
      </c>
      <c r="B101" s="6">
        <f>'Waterfront 1'!A98</f>
        <v>44153</v>
      </c>
      <c r="C101" s="1">
        <f>'Waterfront 1'!B98</f>
        <v>0.54166666666666663</v>
      </c>
      <c r="D101">
        <f t="shared" si="19"/>
        <v>13</v>
      </c>
      <c r="E101">
        <f t="shared" si="20"/>
        <v>0</v>
      </c>
      <c r="F101">
        <f>'Waterfront 1'!I97+'Waterfront 2'!I98</f>
        <v>3</v>
      </c>
      <c r="G101">
        <f>AVERAGE('Waterfront 1:Waterfront 2'!Q100:U100)</f>
        <v>55.559999999999988</v>
      </c>
      <c r="H101">
        <f t="shared" si="21"/>
        <v>2020</v>
      </c>
      <c r="I101">
        <f t="shared" si="22"/>
        <v>11</v>
      </c>
      <c r="J101">
        <f t="shared" si="23"/>
        <v>18</v>
      </c>
    </row>
    <row r="102" spans="1:10" x14ac:dyDescent="0.35">
      <c r="A102" s="13">
        <f t="shared" si="18"/>
        <v>2459173.1118055554</v>
      </c>
      <c r="B102" s="6">
        <f>'Waterfront 1'!A99</f>
        <v>44154</v>
      </c>
      <c r="C102" s="1">
        <f>'Waterfront 1'!B99</f>
        <v>0.6118055555555556</v>
      </c>
      <c r="D102">
        <f t="shared" si="19"/>
        <v>14</v>
      </c>
      <c r="E102">
        <f t="shared" si="20"/>
        <v>41</v>
      </c>
      <c r="F102">
        <f>'Waterfront 1'!I98+'Waterfront 2'!I99</f>
        <v>17</v>
      </c>
      <c r="G102">
        <f>AVERAGE('Waterfront 1:Waterfront 2'!Q101:U101)</f>
        <v>52.819999999999993</v>
      </c>
      <c r="H102">
        <f t="shared" si="21"/>
        <v>2020</v>
      </c>
      <c r="I102">
        <f t="shared" si="22"/>
        <v>11</v>
      </c>
      <c r="J102">
        <f t="shared" si="23"/>
        <v>19</v>
      </c>
    </row>
    <row r="103" spans="1:10" x14ac:dyDescent="0.35">
      <c r="A103" s="13">
        <f t="shared" si="18"/>
        <v>2459173.9791666665</v>
      </c>
      <c r="B103" s="6">
        <f>'Waterfront 1'!A100</f>
        <v>44155</v>
      </c>
      <c r="C103" s="1">
        <f>'Waterfront 1'!B100</f>
        <v>0.47916666666666669</v>
      </c>
      <c r="D103">
        <f t="shared" si="19"/>
        <v>11</v>
      </c>
      <c r="E103">
        <f t="shared" si="20"/>
        <v>30</v>
      </c>
      <c r="F103">
        <f>'Waterfront 1'!I99+'Waterfront 2'!I100</f>
        <v>28</v>
      </c>
      <c r="G103">
        <f>AVERAGE('Waterfront 1:Waterfront 2'!Q102:U102)</f>
        <v>52.739999999999995</v>
      </c>
      <c r="H103">
        <f t="shared" si="21"/>
        <v>2020</v>
      </c>
      <c r="I103">
        <f t="shared" si="22"/>
        <v>11</v>
      </c>
      <c r="J103">
        <f t="shared" si="23"/>
        <v>20</v>
      </c>
    </row>
    <row r="104" spans="1:10" x14ac:dyDescent="0.35">
      <c r="A104" s="13">
        <f t="shared" si="18"/>
        <v>2459175.0166666666</v>
      </c>
      <c r="B104" s="6">
        <f>'Waterfront 1'!A101</f>
        <v>44156</v>
      </c>
      <c r="C104" s="1">
        <f>'Waterfront 1'!B101</f>
        <v>0.51666666666666672</v>
      </c>
      <c r="D104">
        <f t="shared" si="19"/>
        <v>12</v>
      </c>
      <c r="E104">
        <f t="shared" si="20"/>
        <v>24</v>
      </c>
      <c r="F104">
        <f>'Waterfront 1'!I100+'Waterfront 2'!I101</f>
        <v>7</v>
      </c>
      <c r="G104">
        <f>AVERAGE('Waterfront 1:Waterfront 2'!Q103:U103)</f>
        <v>50.769999999999996</v>
      </c>
      <c r="H104">
        <f t="shared" si="21"/>
        <v>2020</v>
      </c>
      <c r="I104">
        <f t="shared" si="22"/>
        <v>11</v>
      </c>
      <c r="J104">
        <f t="shared" si="23"/>
        <v>21</v>
      </c>
    </row>
    <row r="105" spans="1:10" x14ac:dyDescent="0.35">
      <c r="A105" s="13">
        <f t="shared" si="18"/>
        <v>2459178.1541666668</v>
      </c>
      <c r="B105" s="6">
        <f>'Waterfront 1'!A104</f>
        <v>44159</v>
      </c>
      <c r="C105" s="1">
        <f>'Waterfront 1'!B104</f>
        <v>0.65416666666666667</v>
      </c>
      <c r="D105">
        <f t="shared" si="19"/>
        <v>15</v>
      </c>
      <c r="E105">
        <f t="shared" si="20"/>
        <v>42</v>
      </c>
      <c r="F105">
        <f>'Waterfront 1'!I101+'Waterfront 2'!I104</f>
        <v>1</v>
      </c>
      <c r="G105">
        <f>AVERAGE('Waterfront 1:Waterfront 2'!Q104:U104)</f>
        <v>60.659999999999989</v>
      </c>
      <c r="H105">
        <f t="shared" si="21"/>
        <v>2020</v>
      </c>
      <c r="I105">
        <f t="shared" si="22"/>
        <v>11</v>
      </c>
      <c r="J105">
        <f t="shared" si="23"/>
        <v>24</v>
      </c>
    </row>
    <row r="106" spans="1:10" x14ac:dyDescent="0.35">
      <c r="A106" s="13">
        <f t="shared" ref="A106:A121" si="36">367*H106 - INT(7*(H106 + INT((I106+9)/12))/4) - INT(3*(INT((H106+(I106-9)/7)/100)+1)/4) + INT(275*I106/9) + J106 + 1721028.5+(D106+(E106+0/60)/60)/24</f>
        <v>2459182.0180555554</v>
      </c>
      <c r="B106" s="6">
        <f>'Waterfront 1'!A105</f>
        <v>44163</v>
      </c>
      <c r="C106" s="1">
        <f>'Waterfront 1'!B105</f>
        <v>0.5180555555555556</v>
      </c>
      <c r="D106">
        <f t="shared" ref="D106:D118" si="37">HOUR(C106)</f>
        <v>12</v>
      </c>
      <c r="E106">
        <f t="shared" ref="E106:E118" si="38">MINUTE(C106)</f>
        <v>26</v>
      </c>
      <c r="F106">
        <f>'Waterfront 1'!I102+'Waterfront 2'!I105</f>
        <v>5</v>
      </c>
      <c r="G106">
        <f>AVERAGE('Waterfront 1:Waterfront 2'!Q105:U105)</f>
        <v>46.510000000000005</v>
      </c>
      <c r="H106">
        <f t="shared" ref="H106:H118" si="39">YEAR(B106)</f>
        <v>2020</v>
      </c>
      <c r="I106">
        <f t="shared" ref="I106:I118" si="40">MONTH(B106)</f>
        <v>11</v>
      </c>
      <c r="J106">
        <f t="shared" ref="J106:J118" si="41">DAY(B106)</f>
        <v>28</v>
      </c>
    </row>
    <row r="107" spans="1:10" x14ac:dyDescent="0.35">
      <c r="A107" s="13">
        <f t="shared" si="36"/>
        <v>2459183.0090277777</v>
      </c>
      <c r="B107" s="6">
        <f>'Waterfront 1'!A106</f>
        <v>44164</v>
      </c>
      <c r="C107" s="1">
        <f>'Waterfront 1'!B106</f>
        <v>0.50902777777777775</v>
      </c>
      <c r="D107">
        <f t="shared" si="37"/>
        <v>12</v>
      </c>
      <c r="E107">
        <f t="shared" si="38"/>
        <v>13</v>
      </c>
      <c r="F107">
        <f>'Waterfront 1'!I103+'Waterfront 2'!I106</f>
        <v>5</v>
      </c>
      <c r="G107">
        <f>AVERAGE('Waterfront 1:Waterfront 2'!Q106:U106)</f>
        <v>44.83</v>
      </c>
      <c r="H107">
        <f t="shared" si="39"/>
        <v>2020</v>
      </c>
      <c r="I107">
        <f t="shared" si="40"/>
        <v>11</v>
      </c>
      <c r="J107">
        <f t="shared" si="41"/>
        <v>29</v>
      </c>
    </row>
    <row r="108" spans="1:10" x14ac:dyDescent="0.35">
      <c r="A108" s="13">
        <f t="shared" si="36"/>
        <v>2459183.909722222</v>
      </c>
      <c r="B108" s="6">
        <f>'Waterfront 1'!A107</f>
        <v>44165</v>
      </c>
      <c r="C108" s="1">
        <f>'Waterfront 1'!B107</f>
        <v>0.40972222222222227</v>
      </c>
      <c r="D108">
        <f t="shared" si="37"/>
        <v>9</v>
      </c>
      <c r="E108">
        <f t="shared" si="38"/>
        <v>50</v>
      </c>
      <c r="F108">
        <f>'Waterfront 1'!I104+'Waterfront 2'!I107</f>
        <v>10</v>
      </c>
      <c r="G108">
        <f>AVERAGE('Waterfront 1:Waterfront 2'!Q107:U107)</f>
        <v>58.989999999999995</v>
      </c>
      <c r="H108">
        <f t="shared" si="39"/>
        <v>2020</v>
      </c>
      <c r="I108">
        <f t="shared" si="40"/>
        <v>11</v>
      </c>
      <c r="J108">
        <f t="shared" si="41"/>
        <v>30</v>
      </c>
    </row>
    <row r="109" spans="1:10" x14ac:dyDescent="0.35">
      <c r="A109" s="13">
        <f t="shared" si="36"/>
        <v>2459185.1430555554</v>
      </c>
      <c r="B109" s="6">
        <f>'Waterfront 1'!A108</f>
        <v>44166</v>
      </c>
      <c r="C109" s="1">
        <f>'Waterfront 1'!B108</f>
        <v>0.6430555555555556</v>
      </c>
      <c r="D109">
        <f t="shared" si="37"/>
        <v>15</v>
      </c>
      <c r="E109">
        <f t="shared" si="38"/>
        <v>26</v>
      </c>
      <c r="F109">
        <f>'Waterfront 1'!I105+'Waterfront 2'!I108</f>
        <v>1</v>
      </c>
      <c r="G109">
        <f>AVERAGE('Waterfront 1:Waterfront 2'!Q108:U108)</f>
        <v>46.660000000000004</v>
      </c>
      <c r="H109">
        <f t="shared" si="39"/>
        <v>2020</v>
      </c>
      <c r="I109">
        <f t="shared" si="40"/>
        <v>12</v>
      </c>
      <c r="J109">
        <f t="shared" si="41"/>
        <v>1</v>
      </c>
    </row>
    <row r="110" spans="1:10" x14ac:dyDescent="0.35">
      <c r="A110" s="13">
        <f t="shared" si="36"/>
        <v>2459185.9569444442</v>
      </c>
      <c r="B110" s="6">
        <f>'Waterfront 1'!A109</f>
        <v>44167</v>
      </c>
      <c r="C110" s="1">
        <f>'Waterfront 1'!B109</f>
        <v>0.45694444444444443</v>
      </c>
      <c r="D110">
        <f t="shared" si="37"/>
        <v>10</v>
      </c>
      <c r="E110">
        <f t="shared" si="38"/>
        <v>58</v>
      </c>
      <c r="F110">
        <f>'Waterfront 1'!I106+'Waterfront 2'!I109</f>
        <v>4</v>
      </c>
      <c r="G110">
        <f>AVERAGE('Waterfront 1:Waterfront 2'!Q109:U109)</f>
        <v>48.86</v>
      </c>
      <c r="H110">
        <f t="shared" si="39"/>
        <v>2020</v>
      </c>
      <c r="I110">
        <f t="shared" si="40"/>
        <v>12</v>
      </c>
      <c r="J110">
        <f t="shared" si="41"/>
        <v>2</v>
      </c>
    </row>
    <row r="111" spans="1:10" x14ac:dyDescent="0.35">
      <c r="A111" s="13">
        <f t="shared" si="36"/>
        <v>2459187.0993055557</v>
      </c>
      <c r="B111" s="6">
        <f>'Waterfront 1'!A110</f>
        <v>44168</v>
      </c>
      <c r="C111" s="1">
        <f>'Waterfront 1'!B110</f>
        <v>0.59930555555555554</v>
      </c>
      <c r="D111">
        <f t="shared" si="37"/>
        <v>14</v>
      </c>
      <c r="E111">
        <f t="shared" si="38"/>
        <v>23</v>
      </c>
      <c r="F111">
        <f>'Waterfront 1'!I107+'Waterfront 2'!I110</f>
        <v>1</v>
      </c>
      <c r="G111">
        <f>AVERAGE('Waterfront 1:Waterfront 2'!Q110:U110)</f>
        <v>50.25</v>
      </c>
      <c r="H111">
        <f t="shared" si="39"/>
        <v>2020</v>
      </c>
      <c r="I111">
        <f t="shared" si="40"/>
        <v>12</v>
      </c>
      <c r="J111">
        <f t="shared" si="41"/>
        <v>3</v>
      </c>
    </row>
    <row r="112" spans="1:10" x14ac:dyDescent="0.35">
      <c r="A112" s="13">
        <f t="shared" si="36"/>
        <v>2459187.986111111</v>
      </c>
      <c r="B112" s="6">
        <f>'Waterfront 1'!A111</f>
        <v>44169</v>
      </c>
      <c r="C112" s="1">
        <f>'Waterfront 1'!B111</f>
        <v>0.4861111111111111</v>
      </c>
      <c r="D112">
        <f t="shared" si="37"/>
        <v>11</v>
      </c>
      <c r="E112">
        <f t="shared" si="38"/>
        <v>40</v>
      </c>
      <c r="F112">
        <f>'Waterfront 1'!I108+'Waterfront 2'!I111</f>
        <v>4</v>
      </c>
      <c r="G112">
        <f>AVERAGE('Waterfront 1:Waterfront 2'!Q111:U111)</f>
        <v>47.309999999999995</v>
      </c>
      <c r="H112">
        <f t="shared" si="39"/>
        <v>2020</v>
      </c>
      <c r="I112">
        <f t="shared" si="40"/>
        <v>12</v>
      </c>
      <c r="J112">
        <f t="shared" si="41"/>
        <v>4</v>
      </c>
    </row>
    <row r="113" spans="1:10" x14ac:dyDescent="0.35">
      <c r="A113" s="13">
        <f t="shared" si="36"/>
        <v>2459189.0381944445</v>
      </c>
      <c r="B113" s="6">
        <f>'Waterfront 1'!A112</f>
        <v>44170</v>
      </c>
      <c r="C113" s="1">
        <f>'Waterfront 1'!B112</f>
        <v>0.53819444444444442</v>
      </c>
      <c r="D113">
        <f t="shared" si="37"/>
        <v>12</v>
      </c>
      <c r="E113">
        <f t="shared" si="38"/>
        <v>55</v>
      </c>
      <c r="F113">
        <f>'Waterfront 1'!I109+'Waterfront 2'!I112</f>
        <v>3</v>
      </c>
      <c r="G113">
        <f>AVERAGE('Waterfront 1:Waterfront 2'!Q112:U112)</f>
        <v>45.71</v>
      </c>
      <c r="H113">
        <f t="shared" si="39"/>
        <v>2020</v>
      </c>
      <c r="I113">
        <f t="shared" si="40"/>
        <v>12</v>
      </c>
      <c r="J113">
        <f t="shared" si="41"/>
        <v>5</v>
      </c>
    </row>
    <row r="114" spans="1:10" x14ac:dyDescent="0.35">
      <c r="A114" s="13">
        <f t="shared" si="36"/>
        <v>2459190.923611111</v>
      </c>
      <c r="B114" s="6">
        <f>'Waterfront 1'!A113</f>
        <v>44172</v>
      </c>
      <c r="C114" s="1">
        <f>'Waterfront 1'!B113</f>
        <v>0.4236111111111111</v>
      </c>
      <c r="D114">
        <f t="shared" si="37"/>
        <v>10</v>
      </c>
      <c r="E114">
        <f t="shared" si="38"/>
        <v>10</v>
      </c>
      <c r="F114">
        <f>'Waterfront 1'!I110+'Waterfront 2'!I113</f>
        <v>5</v>
      </c>
      <c r="G114">
        <f>AVERAGE('Waterfront 1:Waterfront 2'!Q113:U113)</f>
        <v>48.120000000000005</v>
      </c>
      <c r="H114">
        <f t="shared" si="39"/>
        <v>2020</v>
      </c>
      <c r="I114">
        <f t="shared" si="40"/>
        <v>12</v>
      </c>
      <c r="J114">
        <f t="shared" si="41"/>
        <v>7</v>
      </c>
    </row>
    <row r="115" spans="1:10" x14ac:dyDescent="0.35">
      <c r="A115" s="13">
        <f t="shared" si="36"/>
        <v>2459192.875</v>
      </c>
      <c r="B115" s="6">
        <f>'Waterfront 1'!A114</f>
        <v>44174</v>
      </c>
      <c r="C115" s="1">
        <f>'Waterfront 1'!B114</f>
        <v>0.375</v>
      </c>
      <c r="D115">
        <f t="shared" si="37"/>
        <v>9</v>
      </c>
      <c r="E115">
        <f t="shared" si="38"/>
        <v>0</v>
      </c>
      <c r="F115">
        <f>'Waterfront 1'!I111+'Waterfront 2'!I114</f>
        <v>3</v>
      </c>
      <c r="G115">
        <f>AVERAGE('Waterfront 1:Waterfront 2'!Q114:U114)</f>
        <v>49.260000000000005</v>
      </c>
      <c r="H115">
        <f t="shared" si="39"/>
        <v>2020</v>
      </c>
      <c r="I115">
        <f t="shared" si="40"/>
        <v>12</v>
      </c>
      <c r="J115">
        <f t="shared" si="41"/>
        <v>9</v>
      </c>
    </row>
    <row r="116" spans="1:10" x14ac:dyDescent="0.35">
      <c r="A116" s="13">
        <f t="shared" si="36"/>
        <v>2459195.0305555556</v>
      </c>
      <c r="B116" s="6">
        <f>'Waterfront 1'!A115</f>
        <v>44176</v>
      </c>
      <c r="C116" s="1">
        <f>'Waterfront 1'!B115</f>
        <v>0.53055555555555556</v>
      </c>
      <c r="D116">
        <f t="shared" si="37"/>
        <v>12</v>
      </c>
      <c r="E116">
        <f t="shared" si="38"/>
        <v>44</v>
      </c>
      <c r="F116">
        <f>'Waterfront 1'!I112+'Waterfront 2'!I115</f>
        <v>3</v>
      </c>
      <c r="G116">
        <f>AVERAGE('Waterfront 1:Waterfront 2'!Q115:U115)</f>
        <v>46.519999999999996</v>
      </c>
      <c r="H116">
        <f t="shared" si="39"/>
        <v>2020</v>
      </c>
      <c r="I116">
        <f t="shared" si="40"/>
        <v>12</v>
      </c>
      <c r="J116">
        <f t="shared" si="41"/>
        <v>11</v>
      </c>
    </row>
    <row r="117" spans="1:10" x14ac:dyDescent="0.35">
      <c r="A117" s="13">
        <f t="shared" si="36"/>
        <v>2459197.9472222221</v>
      </c>
      <c r="B117" s="6">
        <f>'Waterfront 1'!A116</f>
        <v>44179</v>
      </c>
      <c r="C117" s="1">
        <f>'Waterfront 1'!B116</f>
        <v>0.44722222222222219</v>
      </c>
      <c r="D117">
        <f t="shared" si="37"/>
        <v>10</v>
      </c>
      <c r="E117">
        <f t="shared" si="38"/>
        <v>44</v>
      </c>
      <c r="F117">
        <f>'Waterfront 1'!I113+'Waterfront 2'!I116</f>
        <v>9</v>
      </c>
      <c r="G117">
        <f>AVERAGE('Waterfront 1:Waterfront 2'!Q116:U116)</f>
        <v>51.519999999999996</v>
      </c>
      <c r="H117">
        <f t="shared" si="39"/>
        <v>2020</v>
      </c>
      <c r="I117">
        <f t="shared" si="40"/>
        <v>12</v>
      </c>
      <c r="J117">
        <f t="shared" si="41"/>
        <v>14</v>
      </c>
    </row>
    <row r="118" spans="1:10" x14ac:dyDescent="0.35">
      <c r="A118" s="13">
        <f t="shared" si="36"/>
        <v>2459226.986111111</v>
      </c>
      <c r="B118" s="6">
        <f>'Waterfront 1'!A118</f>
        <v>44208</v>
      </c>
      <c r="C118" s="1">
        <f>'Waterfront 1'!B118</f>
        <v>0.4861111111111111</v>
      </c>
      <c r="D118">
        <f t="shared" si="37"/>
        <v>11</v>
      </c>
      <c r="E118">
        <f t="shared" si="38"/>
        <v>40</v>
      </c>
      <c r="F118">
        <f>'Waterfront 1'!I114+'Waterfront 2'!I118</f>
        <v>5</v>
      </c>
      <c r="G118">
        <f>AVERAGE('Waterfront 1:Waterfront 2'!Q117:U117)</f>
        <v>54.77</v>
      </c>
      <c r="H118">
        <f t="shared" si="39"/>
        <v>2021</v>
      </c>
      <c r="I118">
        <f t="shared" si="40"/>
        <v>1</v>
      </c>
      <c r="J118">
        <f t="shared" si="41"/>
        <v>12</v>
      </c>
    </row>
    <row r="119" spans="1:10" x14ac:dyDescent="0.35">
      <c r="A119" s="13">
        <f t="shared" si="36"/>
        <v>2459195.0305555556</v>
      </c>
      <c r="B119" s="6">
        <f>'Waterfront 1'!A115</f>
        <v>44176</v>
      </c>
      <c r="C119" s="1">
        <f>'Waterfront 1'!B115</f>
        <v>0.53055555555555556</v>
      </c>
      <c r="D119">
        <f t="shared" si="19"/>
        <v>12</v>
      </c>
      <c r="E119">
        <f t="shared" si="20"/>
        <v>44</v>
      </c>
      <c r="F119">
        <f>'Waterfront 1'!I114+'Waterfront 2'!I115</f>
        <v>8</v>
      </c>
      <c r="G119">
        <f>AVERAGE('Waterfront 1:Waterfront 2'!Q118:U118)</f>
        <v>58.269999999999996</v>
      </c>
      <c r="H119">
        <f t="shared" si="21"/>
        <v>2020</v>
      </c>
      <c r="I119">
        <f t="shared" si="22"/>
        <v>12</v>
      </c>
      <c r="J119">
        <f t="shared" si="23"/>
        <v>11</v>
      </c>
    </row>
    <row r="120" spans="1:10" x14ac:dyDescent="0.35">
      <c r="A120" s="13">
        <f t="shared" si="36"/>
        <v>2459197.9472222221</v>
      </c>
      <c r="B120" s="6">
        <f>'Waterfront 1'!A116</f>
        <v>44179</v>
      </c>
      <c r="C120" s="1">
        <f>'Waterfront 1'!B116</f>
        <v>0.44722222222222219</v>
      </c>
      <c r="D120">
        <f t="shared" si="19"/>
        <v>10</v>
      </c>
      <c r="E120">
        <f t="shared" si="20"/>
        <v>44</v>
      </c>
      <c r="F120">
        <f>'Waterfront 1'!I115+'Waterfront 2'!I116</f>
        <v>8</v>
      </c>
      <c r="G120">
        <f>AVERAGE('Waterfront 1:Waterfront 2'!Q119:U119)</f>
        <v>43.989999999999995</v>
      </c>
      <c r="H120">
        <f t="shared" si="21"/>
        <v>2020</v>
      </c>
      <c r="I120">
        <f t="shared" si="22"/>
        <v>12</v>
      </c>
      <c r="J120">
        <f t="shared" si="23"/>
        <v>14</v>
      </c>
    </row>
    <row r="121" spans="1:10" x14ac:dyDescent="0.35">
      <c r="A121" s="13">
        <f t="shared" si="36"/>
        <v>2459226.986111111</v>
      </c>
      <c r="B121" s="6">
        <f>'Waterfront 1'!A118</f>
        <v>44208</v>
      </c>
      <c r="C121" s="1">
        <f>'Waterfront 1'!B118</f>
        <v>0.4861111111111111</v>
      </c>
      <c r="D121">
        <f t="shared" si="19"/>
        <v>11</v>
      </c>
      <c r="E121">
        <f t="shared" si="20"/>
        <v>40</v>
      </c>
      <c r="F121">
        <f>'Waterfront 1'!I116+'Waterfront 2'!I118</f>
        <v>6</v>
      </c>
      <c r="G121">
        <f>AVERAGE('Waterfront 1:Waterfront 2'!Q120:U120)</f>
        <v>48.05</v>
      </c>
      <c r="H121">
        <f t="shared" si="21"/>
        <v>2021</v>
      </c>
      <c r="I121">
        <f t="shared" si="22"/>
        <v>1</v>
      </c>
      <c r="J121">
        <f t="shared" si="23"/>
        <v>12</v>
      </c>
    </row>
    <row r="122" spans="1:10" x14ac:dyDescent="0.35">
      <c r="A122" s="13">
        <f t="shared" ref="A122:A139" si="42">367*H122 - INT(7*(H122 + INT((I122+9)/12))/4) - INT(3*(INT((H122+(I122-9)/7)/100)+1)/4) + INT(275*I122/9) + J122 + 1721028.5+(D122+(E122+0/60)/60)/24</f>
        <v>2459228.0381944445</v>
      </c>
      <c r="B122" s="6">
        <f>'Waterfront 1'!A119</f>
        <v>44209</v>
      </c>
      <c r="C122" s="1">
        <f>'Waterfront 1'!B119</f>
        <v>0.53819444444444442</v>
      </c>
      <c r="D122">
        <f t="shared" ref="D122:D139" si="43">HOUR(C122)</f>
        <v>12</v>
      </c>
      <c r="E122">
        <f t="shared" ref="E122:E139" si="44">MINUTE(C122)</f>
        <v>55</v>
      </c>
      <c r="F122">
        <f>'Waterfront 1'!I117+'Waterfront 2'!I119</f>
        <v>2</v>
      </c>
      <c r="G122">
        <f>AVERAGE('Waterfront 1:Waterfront 2'!Q121:U121)</f>
        <v>45.680000000000007</v>
      </c>
      <c r="H122">
        <f t="shared" ref="H122:H139" si="45">YEAR(B122)</f>
        <v>2021</v>
      </c>
      <c r="I122">
        <f t="shared" ref="I122:I139" si="46">MONTH(B122)</f>
        <v>1</v>
      </c>
      <c r="J122">
        <f t="shared" ref="J122:J139" si="47">DAY(B122)</f>
        <v>13</v>
      </c>
    </row>
    <row r="123" spans="1:10" x14ac:dyDescent="0.35">
      <c r="A123" s="13">
        <f t="shared" si="42"/>
        <v>2459230.027777778</v>
      </c>
      <c r="B123" s="6">
        <f>'Waterfront 1'!A120</f>
        <v>44211</v>
      </c>
      <c r="C123" s="1">
        <f>'Waterfront 1'!B120</f>
        <v>0.52777777777777779</v>
      </c>
      <c r="D123">
        <f t="shared" si="43"/>
        <v>12</v>
      </c>
      <c r="E123">
        <f t="shared" si="44"/>
        <v>40</v>
      </c>
      <c r="F123">
        <f>'Waterfront 1'!I118+'Waterfront 2'!I120</f>
        <v>4</v>
      </c>
      <c r="G123">
        <f>AVERAGE('Waterfront 1:Waterfront 2'!Q122:U122)</f>
        <v>42.83</v>
      </c>
      <c r="H123">
        <f t="shared" si="45"/>
        <v>2021</v>
      </c>
      <c r="I123">
        <f t="shared" si="46"/>
        <v>1</v>
      </c>
      <c r="J123">
        <f t="shared" si="47"/>
        <v>15</v>
      </c>
    </row>
    <row r="124" spans="1:10" x14ac:dyDescent="0.35">
      <c r="A124" s="13">
        <f t="shared" si="42"/>
        <v>2459233.9736111113</v>
      </c>
      <c r="B124" s="6">
        <f>'Waterfront 1'!A121</f>
        <v>44215</v>
      </c>
      <c r="C124" s="1">
        <f>'Waterfront 1'!B121</f>
        <v>0.47361111111111115</v>
      </c>
      <c r="D124">
        <f t="shared" si="43"/>
        <v>11</v>
      </c>
      <c r="E124">
        <f t="shared" si="44"/>
        <v>22</v>
      </c>
      <c r="F124">
        <f>'Waterfront 1'!I119+'Waterfront 2'!I121</f>
        <v>0</v>
      </c>
      <c r="G124">
        <f>AVERAGE('Waterfront 1:Waterfront 2'!Q123:U123)</f>
        <v>48.029999999999994</v>
      </c>
      <c r="H124">
        <f t="shared" si="45"/>
        <v>2021</v>
      </c>
      <c r="I124">
        <f t="shared" si="46"/>
        <v>1</v>
      </c>
      <c r="J124">
        <f t="shared" si="47"/>
        <v>19</v>
      </c>
    </row>
    <row r="125" spans="1:10" x14ac:dyDescent="0.35">
      <c r="A125" s="13">
        <f t="shared" si="42"/>
        <v>2459235.0083333333</v>
      </c>
      <c r="B125" s="6">
        <f>'Waterfront 1'!A122</f>
        <v>44216</v>
      </c>
      <c r="C125" s="1">
        <f>'Waterfront 1'!B122</f>
        <v>0.5083333333333333</v>
      </c>
      <c r="D125">
        <f t="shared" si="43"/>
        <v>12</v>
      </c>
      <c r="E125">
        <f t="shared" si="44"/>
        <v>12</v>
      </c>
      <c r="F125">
        <f>'Waterfront 1'!I120+'Waterfront 2'!I122</f>
        <v>0</v>
      </c>
      <c r="G125">
        <f>AVERAGE('Waterfront 1:Waterfront 2'!Q124:U124)</f>
        <v>44.679999999999993</v>
      </c>
      <c r="H125">
        <f t="shared" si="45"/>
        <v>2021</v>
      </c>
      <c r="I125">
        <f t="shared" si="46"/>
        <v>1</v>
      </c>
      <c r="J125">
        <f t="shared" si="47"/>
        <v>20</v>
      </c>
    </row>
    <row r="126" spans="1:10" x14ac:dyDescent="0.35">
      <c r="A126" s="13">
        <f t="shared" si="42"/>
        <v>2459237.0263888887</v>
      </c>
      <c r="B126" s="6">
        <f>'Waterfront 1'!A123</f>
        <v>44218</v>
      </c>
      <c r="C126" s="1">
        <f>'Waterfront 1'!B123</f>
        <v>0.52638888888888891</v>
      </c>
      <c r="D126">
        <f t="shared" si="43"/>
        <v>12</v>
      </c>
      <c r="E126">
        <f t="shared" si="44"/>
        <v>38</v>
      </c>
      <c r="F126">
        <f>'Waterfront 1'!I121+'Waterfront 2'!I123</f>
        <v>2</v>
      </c>
      <c r="G126">
        <f>AVERAGE('Waterfront 1:Waterfront 2'!Q125:U125)</f>
        <v>41.300000000000004</v>
      </c>
      <c r="H126">
        <f t="shared" si="45"/>
        <v>2021</v>
      </c>
      <c r="I126">
        <f t="shared" si="46"/>
        <v>1</v>
      </c>
      <c r="J126">
        <f t="shared" si="47"/>
        <v>22</v>
      </c>
    </row>
    <row r="127" spans="1:10" x14ac:dyDescent="0.35">
      <c r="A127" s="13">
        <f t="shared" ref="A127:A131" si="48">367*H127 - INT(7*(H127 + INT((I127+9)/12))/4) - INT(3*(INT((H127+(I127-9)/7)/100)+1)/4) + INT(275*I127/9) + J127 + 1721028.5+(D127+(E127+0/60)/60)/24</f>
        <v>2459250.9458333333</v>
      </c>
      <c r="B127" s="6">
        <f>'Waterfront 1'!A124</f>
        <v>44232</v>
      </c>
      <c r="C127" s="1">
        <f>'Waterfront 1'!B124</f>
        <v>0.4458333333333333</v>
      </c>
      <c r="D127">
        <f t="shared" ref="D127:D131" si="49">HOUR(C127)</f>
        <v>10</v>
      </c>
      <c r="E127">
        <f t="shared" ref="E127:E131" si="50">MINUTE(C127)</f>
        <v>42</v>
      </c>
      <c r="F127">
        <f>'Waterfront 1'!I122+'Waterfront 2'!I124</f>
        <v>2</v>
      </c>
      <c r="G127">
        <f>AVERAGE('Waterfront 1:Waterfront 2'!Q126:U126)</f>
        <v>47.4</v>
      </c>
      <c r="H127">
        <f t="shared" ref="H127:H131" si="51">YEAR(B127)</f>
        <v>2021</v>
      </c>
      <c r="I127">
        <f t="shared" ref="I127:I131" si="52">MONTH(B127)</f>
        <v>2</v>
      </c>
      <c r="J127">
        <f t="shared" ref="J127:J131" si="53">DAY(B127)</f>
        <v>5</v>
      </c>
    </row>
    <row r="128" spans="1:10" x14ac:dyDescent="0.35">
      <c r="A128" s="13">
        <f t="shared" si="48"/>
        <v>2459254.9618055555</v>
      </c>
      <c r="B128" s="6">
        <f>'Waterfront 1'!A125</f>
        <v>44236</v>
      </c>
      <c r="C128" s="1">
        <f>'Waterfront 1'!B125</f>
        <v>0.46180555555555558</v>
      </c>
      <c r="D128">
        <f t="shared" si="49"/>
        <v>11</v>
      </c>
      <c r="E128">
        <f t="shared" si="50"/>
        <v>5</v>
      </c>
      <c r="F128">
        <f>'Waterfront 1'!I123+'Waterfront 2'!I125</f>
        <v>3</v>
      </c>
      <c r="G128">
        <f>AVERAGE('Waterfront 1:Waterfront 2'!Q127:U127)</f>
        <v>50.510000000000005</v>
      </c>
      <c r="H128">
        <f t="shared" si="51"/>
        <v>2021</v>
      </c>
      <c r="I128">
        <f t="shared" si="52"/>
        <v>2</v>
      </c>
      <c r="J128">
        <f t="shared" si="53"/>
        <v>9</v>
      </c>
    </row>
    <row r="129" spans="1:10" x14ac:dyDescent="0.35">
      <c r="A129" s="13">
        <f t="shared" si="48"/>
        <v>2459256.003472222</v>
      </c>
      <c r="B129" s="6">
        <f>'Waterfront 1'!A126</f>
        <v>44237</v>
      </c>
      <c r="C129" s="1">
        <f>'Waterfront 1'!B126</f>
        <v>0.50347222222222221</v>
      </c>
      <c r="D129">
        <f t="shared" si="49"/>
        <v>12</v>
      </c>
      <c r="E129">
        <f t="shared" si="50"/>
        <v>5</v>
      </c>
      <c r="F129">
        <f>'Waterfront 1'!I124+'Waterfront 2'!I126</f>
        <v>4</v>
      </c>
      <c r="G129">
        <f>AVERAGE('Waterfront 1:Waterfront 2'!Q128:U128)</f>
        <v>52.56</v>
      </c>
      <c r="H129">
        <f t="shared" si="51"/>
        <v>2021</v>
      </c>
      <c r="I129">
        <f t="shared" si="52"/>
        <v>2</v>
      </c>
      <c r="J129">
        <f t="shared" si="53"/>
        <v>10</v>
      </c>
    </row>
    <row r="130" spans="1:10" x14ac:dyDescent="0.35">
      <c r="A130" s="13">
        <f t="shared" si="48"/>
        <v>2459258.027777778</v>
      </c>
      <c r="B130" s="6">
        <f>'Waterfront 1'!A127</f>
        <v>44239</v>
      </c>
      <c r="C130" s="1">
        <f>'Waterfront 1'!B127</f>
        <v>0.52777777777777779</v>
      </c>
      <c r="D130">
        <f t="shared" si="49"/>
        <v>12</v>
      </c>
      <c r="E130">
        <f t="shared" si="50"/>
        <v>40</v>
      </c>
      <c r="F130">
        <f>'Waterfront 1'!I125+'Waterfront 2'!I127</f>
        <v>0</v>
      </c>
      <c r="G130">
        <f>AVERAGE('Waterfront 1:Waterfront 2'!Q129:U129)</f>
        <v>48.11</v>
      </c>
      <c r="H130">
        <f t="shared" si="51"/>
        <v>2021</v>
      </c>
      <c r="I130">
        <f t="shared" si="52"/>
        <v>2</v>
      </c>
      <c r="J130">
        <f t="shared" si="53"/>
        <v>12</v>
      </c>
    </row>
    <row r="131" spans="1:10" x14ac:dyDescent="0.35">
      <c r="A131" s="13">
        <f t="shared" si="48"/>
        <v>2459261.965277778</v>
      </c>
      <c r="B131" s="6">
        <f>'Waterfront 1'!A128</f>
        <v>44243</v>
      </c>
      <c r="C131" s="1">
        <f>'Waterfront 1'!B128</f>
        <v>0.46527777777777773</v>
      </c>
      <c r="D131">
        <f t="shared" si="49"/>
        <v>11</v>
      </c>
      <c r="E131">
        <f t="shared" si="50"/>
        <v>10</v>
      </c>
      <c r="F131">
        <f>'Waterfront 1'!I126+'Waterfront 2'!I128</f>
        <v>2</v>
      </c>
      <c r="G131">
        <f>AVERAGE('Waterfront 1:Waterfront 2'!Q130:U130)</f>
        <v>46.820000000000007</v>
      </c>
      <c r="H131">
        <f t="shared" si="51"/>
        <v>2021</v>
      </c>
      <c r="I131">
        <f t="shared" si="52"/>
        <v>2</v>
      </c>
      <c r="J131">
        <f t="shared" si="53"/>
        <v>16</v>
      </c>
    </row>
    <row r="132" spans="1:10" x14ac:dyDescent="0.35">
      <c r="A132" s="13">
        <f t="shared" si="42"/>
        <v>2459265.0249999999</v>
      </c>
      <c r="B132" s="6">
        <f>'Waterfront 1'!A129</f>
        <v>44246</v>
      </c>
      <c r="C132" s="1">
        <f>'Waterfront 1'!B129</f>
        <v>0.52500000000000002</v>
      </c>
      <c r="D132">
        <f t="shared" si="43"/>
        <v>12</v>
      </c>
      <c r="E132">
        <f t="shared" si="44"/>
        <v>36</v>
      </c>
      <c r="F132">
        <f>'Waterfront 1'!I127+'Waterfront 2'!I129</f>
        <v>0</v>
      </c>
      <c r="G132">
        <f>AVERAGE('Waterfront 1:Waterfront 2'!Q131:U131)</f>
        <v>48.29</v>
      </c>
      <c r="H132">
        <f t="shared" si="45"/>
        <v>2021</v>
      </c>
      <c r="I132">
        <f t="shared" si="46"/>
        <v>2</v>
      </c>
      <c r="J132">
        <f t="shared" si="47"/>
        <v>19</v>
      </c>
    </row>
    <row r="133" spans="1:10" x14ac:dyDescent="0.35">
      <c r="A133" s="13">
        <f t="shared" si="42"/>
        <v>2459268.9777777777</v>
      </c>
      <c r="B133" s="6">
        <f>'Waterfront 1'!A130</f>
        <v>44250</v>
      </c>
      <c r="C133" s="1">
        <f>'Waterfront 1'!B130</f>
        <v>0.4777777777777778</v>
      </c>
      <c r="D133">
        <f t="shared" si="43"/>
        <v>11</v>
      </c>
      <c r="E133">
        <f t="shared" si="44"/>
        <v>28</v>
      </c>
      <c r="F133">
        <f>'Waterfront 1'!I128+'Waterfront 2'!I130</f>
        <v>3</v>
      </c>
      <c r="G133">
        <f>AVERAGE('Waterfront 1:Waterfront 2'!Q132:U132)</f>
        <v>44.69</v>
      </c>
      <c r="H133">
        <f t="shared" si="45"/>
        <v>2021</v>
      </c>
      <c r="I133">
        <f t="shared" si="46"/>
        <v>2</v>
      </c>
      <c r="J133">
        <f t="shared" si="47"/>
        <v>23</v>
      </c>
    </row>
    <row r="134" spans="1:10" x14ac:dyDescent="0.35">
      <c r="A134" s="13">
        <f t="shared" si="42"/>
        <v>2459275.9750000001</v>
      </c>
      <c r="B134" s="6">
        <f>'Waterfront 1'!A131</f>
        <v>44257</v>
      </c>
      <c r="C134" s="1">
        <f>'Waterfront 1'!B131</f>
        <v>0.47500000000000003</v>
      </c>
      <c r="D134">
        <f t="shared" si="43"/>
        <v>11</v>
      </c>
      <c r="E134">
        <f t="shared" si="44"/>
        <v>24</v>
      </c>
      <c r="F134">
        <f>'Waterfront 1'!I129+'Waterfront 2'!I131</f>
        <v>2</v>
      </c>
      <c r="G134">
        <f>AVERAGE('Waterfront 1:Waterfront 2'!Q133:U133)</f>
        <v>51.44</v>
      </c>
      <c r="H134">
        <f t="shared" si="45"/>
        <v>2021</v>
      </c>
      <c r="I134">
        <f t="shared" si="46"/>
        <v>3</v>
      </c>
      <c r="J134">
        <f t="shared" si="47"/>
        <v>2</v>
      </c>
    </row>
    <row r="135" spans="1:10" x14ac:dyDescent="0.35">
      <c r="A135" s="13">
        <f t="shared" si="42"/>
        <v>2459277.003472222</v>
      </c>
      <c r="B135" s="6">
        <f>'Waterfront 1'!A132</f>
        <v>44258</v>
      </c>
      <c r="C135" s="1">
        <f>'Waterfront 1'!B132</f>
        <v>0.50347222222222221</v>
      </c>
      <c r="D135">
        <f t="shared" si="43"/>
        <v>12</v>
      </c>
      <c r="E135">
        <f t="shared" si="44"/>
        <v>5</v>
      </c>
      <c r="F135">
        <f>'Waterfront 1'!I130+'Waterfront 2'!I132</f>
        <v>2</v>
      </c>
      <c r="G135">
        <f>AVERAGE('Waterfront 1:Waterfront 2'!Q134:U134)</f>
        <v>45.209999999999994</v>
      </c>
      <c r="H135">
        <f t="shared" si="45"/>
        <v>2021</v>
      </c>
      <c r="I135">
        <f t="shared" si="46"/>
        <v>3</v>
      </c>
      <c r="J135">
        <f t="shared" si="47"/>
        <v>3</v>
      </c>
    </row>
    <row r="136" spans="1:10" x14ac:dyDescent="0.35">
      <c r="A136" s="13">
        <f t="shared" si="42"/>
        <v>2459282.9645833331</v>
      </c>
      <c r="B136" s="6">
        <f>'Waterfront 1'!A133</f>
        <v>44264</v>
      </c>
      <c r="C136" s="1">
        <f>'Waterfront 1'!B133</f>
        <v>0.46458333333333335</v>
      </c>
      <c r="D136">
        <f t="shared" si="43"/>
        <v>11</v>
      </c>
      <c r="E136">
        <f t="shared" si="44"/>
        <v>9</v>
      </c>
      <c r="F136">
        <f>'Waterfront 1'!I131+'Waterfront 2'!I133</f>
        <v>0</v>
      </c>
      <c r="G136">
        <f>AVERAGE('Waterfront 1:Waterfront 2'!Q135:U135)</f>
        <v>48.83</v>
      </c>
      <c r="H136">
        <f t="shared" si="45"/>
        <v>2021</v>
      </c>
      <c r="I136">
        <f t="shared" si="46"/>
        <v>3</v>
      </c>
      <c r="J136">
        <f t="shared" si="47"/>
        <v>9</v>
      </c>
    </row>
    <row r="137" spans="1:10" x14ac:dyDescent="0.35">
      <c r="A137" s="13">
        <f t="shared" si="42"/>
        <v>2459284.0048611113</v>
      </c>
      <c r="B137" s="6">
        <f>'Waterfront 1'!A134</f>
        <v>44265</v>
      </c>
      <c r="C137" s="1">
        <f>'Waterfront 1'!B134</f>
        <v>0.50486111111111109</v>
      </c>
      <c r="D137">
        <f t="shared" si="43"/>
        <v>12</v>
      </c>
      <c r="E137">
        <f t="shared" si="44"/>
        <v>7</v>
      </c>
      <c r="F137">
        <f>'Waterfront 1'!I132+'Waterfront 2'!I134</f>
        <v>1</v>
      </c>
      <c r="G137">
        <f>AVERAGE('Waterfront 1:Waterfront 2'!Q136:U136)</f>
        <v>49.3</v>
      </c>
      <c r="H137">
        <f t="shared" si="45"/>
        <v>2021</v>
      </c>
      <c r="I137">
        <f t="shared" si="46"/>
        <v>3</v>
      </c>
      <c r="J137">
        <f t="shared" si="47"/>
        <v>10</v>
      </c>
    </row>
    <row r="138" spans="1:10" x14ac:dyDescent="0.35">
      <c r="A138" s="13">
        <f t="shared" si="42"/>
        <v>2459286.0340277776</v>
      </c>
      <c r="B138" s="6">
        <f>'Waterfront 1'!A135</f>
        <v>44267</v>
      </c>
      <c r="C138" s="1">
        <f>'Waterfront 1'!B135</f>
        <v>0.53402777777777777</v>
      </c>
      <c r="D138">
        <f t="shared" si="43"/>
        <v>12</v>
      </c>
      <c r="E138">
        <f t="shared" si="44"/>
        <v>49</v>
      </c>
      <c r="F138">
        <f>'Waterfront 1'!I133+'Waterfront 2'!I135</f>
        <v>0</v>
      </c>
      <c r="G138">
        <f>AVERAGE('Waterfront 1:Waterfront 2'!Q137:U137)</f>
        <v>48.2</v>
      </c>
      <c r="H138">
        <f t="shared" si="45"/>
        <v>2021</v>
      </c>
      <c r="I138">
        <f t="shared" si="46"/>
        <v>3</v>
      </c>
      <c r="J138">
        <f t="shared" si="47"/>
        <v>12</v>
      </c>
    </row>
    <row r="139" spans="1:10" x14ac:dyDescent="0.35">
      <c r="A139" s="13">
        <f t="shared" si="42"/>
        <v>2459289.9659722224</v>
      </c>
      <c r="B139" s="6">
        <f>'Waterfront 1'!A136</f>
        <v>44271</v>
      </c>
      <c r="C139" s="1">
        <f>'Waterfront 1'!B136</f>
        <v>0.46597222222222223</v>
      </c>
      <c r="D139">
        <f t="shared" si="43"/>
        <v>11</v>
      </c>
      <c r="E139">
        <f t="shared" si="44"/>
        <v>11</v>
      </c>
      <c r="F139">
        <f>'Waterfront 1'!I134+'Waterfront 2'!I136</f>
        <v>0</v>
      </c>
      <c r="G139">
        <f>AVERAGE('Waterfront 1:Waterfront 2'!Q138:U138)</f>
        <v>46.339999999999989</v>
      </c>
      <c r="H139">
        <f t="shared" si="45"/>
        <v>2021</v>
      </c>
      <c r="I139">
        <f t="shared" si="46"/>
        <v>3</v>
      </c>
      <c r="J139">
        <f t="shared" si="47"/>
        <v>16</v>
      </c>
    </row>
    <row r="140" spans="1:10" x14ac:dyDescent="0.35">
      <c r="A140" s="13">
        <f t="shared" ref="A140:A146" si="54">367*H140 - INT(7*(H140 + INT((I140+9)/12))/4) - INT(3*(INT((H140+(I140-9)/7)/100)+1)/4) + INT(275*I140/9) + J140 + 1721028.5+(D140+(E140+0/60)/60)/24</f>
        <v>2459305.9659722224</v>
      </c>
      <c r="B140" s="6">
        <f>'Waterfront 1'!A137</f>
        <v>44287</v>
      </c>
      <c r="C140" s="1">
        <f>'Waterfront 1'!B136</f>
        <v>0.46597222222222223</v>
      </c>
      <c r="D140">
        <f t="shared" ref="D140:D146" si="55">HOUR(C140)</f>
        <v>11</v>
      </c>
      <c r="E140">
        <f t="shared" ref="E140:E146" si="56">MINUTE(C140)</f>
        <v>11</v>
      </c>
      <c r="F140">
        <f>'Waterfront 1'!I135+'Waterfront 2'!I136</f>
        <v>0</v>
      </c>
      <c r="G140">
        <f>AVERAGE('Waterfront 1:Waterfront 2'!Q139:U139)</f>
        <v>51.55</v>
      </c>
      <c r="H140">
        <f t="shared" ref="H140:H146" si="57">YEAR(B140)</f>
        <v>2021</v>
      </c>
      <c r="I140">
        <f t="shared" ref="I140:I146" si="58">MONTH(B140)</f>
        <v>4</v>
      </c>
      <c r="J140">
        <f t="shared" ref="J140:J146" si="59">DAY(B140)</f>
        <v>1</v>
      </c>
    </row>
    <row r="141" spans="1:10" x14ac:dyDescent="0.35">
      <c r="A141" s="13">
        <f t="shared" si="54"/>
        <v>2459309.1340277777</v>
      </c>
      <c r="B141" s="6">
        <f>'Waterfront 1'!A138</f>
        <v>44290</v>
      </c>
      <c r="C141" s="1">
        <f>'Waterfront 1'!B137</f>
        <v>0.63402777777777775</v>
      </c>
      <c r="D141">
        <f t="shared" si="55"/>
        <v>15</v>
      </c>
      <c r="E141">
        <f t="shared" si="56"/>
        <v>13</v>
      </c>
      <c r="F141">
        <f>'Waterfront 1'!I136+'Waterfront 2'!I137</f>
        <v>8</v>
      </c>
      <c r="G141">
        <f>AVERAGE('Waterfront 1:Waterfront 2'!Q140:U140)</f>
        <v>50.2</v>
      </c>
      <c r="H141">
        <f t="shared" si="57"/>
        <v>2021</v>
      </c>
      <c r="I141">
        <f t="shared" si="58"/>
        <v>4</v>
      </c>
      <c r="J141">
        <f t="shared" si="59"/>
        <v>4</v>
      </c>
    </row>
    <row r="142" spans="1:10" x14ac:dyDescent="0.35">
      <c r="A142" s="13">
        <f t="shared" si="54"/>
        <v>2459313.0236111111</v>
      </c>
      <c r="B142" s="6">
        <f>'Waterfront 1'!A139</f>
        <v>44294</v>
      </c>
      <c r="C142" s="1">
        <f>'Waterfront 1'!B138</f>
        <v>0.52361111111111114</v>
      </c>
      <c r="D142">
        <f t="shared" si="55"/>
        <v>12</v>
      </c>
      <c r="E142">
        <f t="shared" si="56"/>
        <v>34</v>
      </c>
      <c r="F142">
        <f>'Waterfront 1'!I137+'Waterfront 2'!I138</f>
        <v>9</v>
      </c>
      <c r="G142">
        <f>AVERAGE('Waterfront 1:Waterfront 2'!Q141:U141)</f>
        <v>53.71</v>
      </c>
      <c r="H142">
        <f t="shared" si="57"/>
        <v>2021</v>
      </c>
      <c r="I142">
        <f t="shared" si="58"/>
        <v>4</v>
      </c>
      <c r="J142">
        <f t="shared" si="59"/>
        <v>8</v>
      </c>
    </row>
    <row r="143" spans="1:10" x14ac:dyDescent="0.35">
      <c r="A143" s="13">
        <f t="shared" si="54"/>
        <v>2459313.1298611113</v>
      </c>
      <c r="B143" s="6">
        <f>'Waterfront 1'!A139</f>
        <v>44294</v>
      </c>
      <c r="C143" s="1">
        <f>'Waterfront 1'!B139</f>
        <v>0.62986111111111109</v>
      </c>
      <c r="D143">
        <f t="shared" si="55"/>
        <v>15</v>
      </c>
      <c r="E143">
        <f t="shared" si="56"/>
        <v>7</v>
      </c>
      <c r="F143">
        <f>'Waterfront 1'!I138+'Waterfront 2'!I139</f>
        <v>6</v>
      </c>
      <c r="G143">
        <f>AVERAGE('Waterfront 1:Waterfront 2'!Q142:U142)</f>
        <v>49.3</v>
      </c>
      <c r="H143">
        <f t="shared" si="57"/>
        <v>2021</v>
      </c>
      <c r="I143">
        <f t="shared" si="58"/>
        <v>4</v>
      </c>
      <c r="J143">
        <f t="shared" si="59"/>
        <v>8</v>
      </c>
    </row>
    <row r="144" spans="1:10" x14ac:dyDescent="0.35">
      <c r="A144" s="13">
        <f t="shared" si="54"/>
        <v>2459315.0340277776</v>
      </c>
      <c r="B144" s="6">
        <f>'Waterfront 1'!A140</f>
        <v>44296</v>
      </c>
      <c r="C144" s="1">
        <f>'Waterfront 1'!B140</f>
        <v>0.53402777777777777</v>
      </c>
      <c r="D144">
        <f t="shared" si="55"/>
        <v>12</v>
      </c>
      <c r="E144">
        <f t="shared" si="56"/>
        <v>49</v>
      </c>
      <c r="F144">
        <f>'Waterfront 1'!I139+'Waterfront 2'!I140</f>
        <v>7</v>
      </c>
      <c r="G144">
        <f>AVERAGE('Waterfront 1:Waterfront 2'!Q143:U143)</f>
        <v>49.73</v>
      </c>
      <c r="H144">
        <f t="shared" si="57"/>
        <v>2021</v>
      </c>
      <c r="I144">
        <f t="shared" si="58"/>
        <v>4</v>
      </c>
      <c r="J144">
        <f t="shared" si="59"/>
        <v>10</v>
      </c>
    </row>
    <row r="145" spans="1:10" x14ac:dyDescent="0.35">
      <c r="A145" s="13">
        <f t="shared" si="54"/>
        <v>2459317.184027778</v>
      </c>
      <c r="B145" s="6">
        <f>'Waterfront 1'!A141</f>
        <v>44298</v>
      </c>
      <c r="C145" s="1">
        <f>'Waterfront 1'!B141</f>
        <v>0.68402777777777779</v>
      </c>
      <c r="D145">
        <f t="shared" si="55"/>
        <v>16</v>
      </c>
      <c r="E145">
        <f t="shared" si="56"/>
        <v>25</v>
      </c>
      <c r="F145">
        <f>'Waterfront 1'!I140+'Waterfront 2'!I141</f>
        <v>5</v>
      </c>
      <c r="G145">
        <f>AVERAGE('Waterfront 1:Waterfront 2'!Q144:U144)</f>
        <v>45.04</v>
      </c>
      <c r="H145">
        <f t="shared" si="57"/>
        <v>2021</v>
      </c>
      <c r="I145">
        <f t="shared" si="58"/>
        <v>4</v>
      </c>
      <c r="J145">
        <f t="shared" si="59"/>
        <v>12</v>
      </c>
    </row>
    <row r="146" spans="1:10" x14ac:dyDescent="0.35">
      <c r="A146" s="13">
        <f t="shared" si="54"/>
        <v>2459320.0965277776</v>
      </c>
      <c r="B146" s="6">
        <f>'Waterfront 1'!A142</f>
        <v>44301</v>
      </c>
      <c r="C146" s="1">
        <f>'Waterfront 1'!B142</f>
        <v>0.59652777777777777</v>
      </c>
      <c r="D146">
        <f t="shared" si="55"/>
        <v>14</v>
      </c>
      <c r="E146">
        <f t="shared" si="56"/>
        <v>19</v>
      </c>
      <c r="F146">
        <f>'Waterfront 1'!I141+'Waterfront 2'!I142</f>
        <v>8</v>
      </c>
      <c r="G146">
        <f>AVERAGE('Waterfront 1:Waterfront 2'!Q145:U145)</f>
        <v>47.21</v>
      </c>
      <c r="H146">
        <f t="shared" si="57"/>
        <v>2021</v>
      </c>
      <c r="I146">
        <f t="shared" si="58"/>
        <v>4</v>
      </c>
      <c r="J146">
        <f t="shared" si="59"/>
        <v>15</v>
      </c>
    </row>
    <row r="147" spans="1:10" x14ac:dyDescent="0.35">
      <c r="A147" s="13">
        <f t="shared" ref="A147:A177" si="60">367*H147 - INT(7*(H147 + INT((I147+9)/12))/4) - INT(3*(INT((H147+(I147-9)/7)/100)+1)/4) + INT(275*I147/9) + J147 + 1721028.5+(D147+(E147+0/60)/60)/24</f>
        <v>2459321.9430555557</v>
      </c>
      <c r="B147" s="6">
        <f>'Waterfront 1'!A143</f>
        <v>44303</v>
      </c>
      <c r="C147" s="1">
        <f>'Waterfront 1'!B143</f>
        <v>0.44305555555555554</v>
      </c>
      <c r="D147">
        <f t="shared" ref="D147:D177" si="61">HOUR(C147)</f>
        <v>10</v>
      </c>
      <c r="E147">
        <f t="shared" ref="E147:E177" si="62">MINUTE(C147)</f>
        <v>38</v>
      </c>
      <c r="F147">
        <f>'Waterfront 1'!I142+'Waterfront 2'!I143</f>
        <v>4</v>
      </c>
      <c r="G147">
        <f>AVERAGE('Waterfront 1:Waterfront 2'!Q146:U146)</f>
        <v>47.589999999999996</v>
      </c>
      <c r="H147">
        <f t="shared" ref="H147:H177" si="63">YEAR(B147)</f>
        <v>2021</v>
      </c>
      <c r="I147">
        <f t="shared" ref="I147:I177" si="64">MONTH(B147)</f>
        <v>4</v>
      </c>
      <c r="J147">
        <f t="shared" ref="J147:J177" si="65">DAY(B147)</f>
        <v>17</v>
      </c>
    </row>
    <row r="148" spans="1:10" x14ac:dyDescent="0.35">
      <c r="A148" s="13">
        <f t="shared" si="60"/>
        <v>2459324.1805555555</v>
      </c>
      <c r="B148" s="6">
        <f>'Waterfront 1'!A144</f>
        <v>44305</v>
      </c>
      <c r="C148" s="1">
        <f>'Waterfront 1'!B144</f>
        <v>0.68055555555555547</v>
      </c>
      <c r="D148">
        <f t="shared" si="61"/>
        <v>16</v>
      </c>
      <c r="E148">
        <f t="shared" si="62"/>
        <v>20</v>
      </c>
      <c r="F148">
        <f>'Waterfront 1'!I143+'Waterfront 2'!I144</f>
        <v>4</v>
      </c>
      <c r="G148">
        <f>AVERAGE('Waterfront 1:Waterfront 2'!Q147:U147)</f>
        <v>52.580000000000005</v>
      </c>
      <c r="H148">
        <f t="shared" si="63"/>
        <v>2021</v>
      </c>
      <c r="I148">
        <f t="shared" si="64"/>
        <v>4</v>
      </c>
      <c r="J148">
        <f t="shared" si="65"/>
        <v>19</v>
      </c>
    </row>
    <row r="149" spans="1:10" x14ac:dyDescent="0.35">
      <c r="A149" s="13">
        <f t="shared" si="60"/>
        <v>2459327.0055555557</v>
      </c>
      <c r="B149" s="6">
        <f>'Waterfront 1'!A145</f>
        <v>44308</v>
      </c>
      <c r="C149" s="1">
        <f>'Waterfront 1'!B145</f>
        <v>0.50555555555555554</v>
      </c>
      <c r="D149">
        <f t="shared" si="61"/>
        <v>12</v>
      </c>
      <c r="E149">
        <f t="shared" si="62"/>
        <v>8</v>
      </c>
      <c r="F149">
        <f>'Waterfront 1'!I144+'Waterfront 2'!I145</f>
        <v>4</v>
      </c>
      <c r="G149">
        <f>AVERAGE('Waterfront 1:Waterfront 2'!Q148:U148)</f>
        <v>50.579999999999991</v>
      </c>
      <c r="H149">
        <f t="shared" si="63"/>
        <v>2021</v>
      </c>
      <c r="I149">
        <f t="shared" si="64"/>
        <v>4</v>
      </c>
      <c r="J149">
        <f t="shared" si="65"/>
        <v>22</v>
      </c>
    </row>
    <row r="150" spans="1:10" x14ac:dyDescent="0.35">
      <c r="A150" s="13">
        <f t="shared" si="60"/>
        <v>2459333.8875000002</v>
      </c>
      <c r="B150" s="6">
        <f>'Waterfront 1'!A146</f>
        <v>44315</v>
      </c>
      <c r="C150" s="1">
        <f>'Waterfront 1'!B146</f>
        <v>0.38750000000000001</v>
      </c>
      <c r="D150">
        <f t="shared" si="61"/>
        <v>9</v>
      </c>
      <c r="E150">
        <f t="shared" si="62"/>
        <v>18</v>
      </c>
      <c r="F150">
        <f>'Waterfront 1'!I145+'Waterfront 2'!I146</f>
        <v>3</v>
      </c>
      <c r="G150">
        <f>AVERAGE('Waterfront 1:Waterfront 2'!Q149:U149)</f>
        <v>50.739999999999995</v>
      </c>
      <c r="H150">
        <f t="shared" si="63"/>
        <v>2021</v>
      </c>
      <c r="I150">
        <f t="shared" si="64"/>
        <v>4</v>
      </c>
      <c r="J150">
        <f t="shared" si="65"/>
        <v>29</v>
      </c>
    </row>
    <row r="151" spans="1:10" x14ac:dyDescent="0.35">
      <c r="A151" s="13">
        <f t="shared" si="60"/>
        <v>2459341.1097222222</v>
      </c>
      <c r="B151" s="6">
        <f>'Waterfront 1'!A147</f>
        <v>44322</v>
      </c>
      <c r="C151" s="1">
        <f>'Waterfront 1'!B147</f>
        <v>0.60972222222222217</v>
      </c>
      <c r="D151">
        <f t="shared" si="61"/>
        <v>14</v>
      </c>
      <c r="E151">
        <f t="shared" si="62"/>
        <v>38</v>
      </c>
      <c r="F151">
        <f>'Waterfront 1'!I146+'Waterfront 2'!I147</f>
        <v>3</v>
      </c>
      <c r="G151">
        <f>AVERAGE('Waterfront 1:Waterfront 2'!Q150:U150)</f>
        <v>54.430000000000007</v>
      </c>
      <c r="H151">
        <f t="shared" si="63"/>
        <v>2021</v>
      </c>
      <c r="I151">
        <f t="shared" si="64"/>
        <v>5</v>
      </c>
      <c r="J151">
        <f t="shared" si="65"/>
        <v>6</v>
      </c>
    </row>
    <row r="152" spans="1:10" x14ac:dyDescent="0.35">
      <c r="A152" s="13">
        <f t="shared" si="60"/>
        <v>2459345.1666666665</v>
      </c>
      <c r="B152" s="6">
        <f>'Waterfront 1'!A148</f>
        <v>44326</v>
      </c>
      <c r="C152" s="1">
        <f>'Waterfront 1'!B148</f>
        <v>0.66666666666666663</v>
      </c>
      <c r="D152">
        <f t="shared" si="61"/>
        <v>16</v>
      </c>
      <c r="E152">
        <f t="shared" si="62"/>
        <v>0</v>
      </c>
      <c r="F152">
        <f>'Waterfront 1'!I147+'Waterfront 2'!I148</f>
        <v>4</v>
      </c>
      <c r="G152">
        <f>AVERAGE('Waterfront 1:Waterfront 2'!Q151:U151)</f>
        <v>51.089999999999996</v>
      </c>
      <c r="H152">
        <f t="shared" si="63"/>
        <v>2021</v>
      </c>
      <c r="I152">
        <f t="shared" si="64"/>
        <v>5</v>
      </c>
      <c r="J152">
        <f t="shared" si="65"/>
        <v>10</v>
      </c>
    </row>
    <row r="153" spans="1:10" x14ac:dyDescent="0.35">
      <c r="A153" s="13">
        <f t="shared" si="60"/>
        <v>2459347.9270833335</v>
      </c>
      <c r="B153" s="6">
        <f>'Waterfront 1'!A149</f>
        <v>44329</v>
      </c>
      <c r="C153" s="1">
        <f>'Waterfront 1'!B149</f>
        <v>0.42708333333333331</v>
      </c>
      <c r="D153">
        <f t="shared" si="61"/>
        <v>10</v>
      </c>
      <c r="E153">
        <f t="shared" si="62"/>
        <v>15</v>
      </c>
      <c r="F153">
        <f>'Waterfront 1'!I148+'Waterfront 2'!I149</f>
        <v>3</v>
      </c>
      <c r="G153">
        <f>AVERAGE('Waterfront 1:Waterfront 2'!Q152:U152)</f>
        <v>50.559999999999995</v>
      </c>
      <c r="H153">
        <f t="shared" si="63"/>
        <v>2021</v>
      </c>
      <c r="I153">
        <f t="shared" si="64"/>
        <v>5</v>
      </c>
      <c r="J153">
        <f t="shared" si="65"/>
        <v>13</v>
      </c>
    </row>
    <row r="154" spans="1:10" x14ac:dyDescent="0.35">
      <c r="A154" s="13">
        <f t="shared" si="60"/>
        <v>2459352.1666666665</v>
      </c>
      <c r="B154" s="6">
        <f>'Waterfront 1'!A150</f>
        <v>44333</v>
      </c>
      <c r="C154" s="1">
        <f>'Waterfront 1'!B150</f>
        <v>0.66666666666666663</v>
      </c>
      <c r="D154">
        <f t="shared" si="61"/>
        <v>16</v>
      </c>
      <c r="E154">
        <f t="shared" si="62"/>
        <v>0</v>
      </c>
      <c r="F154">
        <f>'Waterfront 1'!I149+'Waterfront 2'!I150</f>
        <v>2</v>
      </c>
      <c r="G154">
        <f>AVERAGE('Waterfront 1:Waterfront 2'!Q153:U153)</f>
        <v>50</v>
      </c>
      <c r="H154">
        <f t="shared" si="63"/>
        <v>2021</v>
      </c>
      <c r="I154">
        <f t="shared" si="64"/>
        <v>5</v>
      </c>
      <c r="J154">
        <f t="shared" si="65"/>
        <v>17</v>
      </c>
    </row>
    <row r="155" spans="1:10" x14ac:dyDescent="0.35">
      <c r="A155" s="13">
        <f t="shared" si="60"/>
        <v>2459355.0201388891</v>
      </c>
      <c r="B155" s="6">
        <f>'Waterfront 1'!A151</f>
        <v>44336</v>
      </c>
      <c r="C155" s="1">
        <f>'Waterfront 1'!B151</f>
        <v>0.52013888888888882</v>
      </c>
      <c r="D155">
        <f t="shared" si="61"/>
        <v>12</v>
      </c>
      <c r="E155">
        <f t="shared" si="62"/>
        <v>29</v>
      </c>
      <c r="F155">
        <f>'Waterfront 1'!I150+'Waterfront 2'!I151</f>
        <v>10</v>
      </c>
      <c r="G155">
        <f>AVERAGE('Waterfront 1:Waterfront 2'!Q154:U154)</f>
        <v>47.690000000000005</v>
      </c>
      <c r="H155">
        <f t="shared" si="63"/>
        <v>2021</v>
      </c>
      <c r="I155">
        <f t="shared" si="64"/>
        <v>5</v>
      </c>
      <c r="J155">
        <f t="shared" si="65"/>
        <v>20</v>
      </c>
    </row>
    <row r="156" spans="1:10" x14ac:dyDescent="0.35">
      <c r="A156" s="13">
        <f t="shared" si="60"/>
        <v>2459366.1659722221</v>
      </c>
      <c r="B156" s="6">
        <f>'Waterfront 1'!A152</f>
        <v>44347</v>
      </c>
      <c r="C156" s="1">
        <f>'Waterfront 1'!B152</f>
        <v>0.66597222222222219</v>
      </c>
      <c r="D156">
        <f t="shared" si="61"/>
        <v>15</v>
      </c>
      <c r="E156">
        <f t="shared" si="62"/>
        <v>59</v>
      </c>
      <c r="F156">
        <f>'Waterfront 1'!I151+'Waterfront 2'!I152</f>
        <v>4</v>
      </c>
      <c r="G156">
        <f>AVERAGE('Waterfront 1:Waterfront 2'!Q155:U155)</f>
        <v>53.669999999999995</v>
      </c>
      <c r="H156">
        <f t="shared" si="63"/>
        <v>2021</v>
      </c>
      <c r="I156">
        <f t="shared" si="64"/>
        <v>5</v>
      </c>
      <c r="J156">
        <f t="shared" si="65"/>
        <v>31</v>
      </c>
    </row>
    <row r="157" spans="1:10" x14ac:dyDescent="0.35">
      <c r="A157" s="13" t="e">
        <f t="shared" si="60"/>
        <v>#REF!</v>
      </c>
      <c r="B157" s="6" t="e">
        <f>'Waterfront 1'!#REF!</f>
        <v>#REF!</v>
      </c>
      <c r="C157" s="1" t="e">
        <f>'Waterfront 1'!#REF!</f>
        <v>#REF!</v>
      </c>
      <c r="D157" t="e">
        <f t="shared" si="61"/>
        <v>#REF!</v>
      </c>
      <c r="E157" t="e">
        <f t="shared" si="62"/>
        <v>#REF!</v>
      </c>
      <c r="F157">
        <f>'Waterfront 1'!I152+'Waterfront 2'!I153</f>
        <v>4</v>
      </c>
      <c r="G157">
        <f>AVERAGE('Waterfront 1:Waterfront 2'!Q156:U156)</f>
        <v>53.17</v>
      </c>
      <c r="H157" t="e">
        <f t="shared" si="63"/>
        <v>#REF!</v>
      </c>
      <c r="I157" t="e">
        <f t="shared" si="64"/>
        <v>#REF!</v>
      </c>
      <c r="J157" t="e">
        <f t="shared" si="65"/>
        <v>#REF!</v>
      </c>
    </row>
    <row r="158" spans="1:10" x14ac:dyDescent="0.35">
      <c r="A158" s="13">
        <f t="shared" si="60"/>
        <v>2459373.1659722221</v>
      </c>
      <c r="B158" s="6">
        <f>'Waterfront 1'!A153</f>
        <v>44354</v>
      </c>
      <c r="C158" s="1">
        <f>'Waterfront 1'!B153</f>
        <v>0.66597222222222219</v>
      </c>
      <c r="D158">
        <f t="shared" si="61"/>
        <v>15</v>
      </c>
      <c r="E158">
        <f t="shared" si="62"/>
        <v>59</v>
      </c>
      <c r="F158" t="e">
        <f>'Waterfront 1'!#REF!+'Waterfront 2'!I154</f>
        <v>#REF!</v>
      </c>
      <c r="G158">
        <f>AVERAGE('Waterfront 1:Waterfront 2'!Q157:U157)</f>
        <v>53.840000000000011</v>
      </c>
      <c r="H158">
        <f t="shared" si="63"/>
        <v>2021</v>
      </c>
      <c r="I158">
        <f t="shared" si="64"/>
        <v>6</v>
      </c>
      <c r="J158">
        <f t="shared" si="65"/>
        <v>7</v>
      </c>
    </row>
    <row r="159" spans="1:10" x14ac:dyDescent="0.35">
      <c r="A159" s="13">
        <f t="shared" si="60"/>
        <v>2459394.128472222</v>
      </c>
      <c r="B159" s="6">
        <f>'Waterfront 1'!A154</f>
        <v>44375</v>
      </c>
      <c r="C159" s="1">
        <f>'Waterfront 1'!B154</f>
        <v>0.62847222222222221</v>
      </c>
      <c r="D159">
        <f t="shared" si="61"/>
        <v>15</v>
      </c>
      <c r="E159">
        <f t="shared" si="62"/>
        <v>5</v>
      </c>
      <c r="F159">
        <f>'Waterfront 1'!I153+'Waterfront 2'!I155</f>
        <v>9</v>
      </c>
      <c r="G159">
        <f>AVERAGE('Waterfront 1:Waterfront 2'!Q158:U158)</f>
        <v>52.070000000000007</v>
      </c>
      <c r="H159">
        <f t="shared" si="63"/>
        <v>2021</v>
      </c>
      <c r="I159">
        <f t="shared" si="64"/>
        <v>6</v>
      </c>
      <c r="J159">
        <f t="shared" si="65"/>
        <v>28</v>
      </c>
    </row>
    <row r="160" spans="1:10" x14ac:dyDescent="0.35">
      <c r="A160" s="13">
        <f t="shared" si="60"/>
        <v>2459395.1354166665</v>
      </c>
      <c r="B160" s="6">
        <f>'Waterfront 1'!A155</f>
        <v>44376</v>
      </c>
      <c r="C160" s="1">
        <f>'Waterfront 1'!B155</f>
        <v>0.63541666666666663</v>
      </c>
      <c r="D160">
        <f t="shared" si="61"/>
        <v>15</v>
      </c>
      <c r="E160">
        <f t="shared" si="62"/>
        <v>15</v>
      </c>
      <c r="F160">
        <f>'Waterfront 1'!I154+'Waterfront 2'!I156</f>
        <v>13</v>
      </c>
      <c r="G160">
        <f>AVERAGE('Waterfront 1:Waterfront 2'!Q159:U159)</f>
        <v>53.690000000000012</v>
      </c>
      <c r="H160">
        <f t="shared" si="63"/>
        <v>2021</v>
      </c>
      <c r="I160">
        <f t="shared" si="64"/>
        <v>6</v>
      </c>
      <c r="J160">
        <f t="shared" si="65"/>
        <v>29</v>
      </c>
    </row>
    <row r="161" spans="1:10" x14ac:dyDescent="0.35">
      <c r="A161" s="13">
        <f t="shared" si="60"/>
        <v>2459402.1319444445</v>
      </c>
      <c r="B161" s="6">
        <f>'Waterfront 1'!A156</f>
        <v>44383</v>
      </c>
      <c r="C161" s="1">
        <f>'Waterfront 1'!B156</f>
        <v>0.63194444444444442</v>
      </c>
      <c r="D161">
        <f t="shared" si="61"/>
        <v>15</v>
      </c>
      <c r="E161">
        <f t="shared" si="62"/>
        <v>10</v>
      </c>
      <c r="F161">
        <f>'Waterfront 1'!I155+'Waterfront 2'!I157</f>
        <v>14</v>
      </c>
      <c r="G161">
        <f>AVERAGE('Waterfront 1:Waterfront 2'!Q160:U160)</f>
        <v>51.19</v>
      </c>
      <c r="H161">
        <f t="shared" si="63"/>
        <v>2021</v>
      </c>
      <c r="I161">
        <f t="shared" si="64"/>
        <v>7</v>
      </c>
      <c r="J161">
        <f t="shared" si="65"/>
        <v>6</v>
      </c>
    </row>
    <row r="162" spans="1:10" x14ac:dyDescent="0.35">
      <c r="A162" s="13">
        <f t="shared" si="60"/>
        <v>2459412.1277777776</v>
      </c>
      <c r="B162" s="6">
        <f>'Waterfront 1'!A157</f>
        <v>44393</v>
      </c>
      <c r="C162" s="1">
        <f>'Waterfront 1'!B157</f>
        <v>0.62777777777777777</v>
      </c>
      <c r="D162">
        <f t="shared" si="61"/>
        <v>15</v>
      </c>
      <c r="E162">
        <f t="shared" si="62"/>
        <v>4</v>
      </c>
      <c r="F162">
        <f>'Waterfront 1'!I156+'Waterfront 2'!I158</f>
        <v>3</v>
      </c>
      <c r="G162">
        <f>AVERAGE('Waterfront 1:Waterfront 2'!Q161:U161)</f>
        <v>47.32</v>
      </c>
      <c r="H162">
        <f t="shared" si="63"/>
        <v>2021</v>
      </c>
      <c r="I162">
        <f t="shared" si="64"/>
        <v>7</v>
      </c>
      <c r="J162">
        <f t="shared" si="65"/>
        <v>16</v>
      </c>
    </row>
    <row r="163" spans="1:10" x14ac:dyDescent="0.35">
      <c r="A163" s="13">
        <f t="shared" si="60"/>
        <v>2459416.1270833332</v>
      </c>
      <c r="B163" s="6">
        <f>'Waterfront 1'!A158</f>
        <v>44397</v>
      </c>
      <c r="C163" s="1">
        <f>'Waterfront 1'!B158</f>
        <v>0.62708333333333333</v>
      </c>
      <c r="D163">
        <f t="shared" si="61"/>
        <v>15</v>
      </c>
      <c r="E163">
        <f t="shared" si="62"/>
        <v>3</v>
      </c>
      <c r="F163">
        <f>'Waterfront 1'!I157+'Waterfront 2'!I159</f>
        <v>11</v>
      </c>
      <c r="G163">
        <f>AVERAGE('Waterfront 1:Waterfront 2'!Q162:U162)</f>
        <v>51.529999999999994</v>
      </c>
      <c r="H163">
        <f t="shared" si="63"/>
        <v>2021</v>
      </c>
      <c r="I163">
        <f t="shared" si="64"/>
        <v>7</v>
      </c>
      <c r="J163">
        <f t="shared" si="65"/>
        <v>20</v>
      </c>
    </row>
    <row r="164" spans="1:10" x14ac:dyDescent="0.35">
      <c r="A164" s="13">
        <f t="shared" si="60"/>
        <v>2459417.1375000002</v>
      </c>
      <c r="B164" s="6">
        <f>'Waterfront 1'!A159</f>
        <v>44398</v>
      </c>
      <c r="C164" s="1">
        <f>'Waterfront 1'!B159</f>
        <v>0.63750000000000007</v>
      </c>
      <c r="D164">
        <f t="shared" si="61"/>
        <v>15</v>
      </c>
      <c r="E164">
        <f t="shared" si="62"/>
        <v>18</v>
      </c>
      <c r="F164">
        <f>'Waterfront 1'!I158+'Waterfront 2'!I160</f>
        <v>5</v>
      </c>
      <c r="G164">
        <f>AVERAGE('Waterfront 1:Waterfront 2'!Q163:U163)</f>
        <v>49.019999999999996</v>
      </c>
      <c r="H164">
        <f t="shared" si="63"/>
        <v>2021</v>
      </c>
      <c r="I164">
        <f t="shared" si="64"/>
        <v>7</v>
      </c>
      <c r="J164">
        <f t="shared" si="65"/>
        <v>21</v>
      </c>
    </row>
    <row r="165" spans="1:10" x14ac:dyDescent="0.35">
      <c r="A165" s="13">
        <f t="shared" si="60"/>
        <v>2459423.1291666669</v>
      </c>
      <c r="B165" s="6">
        <f>'Waterfront 1'!A160</f>
        <v>44404</v>
      </c>
      <c r="C165" s="1">
        <f>'Waterfront 1'!B160</f>
        <v>0.62916666666666665</v>
      </c>
      <c r="D165">
        <f t="shared" si="61"/>
        <v>15</v>
      </c>
      <c r="E165">
        <f t="shared" si="62"/>
        <v>6</v>
      </c>
      <c r="F165">
        <f>'Waterfront 1'!I159+'Waterfront 2'!I161</f>
        <v>11</v>
      </c>
      <c r="G165">
        <f>AVERAGE('Waterfront 1:Waterfront 2'!Q164:U164)</f>
        <v>45.400000000000006</v>
      </c>
      <c r="H165">
        <f t="shared" si="63"/>
        <v>2021</v>
      </c>
      <c r="I165">
        <f t="shared" si="64"/>
        <v>7</v>
      </c>
      <c r="J165">
        <f t="shared" si="65"/>
        <v>27</v>
      </c>
    </row>
    <row r="166" spans="1:10" x14ac:dyDescent="0.35">
      <c r="A166" s="13">
        <f t="shared" si="60"/>
        <v>2459430.1298611113</v>
      </c>
      <c r="B166" s="6">
        <f>'Waterfront 1'!A161</f>
        <v>44411</v>
      </c>
      <c r="C166" s="1">
        <f>'Waterfront 1'!B161</f>
        <v>0.62986111111111109</v>
      </c>
      <c r="D166">
        <f t="shared" si="61"/>
        <v>15</v>
      </c>
      <c r="E166">
        <f t="shared" si="62"/>
        <v>7</v>
      </c>
      <c r="F166">
        <f>'Waterfront 1'!I160+'Waterfront 2'!I162</f>
        <v>14</v>
      </c>
      <c r="G166">
        <f>AVERAGE('Waterfront 1:Waterfront 2'!Q165:U165)</f>
        <v>48.14</v>
      </c>
      <c r="H166">
        <f t="shared" si="63"/>
        <v>2021</v>
      </c>
      <c r="I166">
        <f t="shared" si="64"/>
        <v>8</v>
      </c>
      <c r="J166">
        <f t="shared" si="65"/>
        <v>3</v>
      </c>
    </row>
    <row r="167" spans="1:10" x14ac:dyDescent="0.35">
      <c r="A167" s="13">
        <f t="shared" si="60"/>
        <v>2459433.1298611113</v>
      </c>
      <c r="B167" s="6">
        <f>'Waterfront 1'!A162</f>
        <v>44414</v>
      </c>
      <c r="C167" s="1">
        <f>'Waterfront 1'!B162</f>
        <v>0.62986111111111109</v>
      </c>
      <c r="D167">
        <f t="shared" si="61"/>
        <v>15</v>
      </c>
      <c r="E167">
        <f t="shared" si="62"/>
        <v>7</v>
      </c>
      <c r="F167">
        <f>'Waterfront 1'!I161+'Waterfront 2'!I163</f>
        <v>4</v>
      </c>
      <c r="G167">
        <f>AVERAGE('Waterfront 1:Waterfront 2'!Q166:U166)</f>
        <v>40.97</v>
      </c>
      <c r="H167">
        <f t="shared" si="63"/>
        <v>2021</v>
      </c>
      <c r="I167">
        <f t="shared" si="64"/>
        <v>8</v>
      </c>
      <c r="J167">
        <f t="shared" si="65"/>
        <v>6</v>
      </c>
    </row>
    <row r="168" spans="1:10" x14ac:dyDescent="0.35">
      <c r="A168" s="13">
        <f t="shared" si="60"/>
        <v>2459437.1270833332</v>
      </c>
      <c r="B168" s="6">
        <f>'Waterfront 1'!A163</f>
        <v>44418</v>
      </c>
      <c r="C168" s="1">
        <f>'Waterfront 1'!B163</f>
        <v>0.62708333333333333</v>
      </c>
      <c r="D168">
        <f t="shared" si="61"/>
        <v>15</v>
      </c>
      <c r="E168">
        <f t="shared" si="62"/>
        <v>3</v>
      </c>
      <c r="F168">
        <f>'Waterfront 1'!I162+'Waterfront 2'!I164</f>
        <v>3</v>
      </c>
      <c r="G168">
        <f>AVERAGE('Waterfront 1:Waterfront 2'!Q167:U167)</f>
        <v>44.440000000000005</v>
      </c>
      <c r="H168">
        <f t="shared" si="63"/>
        <v>2021</v>
      </c>
      <c r="I168">
        <f t="shared" si="64"/>
        <v>8</v>
      </c>
      <c r="J168">
        <f t="shared" si="65"/>
        <v>10</v>
      </c>
    </row>
    <row r="169" spans="1:10" x14ac:dyDescent="0.35">
      <c r="A169" s="13">
        <f t="shared" si="60"/>
        <v>2459439.1298611113</v>
      </c>
      <c r="B169" s="6">
        <f>'Waterfront 1'!A164</f>
        <v>44420</v>
      </c>
      <c r="C169" s="1">
        <f>'Waterfront 1'!B164</f>
        <v>0.62986111111111109</v>
      </c>
      <c r="D169">
        <f t="shared" si="61"/>
        <v>15</v>
      </c>
      <c r="E169">
        <f t="shared" si="62"/>
        <v>7</v>
      </c>
      <c r="F169">
        <f>'Waterfront 1'!I163+'Waterfront 2'!I165</f>
        <v>5</v>
      </c>
      <c r="G169">
        <f>AVERAGE('Waterfront 1:Waterfront 2'!Q168:U168)</f>
        <v>48.71</v>
      </c>
      <c r="H169">
        <f t="shared" si="63"/>
        <v>2021</v>
      </c>
      <c r="I169">
        <f t="shared" si="64"/>
        <v>8</v>
      </c>
      <c r="J169">
        <f t="shared" si="65"/>
        <v>12</v>
      </c>
    </row>
    <row r="170" spans="1:10" x14ac:dyDescent="0.35">
      <c r="A170" s="13">
        <f t="shared" si="60"/>
        <v>2459444.1291666669</v>
      </c>
      <c r="B170" s="6">
        <f>'Waterfront 1'!A165</f>
        <v>44425</v>
      </c>
      <c r="C170" s="1">
        <f>'Waterfront 1'!B165</f>
        <v>0.62916666666666665</v>
      </c>
      <c r="D170">
        <f t="shared" si="61"/>
        <v>15</v>
      </c>
      <c r="E170">
        <f t="shared" si="62"/>
        <v>6</v>
      </c>
      <c r="F170">
        <f>'Waterfront 1'!I164+'Waterfront 2'!I166</f>
        <v>10</v>
      </c>
      <c r="G170">
        <f>AVERAGE('Waterfront 1:Waterfront 2'!Q169:U169)</f>
        <v>47.57</v>
      </c>
      <c r="H170">
        <f t="shared" si="63"/>
        <v>2021</v>
      </c>
      <c r="I170">
        <f t="shared" si="64"/>
        <v>8</v>
      </c>
      <c r="J170">
        <f t="shared" si="65"/>
        <v>17</v>
      </c>
    </row>
    <row r="171" spans="1:10" x14ac:dyDescent="0.35">
      <c r="A171" s="13">
        <f t="shared" si="60"/>
        <v>2459451.128472222</v>
      </c>
      <c r="B171" s="6">
        <f>'Waterfront 1'!A166</f>
        <v>44432</v>
      </c>
      <c r="C171" s="1">
        <f>'Waterfront 1'!B166</f>
        <v>0.62847222222222221</v>
      </c>
      <c r="D171">
        <f t="shared" si="61"/>
        <v>15</v>
      </c>
      <c r="E171">
        <f t="shared" si="62"/>
        <v>5</v>
      </c>
      <c r="F171">
        <f>'Waterfront 1'!I165+'Waterfront 2'!I167</f>
        <v>5</v>
      </c>
      <c r="G171">
        <f>AVERAGE('Waterfront 1:Waterfront 2'!Q170:U170)</f>
        <v>49.960000000000008</v>
      </c>
      <c r="H171">
        <f t="shared" si="63"/>
        <v>2021</v>
      </c>
      <c r="I171">
        <f t="shared" si="64"/>
        <v>8</v>
      </c>
      <c r="J171">
        <f t="shared" si="65"/>
        <v>24</v>
      </c>
    </row>
    <row r="172" spans="1:10" x14ac:dyDescent="0.35">
      <c r="A172" s="13">
        <f t="shared" si="60"/>
        <v>2459453.1256944444</v>
      </c>
      <c r="B172" s="6">
        <f>'Waterfront 1'!A167</f>
        <v>44434</v>
      </c>
      <c r="C172" s="1">
        <f>'Waterfront 1'!B167</f>
        <v>0.62569444444444444</v>
      </c>
      <c r="D172">
        <f t="shared" si="61"/>
        <v>15</v>
      </c>
      <c r="E172">
        <f t="shared" si="62"/>
        <v>1</v>
      </c>
      <c r="F172">
        <f>'Waterfront 1'!I166+'Waterfront 2'!I168</f>
        <v>7</v>
      </c>
      <c r="G172">
        <f>AVERAGE('Waterfront 1:Waterfront 2'!Q171:U171)</f>
        <v>45.09</v>
      </c>
      <c r="H172">
        <f t="shared" si="63"/>
        <v>2021</v>
      </c>
      <c r="I172">
        <f t="shared" si="64"/>
        <v>8</v>
      </c>
      <c r="J172">
        <f t="shared" si="65"/>
        <v>26</v>
      </c>
    </row>
    <row r="173" spans="1:10" x14ac:dyDescent="0.35">
      <c r="A173" s="13">
        <f t="shared" si="60"/>
        <v>2459458.1319444445</v>
      </c>
      <c r="B173" s="6">
        <f>'Waterfront 1'!A168</f>
        <v>44439</v>
      </c>
      <c r="C173" s="1">
        <f>'Waterfront 1'!B168</f>
        <v>0.63194444444444442</v>
      </c>
      <c r="D173">
        <f t="shared" si="61"/>
        <v>15</v>
      </c>
      <c r="E173">
        <f t="shared" si="62"/>
        <v>10</v>
      </c>
      <c r="F173">
        <f>'Waterfront 1'!I167+'Waterfront 2'!I169</f>
        <v>8</v>
      </c>
      <c r="G173">
        <f>AVERAGE('Waterfront 1:Waterfront 2'!Q172:U172)</f>
        <v>46.129999999999995</v>
      </c>
      <c r="H173">
        <f t="shared" si="63"/>
        <v>2021</v>
      </c>
      <c r="I173">
        <f t="shared" si="64"/>
        <v>8</v>
      </c>
      <c r="J173">
        <f t="shared" si="65"/>
        <v>31</v>
      </c>
    </row>
    <row r="174" spans="1:10" x14ac:dyDescent="0.35">
      <c r="A174" s="13">
        <f t="shared" si="60"/>
        <v>2459465.9208333334</v>
      </c>
      <c r="B174" s="6">
        <f>'Waterfront 1'!A169</f>
        <v>44447</v>
      </c>
      <c r="C174" s="1">
        <f>'Waterfront 1'!B169</f>
        <v>0.42083333333333334</v>
      </c>
      <c r="D174">
        <f t="shared" si="61"/>
        <v>10</v>
      </c>
      <c r="E174">
        <f t="shared" si="62"/>
        <v>6</v>
      </c>
      <c r="F174">
        <f>'Waterfront 1'!I168+'Waterfront 2'!I170</f>
        <v>3</v>
      </c>
      <c r="G174">
        <f>AVERAGE('Waterfront 1:Waterfront 2'!Q173:U173)</f>
        <v>47.459999999999994</v>
      </c>
      <c r="H174">
        <f t="shared" si="63"/>
        <v>2021</v>
      </c>
      <c r="I174">
        <f t="shared" si="64"/>
        <v>9</v>
      </c>
      <c r="J174">
        <f t="shared" si="65"/>
        <v>8</v>
      </c>
    </row>
    <row r="175" spans="1:10" x14ac:dyDescent="0.35">
      <c r="A175" s="13">
        <f t="shared" si="60"/>
        <v>2459472.1305555557</v>
      </c>
      <c r="B175" s="6">
        <f>'Waterfront 1'!A170</f>
        <v>44453</v>
      </c>
      <c r="C175" s="1">
        <f>'Waterfront 1'!B170</f>
        <v>0.63055555555555554</v>
      </c>
      <c r="D175">
        <f t="shared" si="61"/>
        <v>15</v>
      </c>
      <c r="E175">
        <f t="shared" si="62"/>
        <v>8</v>
      </c>
      <c r="F175">
        <f>'Waterfront 1'!I169+'Waterfront 2'!I171</f>
        <v>5</v>
      </c>
      <c r="G175" t="e">
        <f>AVERAGE('Waterfront 1:Waterfront 2'!Q174:U174)</f>
        <v>#DIV/0!</v>
      </c>
      <c r="H175">
        <f t="shared" si="63"/>
        <v>2021</v>
      </c>
      <c r="I175">
        <f t="shared" si="64"/>
        <v>9</v>
      </c>
      <c r="J175">
        <f t="shared" si="65"/>
        <v>14</v>
      </c>
    </row>
    <row r="176" spans="1:10" x14ac:dyDescent="0.35">
      <c r="A176" s="13">
        <f t="shared" si="60"/>
        <v>2459473.0423611109</v>
      </c>
      <c r="B176" s="6">
        <f>'Waterfront 1'!A171</f>
        <v>44454</v>
      </c>
      <c r="C176" s="1">
        <f>'Waterfront 1'!B171</f>
        <v>0.54236111111111118</v>
      </c>
      <c r="D176">
        <f t="shared" si="61"/>
        <v>13</v>
      </c>
      <c r="E176">
        <f t="shared" si="62"/>
        <v>1</v>
      </c>
      <c r="F176">
        <f>'Waterfront 1'!I170+'Waterfront 2'!I172</f>
        <v>2</v>
      </c>
      <c r="G176" t="e">
        <f>AVERAGE('Waterfront 1:Waterfront 2'!Q175:U175)</f>
        <v>#DIV/0!</v>
      </c>
      <c r="H176">
        <f t="shared" si="63"/>
        <v>2021</v>
      </c>
      <c r="I176">
        <f t="shared" si="64"/>
        <v>9</v>
      </c>
      <c r="J176">
        <f t="shared" si="65"/>
        <v>15</v>
      </c>
    </row>
    <row r="177" spans="1:10" x14ac:dyDescent="0.35">
      <c r="A177" s="13">
        <f t="shared" si="60"/>
        <v>2459487.1625000001</v>
      </c>
      <c r="B177" s="6">
        <f>'Waterfront 1'!A172</f>
        <v>44468</v>
      </c>
      <c r="C177" s="1">
        <f>'Waterfront 1'!B172</f>
        <v>0.66249999999999998</v>
      </c>
      <c r="D177">
        <f t="shared" si="61"/>
        <v>15</v>
      </c>
      <c r="E177">
        <f t="shared" si="62"/>
        <v>54</v>
      </c>
      <c r="F177">
        <f>'Waterfront 1'!I171+'Waterfront 2'!I173</f>
        <v>4</v>
      </c>
      <c r="G177" t="e">
        <f>AVERAGE('Waterfront 1:Waterfront 2'!Q176:U176)</f>
        <v>#DIV/0!</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T343"/>
  <sheetViews>
    <sheetView topLeftCell="J1" workbookViewId="0">
      <selection activeCell="O7" sqref="O7"/>
    </sheetView>
  </sheetViews>
  <sheetFormatPr defaultRowHeight="14.5" x14ac:dyDescent="0.35"/>
  <cols>
    <col min="1" max="6" width="8.7265625" style="17"/>
    <col min="7" max="7" width="9.453125" style="17" bestFit="1" customWidth="1"/>
    <col min="8" max="10" width="8.7265625" style="17"/>
    <col min="11" max="11" width="9.453125" style="17" bestFit="1" customWidth="1"/>
    <col min="13" max="16384" width="8.7265625" style="17"/>
  </cols>
  <sheetData>
    <row r="1" spans="1:20" x14ac:dyDescent="0.35">
      <c r="A1" s="17" t="s">
        <v>125</v>
      </c>
      <c r="B1" s="17" t="s">
        <v>124</v>
      </c>
      <c r="C1" s="17" t="s">
        <v>123</v>
      </c>
      <c r="D1" s="17" t="s">
        <v>122</v>
      </c>
      <c r="E1" s="17" t="s">
        <v>121</v>
      </c>
      <c r="F1" s="17" t="s">
        <v>120</v>
      </c>
      <c r="G1" s="17" t="s">
        <v>126</v>
      </c>
      <c r="H1" s="17" t="s">
        <v>130</v>
      </c>
      <c r="I1" s="17" t="s">
        <v>127</v>
      </c>
      <c r="J1" s="17" t="s">
        <v>131</v>
      </c>
      <c r="L1" s="17" t="s">
        <v>133</v>
      </c>
      <c r="N1" s="17" t="s">
        <v>36</v>
      </c>
      <c r="O1" s="17" t="s">
        <v>141</v>
      </c>
      <c r="P1" s="17" t="s">
        <v>140</v>
      </c>
      <c r="Q1" s="17" t="s">
        <v>139</v>
      </c>
      <c r="S1" s="17" t="s">
        <v>152</v>
      </c>
      <c r="T1" s="17" t="s">
        <v>153</v>
      </c>
    </row>
    <row r="2" spans="1:20" x14ac:dyDescent="0.35">
      <c r="A2" s="17">
        <f>'Waterfront 1'!F2</f>
        <v>3</v>
      </c>
      <c r="B2" s="17">
        <f>'Waterfront 1'!Q2</f>
        <v>43.5</v>
      </c>
      <c r="C2" s="17">
        <f>'Analyzing #2'!A3</f>
        <v>2459036.84375</v>
      </c>
      <c r="D2" s="17">
        <f>MONTH('Analyzing #1'!A3)</f>
        <v>7</v>
      </c>
      <c r="E2" s="17">
        <f>'Analyzing #1'!G3</f>
        <v>61</v>
      </c>
      <c r="F2" s="17">
        <v>1.01</v>
      </c>
      <c r="G2" s="11">
        <f>'Analyzing #1'!A3</f>
        <v>44018</v>
      </c>
      <c r="H2" s="19">
        <f>'Waterfront 1'!B2</f>
        <v>0.34375</v>
      </c>
      <c r="I2" s="17">
        <f>HOUR(H2)</f>
        <v>8</v>
      </c>
      <c r="J2" s="17">
        <v>1</v>
      </c>
      <c r="L2" t="s">
        <v>36</v>
      </c>
      <c r="N2" s="17">
        <v>32</v>
      </c>
      <c r="O2" s="17">
        <v>45</v>
      </c>
      <c r="P2" s="17">
        <v>16</v>
      </c>
      <c r="Q2" s="17">
        <v>12</v>
      </c>
      <c r="S2" s="17">
        <v>126</v>
      </c>
      <c r="T2" s="17">
        <f>SUM(N2:Q2)</f>
        <v>105</v>
      </c>
    </row>
    <row r="3" spans="1:20" x14ac:dyDescent="0.35">
      <c r="A3" s="17">
        <f>'Waterfront 1'!F3</f>
        <v>9</v>
      </c>
      <c r="B3" s="17">
        <f>'Waterfront 1'!Q3</f>
        <v>55.5</v>
      </c>
      <c r="C3" s="17">
        <f>'Analyzing #2'!A4</f>
        <v>2459038.0833333335</v>
      </c>
      <c r="D3" s="17">
        <f>MONTH('Analyzing #1'!A4)</f>
        <v>7</v>
      </c>
      <c r="E3" s="17">
        <f>'Analyzing #1'!G4</f>
        <v>64</v>
      </c>
      <c r="F3" s="17">
        <v>-0.28000000000000003</v>
      </c>
      <c r="G3" s="11">
        <f>'Analyzing #1'!A4</f>
        <v>44019</v>
      </c>
      <c r="H3" s="19">
        <f>'Waterfront 1'!B3</f>
        <v>0.58333333333333337</v>
      </c>
      <c r="I3" s="17">
        <f t="shared" ref="I3:I66" si="0">HOUR(H3)</f>
        <v>14</v>
      </c>
      <c r="J3" s="17">
        <v>1</v>
      </c>
      <c r="L3" t="s">
        <v>141</v>
      </c>
      <c r="M3" s="17" t="s">
        <v>154</v>
      </c>
      <c r="N3" s="17">
        <f>N2/T2</f>
        <v>0.30476190476190479</v>
      </c>
      <c r="O3" s="17">
        <f>O2/T2</f>
        <v>0.42857142857142855</v>
      </c>
      <c r="P3" s="17">
        <f>P2/T2</f>
        <v>0.15238095238095239</v>
      </c>
      <c r="Q3" s="17">
        <f>Q2/T2</f>
        <v>0.11428571428571428</v>
      </c>
      <c r="S3" s="17">
        <f>T2/S2</f>
        <v>0.83333333333333337</v>
      </c>
    </row>
    <row r="4" spans="1:20" x14ac:dyDescent="0.35">
      <c r="A4" s="17">
        <f>'Waterfront 1'!F4</f>
        <v>3</v>
      </c>
      <c r="B4" s="17">
        <f>'Waterfront 1'!Q4</f>
        <v>46.1</v>
      </c>
      <c r="C4" s="17">
        <f>'Analyzing #2'!A5</f>
        <v>2459039.0666666669</v>
      </c>
      <c r="D4" s="17">
        <f>MONTH('Analyzing #1'!A5)</f>
        <v>7</v>
      </c>
      <c r="E4" s="17">
        <f>'Analyzing #1'!G5</f>
        <v>66</v>
      </c>
      <c r="F4" s="17">
        <v>-0.21</v>
      </c>
      <c r="G4" s="11">
        <f>'Analyzing #1'!A5</f>
        <v>44020</v>
      </c>
      <c r="H4" s="19">
        <f>'Waterfront 1'!B4</f>
        <v>0.56666666666666665</v>
      </c>
      <c r="I4" s="17">
        <f t="shared" si="0"/>
        <v>13</v>
      </c>
      <c r="J4" s="17">
        <v>1</v>
      </c>
      <c r="L4" t="s">
        <v>141</v>
      </c>
    </row>
    <row r="5" spans="1:20" x14ac:dyDescent="0.35">
      <c r="A5" s="17">
        <f>'Waterfront 1'!F5</f>
        <v>0</v>
      </c>
      <c r="B5" s="17">
        <f>'Waterfront 1'!Q5</f>
        <v>54.5</v>
      </c>
      <c r="C5" s="17">
        <f>'Analyzing #2'!A6</f>
        <v>2459040.1722222222</v>
      </c>
      <c r="D5" s="17">
        <f>MONTH('Analyzing #1'!A6)</f>
        <v>7</v>
      </c>
      <c r="E5" s="17">
        <f>'Analyzing #1'!G6</f>
        <v>63</v>
      </c>
      <c r="F5" s="17">
        <v>0.44</v>
      </c>
      <c r="G5" s="11">
        <f>'Analyzing #1'!A6</f>
        <v>44021</v>
      </c>
      <c r="H5" s="19">
        <f>'Waterfront 1'!B5</f>
        <v>0.67222222222222217</v>
      </c>
      <c r="I5" s="17">
        <f t="shared" si="0"/>
        <v>16</v>
      </c>
      <c r="J5" s="17">
        <v>1</v>
      </c>
      <c r="L5" t="s">
        <v>140</v>
      </c>
    </row>
    <row r="6" spans="1:20" x14ac:dyDescent="0.35">
      <c r="A6" s="17">
        <f>'Waterfront 1'!F6</f>
        <v>0</v>
      </c>
      <c r="B6" s="17">
        <f>'Waterfront 1'!Q6</f>
        <v>57</v>
      </c>
      <c r="C6" s="17">
        <f>'Analyzing #2'!A7</f>
        <v>2459041.03125</v>
      </c>
      <c r="D6" s="17">
        <f>MONTH('Analyzing #1'!A7)</f>
        <v>7</v>
      </c>
      <c r="E6" s="17">
        <f>'Analyzing #1'!G7</f>
        <v>64</v>
      </c>
      <c r="F6" s="17">
        <v>0.7</v>
      </c>
      <c r="G6" s="11">
        <f>'Analyzing #1'!A7</f>
        <v>44022</v>
      </c>
      <c r="H6" s="19">
        <f>'Waterfront 1'!B6</f>
        <v>0.53125</v>
      </c>
      <c r="I6" s="17">
        <f t="shared" si="0"/>
        <v>12</v>
      </c>
      <c r="J6" s="17">
        <v>1</v>
      </c>
      <c r="L6" t="s">
        <v>141</v>
      </c>
    </row>
    <row r="7" spans="1:20" x14ac:dyDescent="0.35">
      <c r="A7" s="17">
        <f>'Waterfront 1'!F7</f>
        <v>0</v>
      </c>
      <c r="B7" s="17">
        <f>'Waterfront 1'!Q7</f>
        <v>60.6</v>
      </c>
      <c r="C7" s="17">
        <f>'Analyzing #2'!A8</f>
        <v>2459042.1104166666</v>
      </c>
      <c r="D7" s="17">
        <f>MONTH('Analyzing #1'!A8)</f>
        <v>7</v>
      </c>
      <c r="E7" s="17">
        <f>'Analyzing #1'!G8</f>
        <v>63</v>
      </c>
      <c r="F7" s="17">
        <v>0.78</v>
      </c>
      <c r="G7" s="11">
        <f>'Analyzing #1'!A8</f>
        <v>44023</v>
      </c>
      <c r="H7" s="19">
        <f>'Waterfront 1'!B7</f>
        <v>0.61041666666666672</v>
      </c>
      <c r="I7" s="17">
        <f t="shared" si="0"/>
        <v>14</v>
      </c>
      <c r="J7" s="17">
        <v>1</v>
      </c>
      <c r="L7" t="s">
        <v>142</v>
      </c>
    </row>
    <row r="8" spans="1:20" x14ac:dyDescent="0.35">
      <c r="A8" s="17">
        <f>'Waterfront 1'!F8</f>
        <v>0</v>
      </c>
      <c r="B8" s="17">
        <f>'Waterfront 1'!Q8</f>
        <v>46.8</v>
      </c>
      <c r="C8" s="17">
        <f>'Analyzing #2'!A9</f>
        <v>2459043.861111111</v>
      </c>
      <c r="D8" s="17">
        <f>MONTH('Analyzing #1'!A9)</f>
        <v>7</v>
      </c>
      <c r="E8" s="17">
        <f>'Analyzing #1'!G9</f>
        <v>61</v>
      </c>
      <c r="F8" s="17">
        <v>1.1200000000000001</v>
      </c>
      <c r="G8" s="11">
        <f>'Analyzing #1'!A9</f>
        <v>44025</v>
      </c>
      <c r="H8" s="19">
        <f>'Waterfront 1'!B8</f>
        <v>0.3611111111111111</v>
      </c>
      <c r="I8" s="17">
        <f t="shared" si="0"/>
        <v>8</v>
      </c>
      <c r="J8" s="17">
        <v>1</v>
      </c>
      <c r="L8" t="s">
        <v>36</v>
      </c>
    </row>
    <row r="9" spans="1:20" x14ac:dyDescent="0.35">
      <c r="A9" s="17">
        <f>'Waterfront 1'!F9</f>
        <v>0</v>
      </c>
      <c r="B9" s="17">
        <f>'Waterfront 1'!Q9</f>
        <v>39.700000000000003</v>
      </c>
      <c r="C9" s="17">
        <f>'Analyzing #2'!A10</f>
        <v>2459044.923611111</v>
      </c>
      <c r="D9" s="17">
        <f>MONTH('Analyzing #1'!A10)</f>
        <v>7</v>
      </c>
      <c r="E9" s="17">
        <f>'Analyzing #1'!G10</f>
        <v>64</v>
      </c>
      <c r="F9" s="17">
        <v>1.0900000000000001</v>
      </c>
      <c r="G9" s="11">
        <f>'Analyzing #1'!A10</f>
        <v>44026</v>
      </c>
      <c r="H9" s="19">
        <f>'Waterfront 1'!B9</f>
        <v>0.4236111111111111</v>
      </c>
      <c r="I9" s="17">
        <f t="shared" si="0"/>
        <v>10</v>
      </c>
      <c r="J9" s="17">
        <v>1</v>
      </c>
      <c r="L9" t="s">
        <v>141</v>
      </c>
    </row>
    <row r="10" spans="1:20" x14ac:dyDescent="0.35">
      <c r="A10" s="17">
        <f>'Waterfront 1'!F10</f>
        <v>0</v>
      </c>
      <c r="B10" s="17">
        <f>'Waterfront 1'!Q10</f>
        <v>63.8</v>
      </c>
      <c r="C10" s="17">
        <f>'Analyzing #2'!A11</f>
        <v>2459045.9249999998</v>
      </c>
      <c r="D10" s="17">
        <f>MONTH('Analyzing #1'!A11)</f>
        <v>7</v>
      </c>
      <c r="E10" s="17">
        <f>'Analyzing #1'!G11</f>
        <v>63</v>
      </c>
      <c r="F10" s="17">
        <v>0.72</v>
      </c>
      <c r="G10" s="11">
        <f>'Analyzing #1'!A11</f>
        <v>44027</v>
      </c>
      <c r="H10" s="19">
        <f>'Waterfront 1'!B10</f>
        <v>0.42499999999999999</v>
      </c>
      <c r="I10" s="17">
        <f t="shared" si="0"/>
        <v>10</v>
      </c>
      <c r="J10" s="17">
        <v>1</v>
      </c>
      <c r="L10" t="s">
        <v>141</v>
      </c>
    </row>
    <row r="11" spans="1:20" x14ac:dyDescent="0.35">
      <c r="A11" s="17">
        <f>'Waterfront 1'!F11</f>
        <v>0</v>
      </c>
      <c r="B11" s="17">
        <f>'Waterfront 1'!Q11</f>
        <v>73.400000000000006</v>
      </c>
      <c r="C11" s="17">
        <f>'Analyzing #2'!A12</f>
        <v>2459047.2041666666</v>
      </c>
      <c r="D11" s="17">
        <f>MONTH('Analyzing #1'!A12)</f>
        <v>7</v>
      </c>
      <c r="E11" s="17">
        <f>'Analyzing #1'!G12</f>
        <v>73</v>
      </c>
      <c r="F11" s="17">
        <v>2.21</v>
      </c>
      <c r="G11" s="11">
        <f>'Analyzing #1'!A12</f>
        <v>44028</v>
      </c>
      <c r="H11" s="19">
        <f>'Waterfront 1'!B11</f>
        <v>0.70416666666666661</v>
      </c>
      <c r="I11" s="17">
        <f t="shared" si="0"/>
        <v>16</v>
      </c>
      <c r="J11" s="17">
        <v>1</v>
      </c>
    </row>
    <row r="12" spans="1:20" x14ac:dyDescent="0.35">
      <c r="A12" s="17">
        <f>'Waterfront 1'!F12</f>
        <v>0</v>
      </c>
      <c r="B12" s="17">
        <f>'Waterfront 1'!Q12</f>
        <v>56</v>
      </c>
      <c r="C12" s="17">
        <f>'Analyzing #2'!A13</f>
        <v>2459048.0104166665</v>
      </c>
      <c r="D12" s="17">
        <f>MONTH('Analyzing #1'!A13)</f>
        <v>7</v>
      </c>
      <c r="E12" s="17">
        <f>'Analyzing #1'!G13</f>
        <v>68</v>
      </c>
      <c r="F12" s="17">
        <v>0.68</v>
      </c>
      <c r="G12" s="11">
        <f>'Analyzing #1'!A13</f>
        <v>44029</v>
      </c>
      <c r="H12" s="19">
        <f>'Waterfront 1'!B12</f>
        <v>0.51041666666666663</v>
      </c>
      <c r="I12" s="17">
        <f t="shared" si="0"/>
        <v>12</v>
      </c>
      <c r="J12" s="17">
        <v>1</v>
      </c>
    </row>
    <row r="13" spans="1:20" x14ac:dyDescent="0.35">
      <c r="A13" s="17">
        <f>'Waterfront 1'!F13</f>
        <v>14</v>
      </c>
      <c r="B13" s="17">
        <f>'Waterfront 1'!Q13</f>
        <v>44.1</v>
      </c>
      <c r="C13" s="17">
        <f>'Analyzing #2'!A14</f>
        <v>2459049.2340277778</v>
      </c>
      <c r="D13" s="17">
        <f>MONTH('Analyzing #1'!A14)</f>
        <v>7</v>
      </c>
      <c r="E13" s="17">
        <f>'Analyzing #1'!G14</f>
        <v>73</v>
      </c>
      <c r="F13" s="17">
        <v>2.4300000000000002</v>
      </c>
      <c r="G13" s="11">
        <f>'Analyzing #1'!A14</f>
        <v>44030</v>
      </c>
      <c r="H13" s="19">
        <f>'Waterfront 1'!B13</f>
        <v>0.73402777777777783</v>
      </c>
      <c r="I13" s="17">
        <f t="shared" si="0"/>
        <v>17</v>
      </c>
      <c r="J13" s="17">
        <v>1</v>
      </c>
      <c r="L13" s="12" t="s">
        <v>141</v>
      </c>
    </row>
    <row r="14" spans="1:20" x14ac:dyDescent="0.35">
      <c r="A14" s="17">
        <f>'Waterfront 1'!F14</f>
        <v>6</v>
      </c>
      <c r="B14" s="17">
        <f>'Waterfront 1'!Q14</f>
        <v>59.3</v>
      </c>
      <c r="C14" s="17">
        <f>'Analyzing #2'!A15</f>
        <v>2459050.8645833335</v>
      </c>
      <c r="D14" s="17">
        <f>MONTH('Analyzing #1'!A15)</f>
        <v>7</v>
      </c>
      <c r="E14" s="17">
        <f>'Analyzing #1'!G15</f>
        <v>70</v>
      </c>
      <c r="F14" s="17">
        <v>0.14000000000000001</v>
      </c>
      <c r="G14" s="11">
        <f>'Analyzing #1'!A15</f>
        <v>44032</v>
      </c>
      <c r="H14" s="19">
        <f>'Waterfront 1'!B14</f>
        <v>0.36458333333333331</v>
      </c>
      <c r="I14" s="17">
        <f t="shared" si="0"/>
        <v>8</v>
      </c>
      <c r="J14" s="17">
        <v>1</v>
      </c>
      <c r="L14" t="s">
        <v>143</v>
      </c>
    </row>
    <row r="15" spans="1:20" x14ac:dyDescent="0.35">
      <c r="A15" s="17">
        <f>'Waterfront 1'!F15</f>
        <v>2</v>
      </c>
      <c r="B15" s="17">
        <f>'Waterfront 1'!Q15</f>
        <v>50.5</v>
      </c>
      <c r="C15" s="17">
        <f>'Analyzing #2'!A16</f>
        <v>2459051.9791666665</v>
      </c>
      <c r="D15" s="17">
        <f>MONTH('Analyzing #1'!A16)</f>
        <v>7</v>
      </c>
      <c r="E15" s="17">
        <f>'Analyzing #1'!G16</f>
        <v>70</v>
      </c>
      <c r="F15" s="17">
        <v>-0.54</v>
      </c>
      <c r="G15" s="11">
        <f>'Analyzing #1'!A16</f>
        <v>44033</v>
      </c>
      <c r="H15" s="19">
        <f>'Waterfront 1'!B15</f>
        <v>0.47916666666666669</v>
      </c>
      <c r="I15" s="17">
        <f t="shared" si="0"/>
        <v>11</v>
      </c>
      <c r="J15" s="17">
        <v>1</v>
      </c>
      <c r="L15" t="s">
        <v>144</v>
      </c>
    </row>
    <row r="16" spans="1:20" x14ac:dyDescent="0.35">
      <c r="A16" s="17">
        <f>'Waterfront 1'!F16</f>
        <v>2</v>
      </c>
      <c r="B16" s="17">
        <f>'Waterfront 1'!Q16</f>
        <v>52.5</v>
      </c>
      <c r="C16" s="17">
        <f>'Analyzing #2'!A17</f>
        <v>2459052.9909722223</v>
      </c>
      <c r="D16" s="17">
        <f>MONTH('Analyzing #1'!A17)</f>
        <v>7</v>
      </c>
      <c r="E16" s="17">
        <f>'Analyzing #1'!G17</f>
        <v>66</v>
      </c>
      <c r="F16" s="17">
        <v>-0.41</v>
      </c>
      <c r="G16" s="11">
        <f>'Analyzing #1'!A17</f>
        <v>44034</v>
      </c>
      <c r="H16" s="19">
        <f>'Waterfront 1'!B16</f>
        <v>0.4909722222222222</v>
      </c>
      <c r="I16" s="17">
        <f t="shared" si="0"/>
        <v>11</v>
      </c>
      <c r="J16" s="17">
        <v>1</v>
      </c>
      <c r="L16" t="s">
        <v>141</v>
      </c>
    </row>
    <row r="17" spans="1:12" x14ac:dyDescent="0.35">
      <c r="A17" s="17">
        <f>'Waterfront 1'!F17</f>
        <v>2</v>
      </c>
      <c r="B17" s="17">
        <f>'Waterfront 1'!Q17</f>
        <v>53.7</v>
      </c>
      <c r="C17" s="17">
        <f>'Analyzing #2'!A18</f>
        <v>2459054.1895833332</v>
      </c>
      <c r="D17" s="17">
        <f>MONTH('Analyzing #1'!A18)</f>
        <v>7</v>
      </c>
      <c r="E17" s="17">
        <f>'Analyzing #1'!G18</f>
        <v>66</v>
      </c>
      <c r="F17" s="17">
        <v>1.03</v>
      </c>
      <c r="G17" s="11">
        <f>'Analyzing #1'!A18</f>
        <v>44035</v>
      </c>
      <c r="H17" s="19">
        <f>'Waterfront 1'!B17</f>
        <v>0.68958333333333333</v>
      </c>
      <c r="I17" s="17">
        <f t="shared" si="0"/>
        <v>16</v>
      </c>
      <c r="J17" s="17">
        <v>1</v>
      </c>
      <c r="L17" t="s">
        <v>36</v>
      </c>
    </row>
    <row r="18" spans="1:12" x14ac:dyDescent="0.35">
      <c r="A18" s="17">
        <f>'Waterfront 1'!F18</f>
        <v>13</v>
      </c>
      <c r="B18" s="17">
        <f>'Waterfront 1'!Q18</f>
        <v>49.9</v>
      </c>
      <c r="C18" s="17">
        <f>'Analyzing #2'!A19</f>
        <v>2459055.1805555555</v>
      </c>
      <c r="D18" s="17">
        <f>MONTH('Analyzing #1'!A19)</f>
        <v>7</v>
      </c>
      <c r="E18" s="17">
        <f>'Analyzing #1'!G19</f>
        <v>68</v>
      </c>
      <c r="F18" s="17">
        <v>0.69</v>
      </c>
      <c r="G18" s="11">
        <f>'Analyzing #1'!A19</f>
        <v>44036</v>
      </c>
      <c r="H18" s="19">
        <f>'Waterfront 1'!B18</f>
        <v>0.68055555555555547</v>
      </c>
      <c r="I18" s="17">
        <f t="shared" si="0"/>
        <v>16</v>
      </c>
      <c r="J18" s="17">
        <v>1</v>
      </c>
      <c r="L18" t="s">
        <v>142</v>
      </c>
    </row>
    <row r="19" spans="1:12" x14ac:dyDescent="0.35">
      <c r="A19" s="17">
        <f>'Waterfront 1'!F19</f>
        <v>1</v>
      </c>
      <c r="B19" s="17">
        <f>'Waterfront 1'!Q19</f>
        <v>56.5</v>
      </c>
      <c r="C19" s="17">
        <f>'Analyzing #2'!A20</f>
        <v>2459056.0833333335</v>
      </c>
      <c r="D19" s="17">
        <f>MONTH('Analyzing #1'!A20)</f>
        <v>7</v>
      </c>
      <c r="E19" s="17">
        <f>'Analyzing #1'!G20</f>
        <v>75</v>
      </c>
      <c r="F19" s="17">
        <v>0.4</v>
      </c>
      <c r="G19" s="11">
        <f>'Analyzing #1'!A20</f>
        <v>44037</v>
      </c>
      <c r="H19" s="19">
        <f>'Waterfront 1'!B19</f>
        <v>0.58333333333333337</v>
      </c>
      <c r="I19" s="17">
        <f t="shared" si="0"/>
        <v>14</v>
      </c>
      <c r="J19" s="17">
        <v>1</v>
      </c>
      <c r="L19" t="s">
        <v>141</v>
      </c>
    </row>
    <row r="20" spans="1:12" x14ac:dyDescent="0.35">
      <c r="A20" s="17">
        <f>'Waterfront 1'!F20</f>
        <v>2</v>
      </c>
      <c r="B20" s="17">
        <f>'Waterfront 1'!Q20</f>
        <v>47.9</v>
      </c>
      <c r="C20" s="17">
        <f>'Analyzing #2'!A21</f>
        <v>2459057.8506944445</v>
      </c>
      <c r="D20" s="17">
        <f>MONTH('Analyzing #1'!A21)</f>
        <v>7</v>
      </c>
      <c r="E20" s="17">
        <f>'Analyzing #1'!G21</f>
        <v>72</v>
      </c>
      <c r="F20" s="17">
        <v>1.2</v>
      </c>
      <c r="G20" s="11">
        <f>'Analyzing #1'!A21</f>
        <v>44039</v>
      </c>
      <c r="H20" s="19">
        <f>'Waterfront 1'!B20</f>
        <v>0.35069444444444442</v>
      </c>
      <c r="I20" s="17">
        <f t="shared" si="0"/>
        <v>8</v>
      </c>
      <c r="J20" s="17">
        <v>1</v>
      </c>
      <c r="L20" t="s">
        <v>36</v>
      </c>
    </row>
    <row r="21" spans="1:12" x14ac:dyDescent="0.35">
      <c r="A21" s="17">
        <f>'Waterfront 1'!F21</f>
        <v>3</v>
      </c>
      <c r="B21" s="17">
        <f>'Waterfront 1'!Q21</f>
        <v>49.4</v>
      </c>
      <c r="C21" s="17">
        <f>'Analyzing #2'!A22</f>
        <v>2459059.1444444442</v>
      </c>
      <c r="D21" s="17">
        <f>MONTH('Analyzing #1'!A22)</f>
        <v>7</v>
      </c>
      <c r="E21" s="17">
        <f>'Analyzing #1'!G22</f>
        <v>75</v>
      </c>
      <c r="F21" s="17">
        <v>1.73</v>
      </c>
      <c r="G21" s="11">
        <f>'Analyzing #1'!A22</f>
        <v>44040</v>
      </c>
      <c r="H21" s="19">
        <f>'Waterfront 1'!B21</f>
        <v>0.64444444444444449</v>
      </c>
      <c r="I21" s="17">
        <f t="shared" si="0"/>
        <v>15</v>
      </c>
      <c r="J21" s="17">
        <v>1</v>
      </c>
    </row>
    <row r="22" spans="1:12" x14ac:dyDescent="0.35">
      <c r="A22" s="17" t="e">
        <f>'Waterfront 1'!#REF!</f>
        <v>#REF!</v>
      </c>
      <c r="B22" s="17">
        <f>'Waterfront 1'!Q22</f>
        <v>47.7</v>
      </c>
      <c r="C22" s="17">
        <f>'Analyzing #2'!A24</f>
        <v>2459061.1937500001</v>
      </c>
      <c r="D22" s="17">
        <f>MONTH('Analyzing #1'!A24)</f>
        <v>7</v>
      </c>
      <c r="E22" s="17">
        <f>'Analyzing #1'!G24</f>
        <v>81</v>
      </c>
      <c r="F22" s="17">
        <v>2.3199999999999998</v>
      </c>
      <c r="G22" s="11">
        <f>'Analyzing #1'!A24</f>
        <v>44042</v>
      </c>
      <c r="H22" s="19">
        <f>'Waterfront 1'!B22</f>
        <v>0.69374999999999998</v>
      </c>
      <c r="I22" s="17">
        <f t="shared" si="0"/>
        <v>16</v>
      </c>
      <c r="J22" s="17">
        <v>1</v>
      </c>
      <c r="L22" t="s">
        <v>141</v>
      </c>
    </row>
    <row r="23" spans="1:12" x14ac:dyDescent="0.35">
      <c r="A23" s="17">
        <f>'Waterfront 1'!F22</f>
        <v>0</v>
      </c>
      <c r="B23" s="17">
        <f>'Waterfront 1'!Q23</f>
        <v>52.8</v>
      </c>
      <c r="C23" s="17">
        <f>'Analyzing #2'!A25</f>
        <v>2459061.9243055554</v>
      </c>
      <c r="D23" s="17">
        <f>MONTH('Analyzing #1'!A25)</f>
        <v>7</v>
      </c>
      <c r="E23" s="17">
        <f>'Analyzing #1'!G25</f>
        <v>73</v>
      </c>
      <c r="F23" s="17">
        <v>-0.19</v>
      </c>
      <c r="G23" s="11">
        <f>'Analyzing #1'!A25</f>
        <v>44043</v>
      </c>
      <c r="H23" s="19">
        <f>'Waterfront 1'!B23</f>
        <v>0.42430555555555555</v>
      </c>
      <c r="I23" s="17">
        <f t="shared" si="0"/>
        <v>10</v>
      </c>
      <c r="J23" s="17">
        <v>1</v>
      </c>
      <c r="L23" t="s">
        <v>142</v>
      </c>
    </row>
    <row r="24" spans="1:12" x14ac:dyDescent="0.35">
      <c r="A24" s="17">
        <f>'Waterfront 1'!F23</f>
        <v>0</v>
      </c>
      <c r="B24" s="17">
        <f>'Waterfront 1'!Q24</f>
        <v>52.1</v>
      </c>
      <c r="C24" s="17">
        <f>'Analyzing #2'!A26</f>
        <v>2459063.0868055555</v>
      </c>
      <c r="D24" s="17">
        <f>MONTH('Analyzing #1'!A26)</f>
        <v>8</v>
      </c>
      <c r="E24" s="17">
        <f>'Analyzing #1'!G26</f>
        <v>75</v>
      </c>
      <c r="F24" s="17">
        <v>0.94</v>
      </c>
      <c r="G24" s="11">
        <f>'Analyzing #1'!A26</f>
        <v>44044</v>
      </c>
      <c r="H24" s="19">
        <f>'Waterfront 1'!B24</f>
        <v>0.58680555555555558</v>
      </c>
      <c r="I24" s="17">
        <f t="shared" si="0"/>
        <v>14</v>
      </c>
      <c r="J24" s="17">
        <v>1</v>
      </c>
    </row>
    <row r="25" spans="1:12" x14ac:dyDescent="0.35">
      <c r="A25" s="17">
        <f>'Waterfront 1'!F24</f>
        <v>3</v>
      </c>
      <c r="B25" s="17">
        <f>'Waterfront 1'!Q25</f>
        <v>56</v>
      </c>
      <c r="C25" s="17">
        <f>'Analyzing #2'!A27</f>
        <v>2459064.8506944445</v>
      </c>
      <c r="D25" s="17">
        <f>MONTH('Analyzing #1'!A27)</f>
        <v>8</v>
      </c>
      <c r="E25" s="17">
        <f>'Analyzing #1'!G27</f>
        <v>64</v>
      </c>
      <c r="F25" s="17">
        <v>0.41</v>
      </c>
      <c r="G25" s="11">
        <f>'Analyzing #1'!A27</f>
        <v>44046</v>
      </c>
      <c r="H25" s="19">
        <f>'Waterfront 1'!B25</f>
        <v>0.35069444444444442</v>
      </c>
      <c r="I25" s="17">
        <f t="shared" si="0"/>
        <v>8</v>
      </c>
      <c r="J25" s="17">
        <v>1</v>
      </c>
      <c r="L25" t="s">
        <v>145</v>
      </c>
    </row>
    <row r="26" spans="1:12" x14ac:dyDescent="0.35">
      <c r="A26" s="17">
        <f>'Waterfront 1'!F25</f>
        <v>1</v>
      </c>
      <c r="B26" s="17">
        <f>'Waterfront 1'!Q26</f>
        <v>43.3</v>
      </c>
      <c r="C26" s="17">
        <f>'Analyzing #2'!A28</f>
        <v>2459066.1368055558</v>
      </c>
      <c r="D26" s="17">
        <f>MONTH('Analyzing #1'!A28)</f>
        <v>8</v>
      </c>
      <c r="E26" s="17">
        <f>'Analyzing #1'!G28</f>
        <v>75</v>
      </c>
      <c r="F26" s="17">
        <v>0.89</v>
      </c>
      <c r="G26" s="11">
        <f>'Analyzing #1'!A28</f>
        <v>44047</v>
      </c>
      <c r="H26" s="19">
        <f>'Waterfront 1'!B26</f>
        <v>0.63680555555555551</v>
      </c>
      <c r="I26" s="17">
        <f t="shared" si="0"/>
        <v>15</v>
      </c>
      <c r="J26" s="17">
        <v>1</v>
      </c>
      <c r="L26" t="s">
        <v>146</v>
      </c>
    </row>
    <row r="27" spans="1:12" x14ac:dyDescent="0.35">
      <c r="A27" s="17">
        <f>'Waterfront 1'!F26</f>
        <v>7</v>
      </c>
      <c r="B27" s="17">
        <f>'Waterfront 1'!Q27</f>
        <v>53.4</v>
      </c>
      <c r="C27" s="17">
        <f>'Analyzing #2'!A29</f>
        <v>2459067.0368055557</v>
      </c>
      <c r="D27" s="17">
        <f>MONTH('Analyzing #1'!A29)</f>
        <v>8</v>
      </c>
      <c r="E27" s="17">
        <f>'Analyzing #1'!G29</f>
        <v>70</v>
      </c>
      <c r="F27" s="17">
        <v>-0.14000000000000001</v>
      </c>
      <c r="G27" s="11">
        <f>'Analyzing #1'!A29</f>
        <v>44048</v>
      </c>
      <c r="H27" s="19">
        <f>'Waterfront 1'!B27</f>
        <v>0.53680555555555554</v>
      </c>
      <c r="I27" s="17">
        <f t="shared" si="0"/>
        <v>12</v>
      </c>
      <c r="J27" s="17">
        <v>1</v>
      </c>
      <c r="L27" t="s">
        <v>36</v>
      </c>
    </row>
    <row r="28" spans="1:12" x14ac:dyDescent="0.35">
      <c r="A28" s="17">
        <f>'Waterfront 1'!F27</f>
        <v>4</v>
      </c>
      <c r="B28" s="17">
        <f>'Waterfront 1'!Q28</f>
        <v>53.1</v>
      </c>
      <c r="C28" s="17">
        <f>'Analyzing #2'!A30</f>
        <v>2459068.1979166665</v>
      </c>
      <c r="D28" s="17">
        <f>MONTH('Analyzing #1'!A30)</f>
        <v>8</v>
      </c>
      <c r="E28" s="17">
        <f>'Analyzing #1'!G30</f>
        <v>66</v>
      </c>
      <c r="F28" s="17">
        <v>1.24</v>
      </c>
      <c r="G28" s="11">
        <f>'Analyzing #1'!A30</f>
        <v>44049</v>
      </c>
      <c r="H28" s="19">
        <f>'Waterfront 1'!B28</f>
        <v>0.69791666666666663</v>
      </c>
      <c r="I28" s="17">
        <f t="shared" si="0"/>
        <v>16</v>
      </c>
      <c r="J28" s="17">
        <v>1</v>
      </c>
    </row>
    <row r="29" spans="1:12" x14ac:dyDescent="0.35">
      <c r="A29" s="17">
        <f>'Waterfront 1'!F28</f>
        <v>0</v>
      </c>
      <c r="B29" s="17">
        <f>'Waterfront 1'!Q29</f>
        <v>47.8</v>
      </c>
      <c r="C29" s="17">
        <f>'Analyzing #2'!A31</f>
        <v>2459069.1479166667</v>
      </c>
      <c r="D29" s="17">
        <f>MONTH('Analyzing #1'!A31)</f>
        <v>8</v>
      </c>
      <c r="E29" s="17">
        <f>'Analyzing #1'!G31</f>
        <v>70</v>
      </c>
      <c r="F29" s="17">
        <v>0.57999999999999996</v>
      </c>
      <c r="G29" s="11">
        <f>'Analyzing #1'!A31</f>
        <v>44050</v>
      </c>
      <c r="H29" s="19">
        <f>'Waterfront 1'!B29</f>
        <v>0.6479166666666667</v>
      </c>
      <c r="I29" s="17">
        <f t="shared" si="0"/>
        <v>15</v>
      </c>
      <c r="J29" s="17">
        <v>1</v>
      </c>
      <c r="L29" t="s">
        <v>141</v>
      </c>
    </row>
    <row r="30" spans="1:12" x14ac:dyDescent="0.35">
      <c r="A30" s="17">
        <f>'Waterfront 1'!F29</f>
        <v>18</v>
      </c>
      <c r="B30" s="17">
        <f>'Waterfront 1'!Q30</f>
        <v>41.6</v>
      </c>
      <c r="C30" s="17">
        <f>'Analyzing #2'!A32</f>
        <v>2459070</v>
      </c>
      <c r="D30" s="17">
        <f>MONTH('Analyzing #1'!A32)</f>
        <v>8</v>
      </c>
      <c r="E30" s="17">
        <f>'Analyzing #1'!G32</f>
        <v>65</v>
      </c>
      <c r="F30" s="17">
        <v>1.01</v>
      </c>
      <c r="G30" s="11">
        <f>'Analyzing #1'!A32</f>
        <v>44051</v>
      </c>
      <c r="H30" s="19">
        <f>'Waterfront 1'!B30</f>
        <v>0.5</v>
      </c>
      <c r="I30" s="17">
        <f t="shared" si="0"/>
        <v>12</v>
      </c>
      <c r="J30" s="17">
        <v>1</v>
      </c>
    </row>
    <row r="31" spans="1:12" x14ac:dyDescent="0.35">
      <c r="A31" s="17">
        <f>'Waterfront 1'!F30</f>
        <v>0</v>
      </c>
      <c r="B31" s="17">
        <f>'Waterfront 1'!Q31</f>
        <v>52.2</v>
      </c>
      <c r="C31" s="17">
        <f>'Analyzing #2'!A33</f>
        <v>2459071.8541666665</v>
      </c>
      <c r="D31" s="17">
        <f>MONTH('Analyzing #1'!A33)</f>
        <v>8</v>
      </c>
      <c r="E31" s="17">
        <f>'Analyzing #1'!G33</f>
        <v>64</v>
      </c>
      <c r="F31" s="17">
        <v>1.53</v>
      </c>
      <c r="G31" s="11">
        <f>'Analyzing #1'!A33</f>
        <v>44053</v>
      </c>
      <c r="H31" s="19">
        <f>'Waterfront 1'!B31</f>
        <v>0.35416666666666669</v>
      </c>
      <c r="I31" s="17">
        <f t="shared" si="0"/>
        <v>8</v>
      </c>
      <c r="J31" s="17">
        <v>1</v>
      </c>
      <c r="L31" t="s">
        <v>141</v>
      </c>
    </row>
    <row r="32" spans="1:12" x14ac:dyDescent="0.35">
      <c r="A32" s="17">
        <f>'Waterfront 1'!F31</f>
        <v>1</v>
      </c>
      <c r="B32" s="17">
        <f>'Waterfront 1'!Q32</f>
        <v>51.8</v>
      </c>
      <c r="C32" s="17">
        <f>'Analyzing #2'!A34</f>
        <v>2459073</v>
      </c>
      <c r="D32" s="17">
        <f>MONTH('Analyzing #1'!A34)</f>
        <v>8</v>
      </c>
      <c r="E32" s="17">
        <f>'Analyzing #1'!G34</f>
        <v>64</v>
      </c>
      <c r="F32" s="17">
        <v>1.75</v>
      </c>
      <c r="G32" s="11">
        <f>'Analyzing #1'!A34</f>
        <v>44054</v>
      </c>
      <c r="H32" s="19">
        <f>'Waterfront 1'!B32</f>
        <v>0.5</v>
      </c>
      <c r="I32" s="17">
        <f t="shared" si="0"/>
        <v>12</v>
      </c>
      <c r="J32" s="17">
        <v>1</v>
      </c>
      <c r="L32" t="s">
        <v>141</v>
      </c>
    </row>
    <row r="33" spans="1:12" x14ac:dyDescent="0.35">
      <c r="A33" s="17">
        <f>'Waterfront 1'!F32</f>
        <v>0</v>
      </c>
      <c r="B33" s="17">
        <f>'Waterfront 1'!Q33</f>
        <v>44.7</v>
      </c>
      <c r="C33" s="17">
        <f>'Analyzing #2'!A35</f>
        <v>2459073.9173611109</v>
      </c>
      <c r="D33" s="17">
        <f>MONTH('Analyzing #1'!A35)</f>
        <v>8</v>
      </c>
      <c r="E33" s="17">
        <f>'Analyzing #1'!G35</f>
        <v>64</v>
      </c>
      <c r="F33" s="17">
        <v>1.24</v>
      </c>
      <c r="G33" s="11">
        <f>'Analyzing #1'!A35</f>
        <v>44055</v>
      </c>
      <c r="H33" s="19">
        <f>'Waterfront 1'!B33</f>
        <v>0.41736111111111113</v>
      </c>
      <c r="I33" s="17">
        <f t="shared" si="0"/>
        <v>10</v>
      </c>
      <c r="J33" s="17">
        <v>1</v>
      </c>
      <c r="L33" t="s">
        <v>141</v>
      </c>
    </row>
    <row r="34" spans="1:12" x14ac:dyDescent="0.35">
      <c r="A34" s="17">
        <f>'Waterfront 1'!F33</f>
        <v>3</v>
      </c>
      <c r="B34" s="17">
        <f>'Waterfront 1'!Q34</f>
        <v>47.8</v>
      </c>
      <c r="C34" s="17">
        <f>'Analyzing #2'!A36</f>
        <v>2459076.1993055558</v>
      </c>
      <c r="D34" s="17">
        <f>MONTH('Analyzing #1'!A36)</f>
        <v>8</v>
      </c>
      <c r="E34" s="17">
        <f>'Analyzing #1'!G36</f>
        <v>73</v>
      </c>
      <c r="F34" s="17">
        <v>2.2599999999999998</v>
      </c>
      <c r="G34" s="11">
        <f>'Analyzing #1'!A36</f>
        <v>44057</v>
      </c>
      <c r="H34" s="19">
        <f>'Waterfront 1'!B34</f>
        <v>0.69930555555555562</v>
      </c>
      <c r="I34" s="17">
        <f t="shared" si="0"/>
        <v>16</v>
      </c>
      <c r="J34" s="17">
        <v>1</v>
      </c>
      <c r="L34" t="s">
        <v>141</v>
      </c>
    </row>
    <row r="35" spans="1:12" x14ac:dyDescent="0.35">
      <c r="A35" s="17">
        <f>'Waterfront 1'!F34</f>
        <v>9</v>
      </c>
      <c r="B35" s="17">
        <f>'Waterfront 1'!Q35</f>
        <v>57</v>
      </c>
      <c r="C35" s="17">
        <f>'Analyzing #2'!A37</f>
        <v>2459077.0152777778</v>
      </c>
      <c r="D35" s="17">
        <f>MONTH('Analyzing #1'!A37)</f>
        <v>8</v>
      </c>
      <c r="E35" s="17">
        <f>'Analyzing #1'!G37</f>
        <v>75</v>
      </c>
      <c r="F35" s="17">
        <v>0.6</v>
      </c>
      <c r="G35" s="11">
        <f>'Analyzing #1'!A37</f>
        <v>44058</v>
      </c>
      <c r="H35" s="19">
        <f>'Waterfront 1'!B35</f>
        <v>0.51527777777777783</v>
      </c>
      <c r="I35" s="17">
        <f t="shared" si="0"/>
        <v>12</v>
      </c>
      <c r="J35" s="17">
        <v>1</v>
      </c>
      <c r="L35" t="s">
        <v>141</v>
      </c>
    </row>
    <row r="36" spans="1:12" x14ac:dyDescent="0.35">
      <c r="A36" s="17">
        <f>'Waterfront 1'!F35</f>
        <v>0</v>
      </c>
      <c r="B36" s="17">
        <f>'Waterfront 1'!Q36</f>
        <v>57</v>
      </c>
      <c r="C36" s="17">
        <f>'Analyzing #2'!A38</f>
        <v>2459078.8819444445</v>
      </c>
      <c r="D36" s="17">
        <f>MONTH('Analyzing #1'!A38)</f>
        <v>8</v>
      </c>
      <c r="E36" s="17">
        <f>'Analyzing #1'!G38</f>
        <v>72</v>
      </c>
      <c r="F36" s="17">
        <v>-0.27</v>
      </c>
      <c r="G36" s="11">
        <f>'Analyzing #1'!A38</f>
        <v>44060</v>
      </c>
      <c r="H36" s="19">
        <f>'Waterfront 1'!B36</f>
        <v>0.38194444444444442</v>
      </c>
      <c r="I36" s="17">
        <f t="shared" si="0"/>
        <v>9</v>
      </c>
      <c r="J36" s="17">
        <v>1</v>
      </c>
      <c r="L36" t="s">
        <v>36</v>
      </c>
    </row>
    <row r="37" spans="1:12" x14ac:dyDescent="0.35">
      <c r="A37" s="17">
        <f>'Waterfront 1'!F36</f>
        <v>0</v>
      </c>
      <c r="B37" s="17">
        <f>'Waterfront 1'!Q37</f>
        <v>56.1</v>
      </c>
      <c r="C37" s="17">
        <f>'Analyzing #2'!A39</f>
        <v>2459079.954861111</v>
      </c>
      <c r="D37" s="17">
        <f>MONTH('Analyzing #1'!A39)</f>
        <v>8</v>
      </c>
      <c r="E37" s="17">
        <f>'Analyzing #1'!G39</f>
        <v>61</v>
      </c>
      <c r="F37" s="17">
        <v>-0.41</v>
      </c>
      <c r="G37" s="11">
        <f>'Analyzing #1'!A39</f>
        <v>44061</v>
      </c>
      <c r="H37" s="19">
        <f>'Waterfront 1'!B37</f>
        <v>0.4548611111111111</v>
      </c>
      <c r="I37" s="17">
        <f t="shared" si="0"/>
        <v>10</v>
      </c>
      <c r="J37" s="17">
        <v>1</v>
      </c>
      <c r="L37" t="s">
        <v>147</v>
      </c>
    </row>
    <row r="38" spans="1:12" x14ac:dyDescent="0.35">
      <c r="A38" s="17">
        <f>'Waterfront 1'!F37</f>
        <v>0</v>
      </c>
      <c r="B38" s="17">
        <f>'Waterfront 1'!Q38</f>
        <v>55.2</v>
      </c>
      <c r="C38" s="17">
        <f>'Analyzing #2'!A40</f>
        <v>2459080.9187500002</v>
      </c>
      <c r="D38" s="17">
        <f>MONTH('Analyzing #1'!A40)</f>
        <v>8</v>
      </c>
      <c r="E38" s="17">
        <f>'Analyzing #1'!G40</f>
        <v>70</v>
      </c>
      <c r="F38" s="17">
        <v>-0.1</v>
      </c>
      <c r="G38" s="11">
        <f>'Analyzing #1'!A40</f>
        <v>44062</v>
      </c>
      <c r="H38" s="19">
        <f>'Waterfront 1'!B38</f>
        <v>0.41875000000000001</v>
      </c>
      <c r="I38" s="17">
        <f t="shared" si="0"/>
        <v>10</v>
      </c>
      <c r="J38" s="17">
        <v>1</v>
      </c>
      <c r="L38" t="s">
        <v>36</v>
      </c>
    </row>
    <row r="39" spans="1:12" x14ac:dyDescent="0.35">
      <c r="A39" s="17">
        <f>'Waterfront 1'!F38</f>
        <v>0</v>
      </c>
      <c r="B39" s="17">
        <f>'Waterfront 1'!Q39</f>
        <v>49.4</v>
      </c>
      <c r="C39" s="17">
        <f>'Analyzing #2'!A41</f>
        <v>2459082.1965277777</v>
      </c>
      <c r="D39" s="17">
        <f>MONTH('Analyzing #1'!A41)</f>
        <v>8</v>
      </c>
      <c r="E39" s="17">
        <f>'Analyzing #1'!G41</f>
        <v>79</v>
      </c>
      <c r="F39" s="17">
        <v>1.7</v>
      </c>
      <c r="G39" s="11">
        <f>'Analyzing #1'!A41</f>
        <v>44063</v>
      </c>
      <c r="H39" s="19">
        <f>'Waterfront 1'!B39</f>
        <v>0.69652777777777775</v>
      </c>
      <c r="I39" s="17">
        <f t="shared" si="0"/>
        <v>16</v>
      </c>
      <c r="J39" s="17">
        <v>1</v>
      </c>
      <c r="L39" t="s">
        <v>141</v>
      </c>
    </row>
    <row r="40" spans="1:12" x14ac:dyDescent="0.35">
      <c r="A40" s="17">
        <f>'Waterfront 1'!F39</f>
        <v>5</v>
      </c>
      <c r="B40" s="17">
        <f>'Waterfront 1'!Q40</f>
        <v>50.3</v>
      </c>
      <c r="C40" s="17">
        <f>'Analyzing #2'!A42</f>
        <v>2459083.2604166665</v>
      </c>
      <c r="D40" s="17">
        <f>MONTH('Analyzing #1'!A42)</f>
        <v>8</v>
      </c>
      <c r="E40" s="17">
        <f>'Analyzing #1'!G42</f>
        <v>66</v>
      </c>
      <c r="F40" s="17">
        <v>2.0099999999999998</v>
      </c>
      <c r="G40" s="11">
        <f>'Analyzing #1'!A42</f>
        <v>44064</v>
      </c>
      <c r="H40" s="19">
        <f>'Waterfront 1'!B40</f>
        <v>0.76041666666666663</v>
      </c>
      <c r="I40" s="17">
        <f t="shared" si="0"/>
        <v>18</v>
      </c>
      <c r="J40" s="17">
        <v>1</v>
      </c>
      <c r="L40" t="s">
        <v>139</v>
      </c>
    </row>
    <row r="41" spans="1:12" x14ac:dyDescent="0.35">
      <c r="A41" s="17">
        <f>'Waterfront 1'!F40</f>
        <v>17</v>
      </c>
      <c r="B41" s="17">
        <f>'Waterfront 1'!Q41</f>
        <v>53.8</v>
      </c>
      <c r="C41" s="17">
        <f>'Analyzing #2'!A43</f>
        <v>2459083.9979166668</v>
      </c>
      <c r="D41" s="17">
        <f>MONTH('Analyzing #1'!A43)</f>
        <v>8</v>
      </c>
      <c r="E41" s="17">
        <f>'Analyzing #1'!G43</f>
        <v>67</v>
      </c>
      <c r="F41" s="17">
        <v>0.85</v>
      </c>
      <c r="G41" s="11">
        <f>'Analyzing #1'!A43</f>
        <v>44065</v>
      </c>
      <c r="H41" s="19">
        <f>'Waterfront 1'!B41</f>
        <v>0.49791666666666662</v>
      </c>
      <c r="I41" s="17">
        <f t="shared" si="0"/>
        <v>11</v>
      </c>
      <c r="J41" s="17">
        <v>1</v>
      </c>
      <c r="L41" t="s">
        <v>141</v>
      </c>
    </row>
    <row r="42" spans="1:12" x14ac:dyDescent="0.35">
      <c r="A42" s="17">
        <f>'Waterfront 1'!F41</f>
        <v>0</v>
      </c>
      <c r="B42" s="17">
        <f>'Waterfront 1'!Q42</f>
        <v>48.1</v>
      </c>
      <c r="C42" s="17">
        <f>'Analyzing #2'!A44</f>
        <v>2459085.857638889</v>
      </c>
      <c r="D42" s="17">
        <f>MONTH('Analyzing #1'!A44)</f>
        <v>8</v>
      </c>
      <c r="E42" s="17">
        <f>'Analyzing #1'!G44</f>
        <v>59</v>
      </c>
      <c r="F42" s="17">
        <v>1.68</v>
      </c>
      <c r="G42" s="11">
        <f>'Analyzing #1'!A44</f>
        <v>44067</v>
      </c>
      <c r="H42" s="19">
        <f>'Waterfront 1'!B42</f>
        <v>0.3576388888888889</v>
      </c>
      <c r="I42" s="17">
        <f t="shared" si="0"/>
        <v>8</v>
      </c>
      <c r="J42" s="17">
        <v>1</v>
      </c>
      <c r="L42" t="s">
        <v>36</v>
      </c>
    </row>
    <row r="43" spans="1:12" x14ac:dyDescent="0.35">
      <c r="A43" s="17">
        <f>'Waterfront 1'!F42</f>
        <v>0</v>
      </c>
      <c r="B43" s="17">
        <f>'Waterfront 1'!Q43</f>
        <v>48.8</v>
      </c>
      <c r="C43" s="17">
        <f>'Analyzing #2'!A45</f>
        <v>2459086.96875</v>
      </c>
      <c r="D43" s="17">
        <f>MONTH('Analyzing #1'!A45)</f>
        <v>8</v>
      </c>
      <c r="E43" s="17">
        <f>'Analyzing #1'!G45</f>
        <v>61</v>
      </c>
      <c r="F43" s="17">
        <v>1.88</v>
      </c>
      <c r="G43" s="11">
        <f>'Analyzing #1'!A45</f>
        <v>44068</v>
      </c>
      <c r="H43" s="19">
        <f>'Waterfront 1'!B43</f>
        <v>0.46875</v>
      </c>
      <c r="I43" s="17">
        <f t="shared" si="0"/>
        <v>11</v>
      </c>
      <c r="J43" s="17">
        <v>1</v>
      </c>
      <c r="L43" t="s">
        <v>36</v>
      </c>
    </row>
    <row r="44" spans="1:12" x14ac:dyDescent="0.35">
      <c r="A44" s="17">
        <f>'Waterfront 1'!F43</f>
        <v>0</v>
      </c>
      <c r="B44" s="17">
        <f>'Waterfront 1'!Q44</f>
        <v>43.9</v>
      </c>
      <c r="C44" s="17">
        <f>'Analyzing #2'!A46</f>
        <v>2459087.934027778</v>
      </c>
      <c r="D44" s="17">
        <f>MONTH('Analyzing #1'!A46)</f>
        <v>8</v>
      </c>
      <c r="E44" s="17">
        <f>'Analyzing #1'!G46</f>
        <v>64</v>
      </c>
      <c r="F44" s="17">
        <v>1.47</v>
      </c>
      <c r="G44" s="11">
        <f>'Analyzing #1'!A46</f>
        <v>44069</v>
      </c>
      <c r="H44" s="19">
        <f>'Waterfront 1'!B44</f>
        <v>0.43402777777777773</v>
      </c>
      <c r="I44" s="17">
        <f t="shared" si="0"/>
        <v>10</v>
      </c>
      <c r="J44" s="17">
        <v>1</v>
      </c>
      <c r="L44" t="s">
        <v>36</v>
      </c>
    </row>
    <row r="45" spans="1:12" x14ac:dyDescent="0.35">
      <c r="A45" s="17">
        <f>'Waterfront 1'!F44</f>
        <v>0</v>
      </c>
      <c r="B45" s="17">
        <f>'Waterfront 1'!Q45</f>
        <v>48.4</v>
      </c>
      <c r="C45" s="17">
        <f>'Analyzing #2'!A47</f>
        <v>2459089.1972222221</v>
      </c>
      <c r="D45" s="17">
        <f>MONTH('Analyzing #1'!A47)</f>
        <v>8</v>
      </c>
      <c r="E45" s="17">
        <f>'Analyzing #1'!G47</f>
        <v>72</v>
      </c>
      <c r="F45" s="17">
        <v>2.25</v>
      </c>
      <c r="G45" s="11">
        <f>'Analyzing #1'!A47</f>
        <v>44070</v>
      </c>
      <c r="H45" s="19">
        <f>'Waterfront 1'!B45</f>
        <v>0.6972222222222223</v>
      </c>
      <c r="I45" s="17">
        <f t="shared" si="0"/>
        <v>16</v>
      </c>
      <c r="J45" s="17">
        <v>1</v>
      </c>
    </row>
    <row r="46" spans="1:12" x14ac:dyDescent="0.35">
      <c r="A46" s="17">
        <f>'Waterfront 1'!F45</f>
        <v>1</v>
      </c>
      <c r="B46" s="17">
        <f>'Waterfront 1'!Q46</f>
        <v>49.3</v>
      </c>
      <c r="C46" s="17">
        <f>'Analyzing #2'!A48</f>
        <v>2459089.9486111109</v>
      </c>
      <c r="D46" s="17">
        <f>MONTH('Analyzing #1'!A48)</f>
        <v>8</v>
      </c>
      <c r="E46" s="17">
        <f>'Analyzing #1'!G48</f>
        <v>63</v>
      </c>
      <c r="F46" s="17">
        <v>0.67</v>
      </c>
      <c r="G46" s="11">
        <f>'Analyzing #1'!A48</f>
        <v>44071</v>
      </c>
      <c r="H46" s="19">
        <f>'Waterfront 1'!B46</f>
        <v>0.44861111111111113</v>
      </c>
      <c r="I46" s="17">
        <f t="shared" si="0"/>
        <v>10</v>
      </c>
      <c r="J46" s="17">
        <v>1</v>
      </c>
      <c r="L46" t="s">
        <v>148</v>
      </c>
    </row>
    <row r="47" spans="1:12" x14ac:dyDescent="0.35">
      <c r="A47" s="17">
        <f>'Waterfront 1'!F46</f>
        <v>1</v>
      </c>
      <c r="B47" s="17">
        <f>'Waterfront 1'!Q47</f>
        <v>44.6</v>
      </c>
      <c r="C47" s="17">
        <f>'Analyzing #2'!A49</f>
        <v>2459090.9701388888</v>
      </c>
      <c r="D47" s="17">
        <f>MONTH('Analyzing #1'!A49)</f>
        <v>8</v>
      </c>
      <c r="E47" s="17">
        <f>'Analyzing #1'!G49</f>
        <v>64</v>
      </c>
      <c r="F47" s="17">
        <v>0.27</v>
      </c>
      <c r="G47" s="11">
        <f>'Analyzing #1'!A49</f>
        <v>44072</v>
      </c>
      <c r="H47" s="19">
        <f>'Waterfront 1'!B47</f>
        <v>0.47013888888888888</v>
      </c>
      <c r="I47" s="17">
        <f t="shared" si="0"/>
        <v>11</v>
      </c>
      <c r="J47" s="17">
        <v>1</v>
      </c>
    </row>
    <row r="48" spans="1:12" x14ac:dyDescent="0.35">
      <c r="A48" s="17">
        <f>'Waterfront 1'!F47</f>
        <v>0</v>
      </c>
      <c r="B48" s="17">
        <f>'Waterfront 1'!Q48</f>
        <v>49.9</v>
      </c>
      <c r="C48" s="17">
        <f>'Analyzing #2'!A51</f>
        <v>2459094.0020833332</v>
      </c>
      <c r="D48" s="17">
        <f>MONTH('Analyzing #1'!A51)</f>
        <v>9</v>
      </c>
      <c r="E48" s="17">
        <f>'Analyzing #1'!G51</f>
        <v>64</v>
      </c>
      <c r="F48" s="17">
        <v>0.08</v>
      </c>
      <c r="G48" s="11">
        <f>'Analyzing #1'!A51</f>
        <v>44075</v>
      </c>
      <c r="H48" s="19">
        <f>'Waterfront 1'!B48</f>
        <v>0.50208333333333333</v>
      </c>
      <c r="I48" s="17">
        <f t="shared" si="0"/>
        <v>12</v>
      </c>
      <c r="J48" s="17">
        <v>1</v>
      </c>
      <c r="L48" t="s">
        <v>145</v>
      </c>
    </row>
    <row r="49" spans="1:12" x14ac:dyDescent="0.35">
      <c r="A49" s="17" t="e">
        <f>'Waterfront 1'!#REF!</f>
        <v>#REF!</v>
      </c>
      <c r="B49" s="17">
        <f>'Waterfront 1'!Q49</f>
        <v>51.6</v>
      </c>
      <c r="C49" s="17">
        <f>'Analyzing #2'!A52</f>
        <v>2459094.9673611112</v>
      </c>
      <c r="D49" s="17">
        <f>MONTH('Analyzing #1'!A52)</f>
        <v>9</v>
      </c>
      <c r="E49" s="17">
        <f>'Analyzing #1'!G52</f>
        <v>66</v>
      </c>
      <c r="F49" s="17">
        <v>0.09</v>
      </c>
      <c r="G49" s="11">
        <f>'Analyzing #1'!A52</f>
        <v>44076</v>
      </c>
      <c r="H49" s="19">
        <f>'Waterfront 1'!B49</f>
        <v>0.46736111111111112</v>
      </c>
      <c r="I49" s="17">
        <f t="shared" si="0"/>
        <v>11</v>
      </c>
      <c r="J49" s="17">
        <v>1</v>
      </c>
      <c r="L49" t="s">
        <v>147</v>
      </c>
    </row>
    <row r="50" spans="1:12" x14ac:dyDescent="0.35">
      <c r="A50" s="17">
        <f>'Waterfront 1'!F48</f>
        <v>0</v>
      </c>
      <c r="B50" s="17">
        <f>'Waterfront 1'!Q50</f>
        <v>48.9</v>
      </c>
      <c r="C50" s="17">
        <f>'Analyzing #2'!A53</f>
        <v>2459097.9527777778</v>
      </c>
      <c r="D50" s="17">
        <f>MONTH('Analyzing #1'!A53)</f>
        <v>9</v>
      </c>
      <c r="E50" s="17">
        <f>'Analyzing #1'!G53</f>
        <v>64</v>
      </c>
      <c r="F50" s="17">
        <v>1.27</v>
      </c>
      <c r="G50" s="11">
        <f>'Analyzing #1'!A53</f>
        <v>44079</v>
      </c>
      <c r="H50" s="19">
        <f>'Waterfront 1'!B50</f>
        <v>0.45277777777777778</v>
      </c>
      <c r="I50" s="17">
        <f t="shared" si="0"/>
        <v>10</v>
      </c>
      <c r="J50" s="17">
        <v>1</v>
      </c>
    </row>
    <row r="51" spans="1:12" x14ac:dyDescent="0.35">
      <c r="A51" s="17">
        <f>'Waterfront 1'!F49</f>
        <v>0</v>
      </c>
      <c r="B51" s="17">
        <f>'Waterfront 1'!Q51</f>
        <v>50.7</v>
      </c>
      <c r="C51" s="17">
        <f>'Analyzing #2'!A54</f>
        <v>2459101.0180555554</v>
      </c>
      <c r="D51" s="17">
        <f>MONTH('Analyzing #1'!A54)</f>
        <v>9</v>
      </c>
      <c r="E51" s="17">
        <f>'Analyzing #1'!G54</f>
        <v>72</v>
      </c>
      <c r="F51" s="17">
        <v>1.78</v>
      </c>
      <c r="G51" s="11">
        <f>'Analyzing #1'!A54</f>
        <v>44082</v>
      </c>
      <c r="H51" s="19">
        <f>'Waterfront 1'!B51</f>
        <v>0.5180555555555556</v>
      </c>
      <c r="I51" s="17">
        <f t="shared" si="0"/>
        <v>12</v>
      </c>
      <c r="J51" s="17">
        <v>1</v>
      </c>
      <c r="L51" t="s">
        <v>36</v>
      </c>
    </row>
    <row r="52" spans="1:12" x14ac:dyDescent="0.35">
      <c r="A52" s="17">
        <f>'Waterfront 1'!F50</f>
        <v>0</v>
      </c>
      <c r="B52" s="17">
        <f>'Waterfront 1'!Q52</f>
        <v>61.4</v>
      </c>
      <c r="C52" s="17">
        <f>'Analyzing #2'!A55</f>
        <v>2459101.9604166667</v>
      </c>
      <c r="D52" s="17">
        <f>MONTH('Analyzing #1'!A55)</f>
        <v>9</v>
      </c>
      <c r="E52" s="17">
        <f>'Analyzing #1'!G55</f>
        <v>72</v>
      </c>
      <c r="F52" s="17">
        <v>1.96</v>
      </c>
      <c r="G52" s="11">
        <f>'Analyzing #1'!A55</f>
        <v>44083</v>
      </c>
      <c r="H52" s="19">
        <f>'Waterfront 1'!B52</f>
        <v>0.4604166666666667</v>
      </c>
      <c r="I52" s="17">
        <f t="shared" si="0"/>
        <v>11</v>
      </c>
      <c r="J52" s="17">
        <v>1</v>
      </c>
      <c r="L52" t="s">
        <v>141</v>
      </c>
    </row>
    <row r="53" spans="1:12" x14ac:dyDescent="0.35">
      <c r="A53" s="17">
        <f>'Waterfront 1'!F51</f>
        <v>0</v>
      </c>
      <c r="B53" s="17">
        <f>'Waterfront 1'!Q53</f>
        <v>50.4</v>
      </c>
      <c r="C53" s="17">
        <f>'Analyzing #2'!A56</f>
        <v>2459103.1979166665</v>
      </c>
      <c r="D53" s="17">
        <f>MONTH('Analyzing #1'!A56)</f>
        <v>9</v>
      </c>
      <c r="E53" s="17">
        <f>'Analyzing #1'!G56</f>
        <v>81</v>
      </c>
      <c r="F53" s="17">
        <v>1.96</v>
      </c>
      <c r="G53" s="11">
        <f>'Analyzing #1'!A56</f>
        <v>44084</v>
      </c>
      <c r="H53" s="19">
        <f>'Waterfront 1'!B53</f>
        <v>0.69791666666666663</v>
      </c>
      <c r="I53" s="17">
        <f t="shared" si="0"/>
        <v>16</v>
      </c>
      <c r="J53" s="17">
        <v>1</v>
      </c>
    </row>
    <row r="54" spans="1:12" x14ac:dyDescent="0.35">
      <c r="A54" s="17">
        <f>'Waterfront 1'!F52</f>
        <v>4</v>
      </c>
      <c r="B54" s="17">
        <f>'Waterfront 1'!Q54</f>
        <v>54</v>
      </c>
      <c r="C54" s="17">
        <f>'Analyzing #2'!A57</f>
        <v>2459104.2354166666</v>
      </c>
      <c r="D54" s="17">
        <f>MONTH('Analyzing #1'!A57)</f>
        <v>9</v>
      </c>
      <c r="E54" s="17">
        <f>'Analyzing #1'!G57</f>
        <v>68</v>
      </c>
      <c r="F54" s="17">
        <v>2.02</v>
      </c>
      <c r="G54" s="11">
        <f>'Analyzing #1'!A57</f>
        <v>44085</v>
      </c>
      <c r="H54" s="19">
        <f>'Waterfront 1'!B54</f>
        <v>0.73541666666666661</v>
      </c>
      <c r="I54" s="17">
        <f t="shared" si="0"/>
        <v>17</v>
      </c>
      <c r="J54" s="17">
        <v>1</v>
      </c>
    </row>
    <row r="55" spans="1:12" x14ac:dyDescent="0.35">
      <c r="A55" s="17">
        <f>'Waterfront 1'!F53</f>
        <v>0</v>
      </c>
      <c r="B55" s="17">
        <f>'Waterfront 1'!Q55</f>
        <v>50.6</v>
      </c>
      <c r="C55" s="17">
        <f>'Analyzing #2'!A58</f>
        <v>2459106.9375</v>
      </c>
      <c r="D55" s="17">
        <f>MONTH('Analyzing #1'!A58)</f>
        <v>9</v>
      </c>
      <c r="E55" s="17">
        <f>'Analyzing #1'!G58</f>
        <v>61</v>
      </c>
      <c r="F55" s="17">
        <v>0.15</v>
      </c>
      <c r="G55" s="11">
        <f>'Analyzing #1'!A58</f>
        <v>44088</v>
      </c>
      <c r="H55" s="19">
        <f>'Waterfront 1'!B55</f>
        <v>0.4375</v>
      </c>
      <c r="I55" s="17">
        <f t="shared" si="0"/>
        <v>10</v>
      </c>
      <c r="J55" s="17">
        <v>1</v>
      </c>
      <c r="L55" t="s">
        <v>36</v>
      </c>
    </row>
    <row r="56" spans="1:12" x14ac:dyDescent="0.35">
      <c r="A56" s="17">
        <f>'Waterfront 1'!F54</f>
        <v>0</v>
      </c>
      <c r="B56" s="17">
        <f>'Waterfront 1'!Q56</f>
        <v>48.3</v>
      </c>
      <c r="C56" s="17">
        <f>'Analyzing #2'!A59</f>
        <v>2459110.1861111112</v>
      </c>
      <c r="D56" s="17">
        <f>MONTH('Analyzing #1'!A59)</f>
        <v>9</v>
      </c>
      <c r="E56" s="17">
        <f>'Analyzing #1'!G59</f>
        <v>68</v>
      </c>
      <c r="F56" s="17">
        <v>2.15</v>
      </c>
      <c r="G56" s="11">
        <f>'Analyzing #1'!A59</f>
        <v>44091</v>
      </c>
      <c r="H56" s="19">
        <f>'Waterfront 1'!B56</f>
        <v>0.68611111111111101</v>
      </c>
      <c r="I56" s="17">
        <f t="shared" si="0"/>
        <v>16</v>
      </c>
      <c r="J56" s="17">
        <v>1</v>
      </c>
      <c r="L56" t="s">
        <v>36</v>
      </c>
    </row>
    <row r="57" spans="1:12" x14ac:dyDescent="0.35">
      <c r="A57" s="17">
        <f>'Waterfront 1'!F55</f>
        <v>2</v>
      </c>
      <c r="B57" s="17">
        <f>'Waterfront 1'!Q57</f>
        <v>54.1</v>
      </c>
      <c r="C57" s="17">
        <f>'Analyzing #2'!A60</f>
        <v>2459111.2083333335</v>
      </c>
      <c r="D57" s="17">
        <f>MONTH('Analyzing #1'!A60)</f>
        <v>9</v>
      </c>
      <c r="E57" s="17">
        <f>'Analyzing #1'!G60</f>
        <v>63</v>
      </c>
      <c r="F57" s="17">
        <v>2.19</v>
      </c>
      <c r="G57" s="11">
        <f>'Analyzing #1'!A60</f>
        <v>44092</v>
      </c>
      <c r="H57" s="19">
        <f>'Waterfront 1'!B57</f>
        <v>0.70833333333333337</v>
      </c>
      <c r="I57" s="17">
        <f t="shared" si="0"/>
        <v>17</v>
      </c>
      <c r="J57" s="17">
        <v>1</v>
      </c>
      <c r="L57" t="s">
        <v>141</v>
      </c>
    </row>
    <row r="58" spans="1:12" x14ac:dyDescent="0.35">
      <c r="A58" s="17">
        <f>'Waterfront 1'!F56</f>
        <v>0</v>
      </c>
      <c r="B58" s="17">
        <f>'Waterfront 1'!Q58</f>
        <v>52.9</v>
      </c>
      <c r="C58" s="17">
        <f>'Analyzing #2'!A61</f>
        <v>2459111.951388889</v>
      </c>
      <c r="D58" s="17">
        <f>MONTH('Analyzing #1'!A61)</f>
        <v>9</v>
      </c>
      <c r="E58" s="17">
        <f>'Analyzing #1'!G61</f>
        <v>64</v>
      </c>
      <c r="F58" s="17">
        <v>1.18</v>
      </c>
      <c r="G58" s="11">
        <f>'Analyzing #1'!A61</f>
        <v>44093</v>
      </c>
      <c r="H58" s="19">
        <f>'Waterfront 1'!B58</f>
        <v>0.4513888888888889</v>
      </c>
      <c r="I58" s="17">
        <f t="shared" si="0"/>
        <v>10</v>
      </c>
      <c r="J58" s="17">
        <v>1</v>
      </c>
      <c r="L58" t="s">
        <v>141</v>
      </c>
    </row>
    <row r="59" spans="1:12" x14ac:dyDescent="0.35">
      <c r="A59" s="17">
        <f>'Waterfront 1'!F57</f>
        <v>1</v>
      </c>
      <c r="B59" s="17">
        <f>'Waterfront 1'!Q59</f>
        <v>56.2</v>
      </c>
      <c r="C59" s="17">
        <f>'Analyzing #2'!A63</f>
        <v>2459117.121527778</v>
      </c>
      <c r="D59" s="17">
        <f>MONTH('Analyzing #1'!A63)</f>
        <v>9</v>
      </c>
      <c r="E59" s="17">
        <f>'Analyzing #1'!G63</f>
        <v>64</v>
      </c>
      <c r="F59" s="17">
        <v>2.29</v>
      </c>
      <c r="G59" s="11">
        <f>'Analyzing #1'!A63</f>
        <v>44098</v>
      </c>
      <c r="H59" s="19">
        <f>'Waterfront 1'!B59</f>
        <v>0.62152777777777779</v>
      </c>
      <c r="I59" s="17">
        <f t="shared" si="0"/>
        <v>14</v>
      </c>
      <c r="J59" s="17">
        <v>1</v>
      </c>
      <c r="L59" t="s">
        <v>141</v>
      </c>
    </row>
    <row r="60" spans="1:12" x14ac:dyDescent="0.35">
      <c r="A60" s="17">
        <f>'Waterfront 1'!F58</f>
        <v>0</v>
      </c>
      <c r="B60" s="17">
        <f>'Waterfront 1'!Q60</f>
        <v>53.9</v>
      </c>
      <c r="C60" s="17">
        <f>'Analyzing #2'!A64</f>
        <v>2459119</v>
      </c>
      <c r="D60" s="17">
        <f>MONTH('Analyzing #1'!A64)</f>
        <v>9</v>
      </c>
      <c r="E60" s="17">
        <f>'Analyzing #1'!G64</f>
        <v>65</v>
      </c>
      <c r="F60" s="17">
        <v>1.4</v>
      </c>
      <c r="G60" s="11">
        <f>'Analyzing #1'!A64</f>
        <v>44100</v>
      </c>
      <c r="H60" s="19">
        <f>'Waterfront 1'!B60</f>
        <v>0.5</v>
      </c>
      <c r="I60" s="17">
        <f t="shared" si="0"/>
        <v>12</v>
      </c>
      <c r="J60" s="17">
        <v>1</v>
      </c>
      <c r="L60" t="s">
        <v>141</v>
      </c>
    </row>
    <row r="61" spans="1:12" x14ac:dyDescent="0.35">
      <c r="A61" s="17" t="e">
        <f>'Waterfront 1'!#REF!</f>
        <v>#REF!</v>
      </c>
      <c r="B61" s="17">
        <f>'Waterfront 1'!Q61</f>
        <v>53.2</v>
      </c>
      <c r="C61" s="17">
        <f>'Analyzing #2'!A65</f>
        <v>2459120.9375</v>
      </c>
      <c r="D61" s="17">
        <f>MONTH('Analyzing #1'!A65)</f>
        <v>9</v>
      </c>
      <c r="E61" s="17">
        <f>'Analyzing #1'!G65</f>
        <v>59</v>
      </c>
      <c r="F61" s="17">
        <v>0.4</v>
      </c>
      <c r="G61" s="11">
        <f>'Analyzing #1'!A65</f>
        <v>44102</v>
      </c>
      <c r="H61" s="19">
        <f>'Waterfront 1'!B61</f>
        <v>0.4375</v>
      </c>
      <c r="I61" s="17">
        <f t="shared" si="0"/>
        <v>10</v>
      </c>
      <c r="J61" s="17">
        <v>1</v>
      </c>
      <c r="L61" t="s">
        <v>36</v>
      </c>
    </row>
    <row r="62" spans="1:12" x14ac:dyDescent="0.35">
      <c r="A62" s="17">
        <f>'Waterfront 1'!F59</f>
        <v>0</v>
      </c>
      <c r="B62" s="17">
        <f>'Waterfront 1'!Q62</f>
        <v>53.4</v>
      </c>
      <c r="C62" s="17">
        <f>'Analyzing #2'!A66</f>
        <v>2459122.1069444446</v>
      </c>
      <c r="D62" s="17">
        <f>MONTH('Analyzing #1'!A66)</f>
        <v>9</v>
      </c>
      <c r="E62" s="17">
        <f>'Analyzing #1'!G66</f>
        <v>68</v>
      </c>
      <c r="F62" s="17">
        <v>1.82</v>
      </c>
      <c r="G62" s="11">
        <f>'Analyzing #1'!A66</f>
        <v>44103</v>
      </c>
      <c r="H62" s="19">
        <f>'Waterfront 1'!B62</f>
        <v>0.6069444444444444</v>
      </c>
      <c r="I62" s="17">
        <f t="shared" si="0"/>
        <v>14</v>
      </c>
      <c r="J62" s="17">
        <v>1</v>
      </c>
    </row>
    <row r="63" spans="1:12" x14ac:dyDescent="0.35">
      <c r="A63" s="17">
        <f>'Waterfront 1'!F60</f>
        <v>0</v>
      </c>
      <c r="B63" s="17">
        <f>'Waterfront 1'!Q63</f>
        <v>56.5</v>
      </c>
      <c r="C63" s="17">
        <f>'Analyzing #2'!A67</f>
        <v>2459124.1298611113</v>
      </c>
      <c r="D63" s="17">
        <f>MONTH('Analyzing #1'!A67)</f>
        <v>10</v>
      </c>
      <c r="E63" s="17">
        <f>'Analyzing #1'!G67</f>
        <v>64</v>
      </c>
      <c r="F63" s="17">
        <v>1.66</v>
      </c>
      <c r="G63" s="11">
        <f>'Analyzing #1'!A67</f>
        <v>44105</v>
      </c>
      <c r="H63" s="19">
        <f>'Waterfront 1'!B63</f>
        <v>0.62986111111111109</v>
      </c>
      <c r="I63" s="17">
        <f t="shared" si="0"/>
        <v>15</v>
      </c>
      <c r="J63" s="17">
        <v>1</v>
      </c>
      <c r="L63" t="s">
        <v>144</v>
      </c>
    </row>
    <row r="64" spans="1:12" x14ac:dyDescent="0.35">
      <c r="A64" s="17">
        <f>'Waterfront 1'!F61</f>
        <v>0</v>
      </c>
      <c r="B64" s="17">
        <f>'Waterfront 1'!Q64</f>
        <v>46.2</v>
      </c>
      <c r="C64" s="17">
        <f>'Analyzing #2'!A68</f>
        <v>2459127.920138889</v>
      </c>
      <c r="D64" s="17">
        <f>MONTH('Analyzing #1'!A68)</f>
        <v>10</v>
      </c>
      <c r="E64" s="17">
        <f>'Analyzing #1'!G68</f>
        <v>57</v>
      </c>
      <c r="F64" s="17">
        <v>1.91</v>
      </c>
      <c r="G64" s="11">
        <f>'Analyzing #1'!A68</f>
        <v>44109</v>
      </c>
      <c r="H64" s="19">
        <f>'Waterfront 1'!B64</f>
        <v>0.4201388888888889</v>
      </c>
      <c r="I64" s="17">
        <f t="shared" si="0"/>
        <v>10</v>
      </c>
      <c r="J64" s="17">
        <v>1</v>
      </c>
      <c r="L64" t="s">
        <v>36</v>
      </c>
    </row>
    <row r="65" spans="1:12" x14ac:dyDescent="0.35">
      <c r="A65" s="17">
        <f>'Waterfront 1'!F62</f>
        <v>0</v>
      </c>
      <c r="B65" s="17">
        <f>'Waterfront 1'!Q65</f>
        <v>42.1</v>
      </c>
      <c r="C65" s="17">
        <f>'Analyzing #2'!A69</f>
        <v>2459130.1805555555</v>
      </c>
      <c r="D65" s="17">
        <f>MONTH('Analyzing #1'!A69)</f>
        <v>10</v>
      </c>
      <c r="E65" s="17">
        <f>'Analyzing #1'!G69</f>
        <v>59</v>
      </c>
      <c r="F65" s="17">
        <v>1.77</v>
      </c>
      <c r="G65" s="11">
        <f>'Analyzing #1'!A69</f>
        <v>44111</v>
      </c>
      <c r="H65" s="19">
        <f>'Waterfront 1'!B65</f>
        <v>0.68055555555555547</v>
      </c>
      <c r="I65" s="17">
        <f t="shared" si="0"/>
        <v>16</v>
      </c>
      <c r="J65" s="17">
        <v>1</v>
      </c>
    </row>
    <row r="66" spans="1:12" x14ac:dyDescent="0.35">
      <c r="A66" s="17">
        <f>'Waterfront 1'!F63</f>
        <v>0</v>
      </c>
      <c r="B66" s="17">
        <f>'Waterfront 1'!Q66</f>
        <v>52.9</v>
      </c>
      <c r="C66" s="17">
        <f>'Analyzing #2'!A70</f>
        <v>2459131.972222222</v>
      </c>
      <c r="D66" s="17">
        <f>MONTH('Analyzing #1'!A70)</f>
        <v>10</v>
      </c>
      <c r="E66" s="17">
        <f>'Analyzing #1'!G70</f>
        <v>57</v>
      </c>
      <c r="F66" s="17">
        <v>2.21</v>
      </c>
      <c r="G66" s="11">
        <f>'Analyzing #1'!A70</f>
        <v>44113</v>
      </c>
      <c r="H66" s="19">
        <f>'Waterfront 1'!B66</f>
        <v>0.47222222222222227</v>
      </c>
      <c r="I66" s="17">
        <f t="shared" si="0"/>
        <v>11</v>
      </c>
      <c r="J66" s="17">
        <v>1</v>
      </c>
      <c r="L66" t="s">
        <v>145</v>
      </c>
    </row>
    <row r="67" spans="1:12" x14ac:dyDescent="0.35">
      <c r="A67" s="17">
        <f>'Waterfront 1'!F64</f>
        <v>0</v>
      </c>
      <c r="B67" s="17">
        <f>'Waterfront 1'!Q67</f>
        <v>53.4</v>
      </c>
      <c r="C67" s="17">
        <f>'Analyzing #2'!A71</f>
        <v>2459133.0361111113</v>
      </c>
      <c r="D67" s="17">
        <f>MONTH('Analyzing #1'!A71)</f>
        <v>10</v>
      </c>
      <c r="E67" s="17">
        <f>'Analyzing #1'!G71</f>
        <v>60</v>
      </c>
      <c r="F67" s="17">
        <v>2.25</v>
      </c>
      <c r="G67" s="11">
        <f>'Analyzing #1'!A71</f>
        <v>44114</v>
      </c>
      <c r="H67" s="19">
        <f>'Waterfront 1'!B67</f>
        <v>0.53611111111111109</v>
      </c>
      <c r="I67" s="17">
        <f t="shared" ref="I67:I130" si="1">HOUR(H67)</f>
        <v>12</v>
      </c>
      <c r="J67" s="17">
        <v>1</v>
      </c>
    </row>
    <row r="68" spans="1:12" x14ac:dyDescent="0.35">
      <c r="A68" s="17">
        <f>'Waterfront 1'!F65</f>
        <v>0</v>
      </c>
      <c r="B68" s="17">
        <f>'Waterfront 1'!Q68</f>
        <v>53.2</v>
      </c>
      <c r="C68" s="17">
        <f>'Analyzing #2'!A72</f>
        <v>2459136.1229166668</v>
      </c>
      <c r="D68" s="17">
        <f>MONTH('Analyzing #1'!A72)</f>
        <v>10</v>
      </c>
      <c r="E68" s="17">
        <f>'Analyzing #1'!G72</f>
        <v>52</v>
      </c>
      <c r="F68" s="17">
        <v>2.4</v>
      </c>
      <c r="G68" s="11">
        <f>'Analyzing #1'!A72</f>
        <v>44115</v>
      </c>
      <c r="H68" s="19">
        <f>'Waterfront 1'!B68</f>
        <v>0.59583333333333333</v>
      </c>
      <c r="I68" s="17">
        <f t="shared" si="1"/>
        <v>14</v>
      </c>
      <c r="J68" s="17">
        <v>1</v>
      </c>
    </row>
    <row r="69" spans="1:12" x14ac:dyDescent="0.35">
      <c r="A69" s="17">
        <f>'Waterfront 1'!F66</f>
        <v>0</v>
      </c>
      <c r="B69" s="17">
        <f>'Waterfront 1'!Q69</f>
        <v>61.1</v>
      </c>
      <c r="C69" s="17">
        <f>'Analyzing #2'!A73</f>
        <v>2459137.1875</v>
      </c>
      <c r="D69" s="17">
        <f>MONTH('Analyzing #1'!A73)</f>
        <v>10</v>
      </c>
      <c r="E69" s="17">
        <f>'Analyzing #1'!G73</f>
        <v>59</v>
      </c>
      <c r="F69" s="17">
        <v>2.4</v>
      </c>
      <c r="G69" s="11">
        <f>'Analyzing #1'!A73</f>
        <v>44117</v>
      </c>
      <c r="H69" s="19">
        <f>'Waterfront 1'!B69</f>
        <v>0.62291666666666667</v>
      </c>
      <c r="I69" s="17">
        <f t="shared" si="1"/>
        <v>14</v>
      </c>
      <c r="J69" s="17">
        <v>1</v>
      </c>
    </row>
    <row r="70" spans="1:12" x14ac:dyDescent="0.35">
      <c r="A70" s="17">
        <f>'Waterfront 1'!F67</f>
        <v>0</v>
      </c>
      <c r="B70" s="17">
        <f>'Waterfront 1'!Q70</f>
        <v>46.3</v>
      </c>
      <c r="C70" s="17">
        <f>'Analyzing #2'!A74</f>
        <v>2459138.1763888891</v>
      </c>
      <c r="D70" s="17">
        <f>MONTH('Analyzing #1'!A74)</f>
        <v>10</v>
      </c>
      <c r="E70" s="17">
        <f>'Analyzing #1'!G74</f>
        <v>60</v>
      </c>
      <c r="F70" s="17">
        <v>2.4300000000000002</v>
      </c>
      <c r="G70" s="11">
        <f>'Analyzing #1'!A74</f>
        <v>44118</v>
      </c>
      <c r="H70" s="19">
        <f>'Waterfront 1'!B70</f>
        <v>0.6875</v>
      </c>
      <c r="I70" s="17">
        <f t="shared" si="1"/>
        <v>16</v>
      </c>
      <c r="J70" s="17">
        <v>1</v>
      </c>
    </row>
    <row r="71" spans="1:12" x14ac:dyDescent="0.35">
      <c r="A71" s="17">
        <f>'Waterfront 1'!F68</f>
        <v>0</v>
      </c>
      <c r="B71" s="17">
        <f>'Waterfront 1'!Q71</f>
        <v>45.1</v>
      </c>
      <c r="C71" s="17">
        <f>'Analyzing #2'!A75</f>
        <v>2459139.1451388891</v>
      </c>
      <c r="D71" s="17">
        <f>MONTH('Analyzing #1'!A75)</f>
        <v>10</v>
      </c>
      <c r="E71" s="17">
        <f>'Analyzing #1'!G75</f>
        <v>55</v>
      </c>
      <c r="F71" s="17">
        <v>2.4300000000000002</v>
      </c>
      <c r="G71" s="11">
        <f>'Analyzing #1'!A75</f>
        <v>44119</v>
      </c>
      <c r="H71" s="19">
        <f>'Waterfront 1'!B71</f>
        <v>0.67638888888888893</v>
      </c>
      <c r="I71" s="17">
        <f t="shared" si="1"/>
        <v>16</v>
      </c>
      <c r="J71" s="17">
        <v>1</v>
      </c>
      <c r="L71" t="s">
        <v>149</v>
      </c>
    </row>
    <row r="72" spans="1:12" x14ac:dyDescent="0.35">
      <c r="A72" s="17">
        <f>'Waterfront 1'!F69</f>
        <v>0</v>
      </c>
      <c r="B72" s="17">
        <f>'Waterfront 1'!Q72</f>
        <v>53.5</v>
      </c>
      <c r="C72" s="17">
        <f>'Analyzing #2'!A76</f>
        <v>2459140.0027777776</v>
      </c>
      <c r="D72" s="17">
        <f>MONTH('Analyzing #1'!A76)</f>
        <v>10</v>
      </c>
      <c r="E72" s="17">
        <f>'Analyzing #1'!G76</f>
        <v>58</v>
      </c>
      <c r="F72" s="17">
        <v>2.23</v>
      </c>
      <c r="G72" s="11">
        <f>'Analyzing #1'!A76</f>
        <v>44120</v>
      </c>
      <c r="H72" s="19">
        <f>'Waterfront 1'!B72</f>
        <v>0.64513888888888882</v>
      </c>
      <c r="I72" s="17">
        <f t="shared" si="1"/>
        <v>15</v>
      </c>
      <c r="J72" s="17">
        <v>1</v>
      </c>
      <c r="L72" t="s">
        <v>36</v>
      </c>
    </row>
    <row r="73" spans="1:12" x14ac:dyDescent="0.35">
      <c r="A73" s="17">
        <f>'Waterfront 1'!F70</f>
        <v>0</v>
      </c>
      <c r="B73" s="17">
        <f>'Waterfront 1'!Q73</f>
        <v>47.2</v>
      </c>
      <c r="C73" s="17">
        <f>'Analyzing #2'!A77</f>
        <v>2459140.9958333331</v>
      </c>
      <c r="D73" s="17">
        <f>MONTH('Analyzing #1'!A77)</f>
        <v>10</v>
      </c>
      <c r="E73" s="17">
        <f>'Analyzing #1'!G77</f>
        <v>57</v>
      </c>
      <c r="F73" s="17">
        <v>1.05</v>
      </c>
      <c r="G73" s="11">
        <f>'Analyzing #1'!A77</f>
        <v>44121</v>
      </c>
      <c r="H73" s="19">
        <f>'Waterfront 1'!B73</f>
        <v>0.50277777777777777</v>
      </c>
      <c r="I73" s="17">
        <f t="shared" si="1"/>
        <v>12</v>
      </c>
      <c r="J73" s="17">
        <v>1</v>
      </c>
      <c r="L73" t="s">
        <v>141</v>
      </c>
    </row>
    <row r="74" spans="1:12" x14ac:dyDescent="0.35">
      <c r="A74" s="17">
        <f>'Waterfront 1'!F71</f>
        <v>0</v>
      </c>
      <c r="B74" s="17">
        <f>'Waterfront 1'!Q74</f>
        <v>47</v>
      </c>
      <c r="C74" s="17">
        <f>'Analyzing #2'!A78</f>
        <v>2459140.9958333331</v>
      </c>
      <c r="D74" s="17">
        <f>MONTH('Analyzing #1'!A78)</f>
        <v>10</v>
      </c>
      <c r="E74" s="17">
        <f>'Analyzing #1'!G78</f>
        <v>52</v>
      </c>
      <c r="F74" s="17">
        <v>1.39</v>
      </c>
      <c r="G74" s="11">
        <f>'Analyzing #1'!A78</f>
        <v>44122</v>
      </c>
      <c r="H74" s="19">
        <f>'Waterfront 1'!B74</f>
        <v>0.49583333333333335</v>
      </c>
      <c r="I74" s="17">
        <f t="shared" si="1"/>
        <v>11</v>
      </c>
      <c r="J74" s="17">
        <v>1</v>
      </c>
    </row>
    <row r="75" spans="1:12" x14ac:dyDescent="0.35">
      <c r="A75" s="17">
        <f>'Waterfront 1'!F72</f>
        <v>0</v>
      </c>
      <c r="B75" s="17">
        <f>'Waterfront 1'!Q75</f>
        <v>55</v>
      </c>
      <c r="C75" s="17">
        <f>'Analyzing #2'!A79</f>
        <v>2459141.90625</v>
      </c>
      <c r="D75" s="17">
        <f>MONTH('Analyzing #1'!A79)</f>
        <v>10</v>
      </c>
      <c r="E75" s="17">
        <f>'Analyzing #1'!G79</f>
        <v>54</v>
      </c>
      <c r="F75" s="17">
        <v>2.25</v>
      </c>
      <c r="G75" s="11">
        <f>'Analyzing #1'!A79</f>
        <v>44123</v>
      </c>
      <c r="H75" s="19">
        <f>'Waterfront 1'!B75</f>
        <v>0.40625</v>
      </c>
      <c r="I75" s="17">
        <f t="shared" si="1"/>
        <v>9</v>
      </c>
      <c r="J75" s="17">
        <v>1</v>
      </c>
      <c r="L75" t="s">
        <v>36</v>
      </c>
    </row>
    <row r="76" spans="1:12" x14ac:dyDescent="0.35">
      <c r="A76" s="17">
        <f>'Waterfront 1'!F73</f>
        <v>5</v>
      </c>
      <c r="B76" s="17">
        <f>'Waterfront 1'!Q76</f>
        <v>51.5</v>
      </c>
      <c r="C76" s="17">
        <f>'Analyzing #2'!A80</f>
        <v>2459145.9756944445</v>
      </c>
      <c r="D76" s="17">
        <f>MONTH('Analyzing #1'!A80)</f>
        <v>10</v>
      </c>
      <c r="E76" s="17">
        <f>'Analyzing #1'!G80</f>
        <v>44</v>
      </c>
      <c r="F76" s="17">
        <v>2.42</v>
      </c>
      <c r="G76" s="11">
        <f>'Analyzing #1'!A80</f>
        <v>44127</v>
      </c>
      <c r="H76" s="19">
        <f>'Waterfront 1'!B76</f>
        <v>0.47569444444444442</v>
      </c>
      <c r="I76" s="17">
        <f t="shared" si="1"/>
        <v>11</v>
      </c>
      <c r="J76" s="17">
        <v>1</v>
      </c>
      <c r="L76" t="s">
        <v>139</v>
      </c>
    </row>
    <row r="77" spans="1:12" x14ac:dyDescent="0.35">
      <c r="A77" s="17">
        <f>'Waterfront 1'!F74</f>
        <v>0</v>
      </c>
      <c r="B77" s="17">
        <f>'Waterfront 1'!Q77</f>
        <v>45.4</v>
      </c>
      <c r="C77" s="17">
        <f>'Analyzing #2'!A81</f>
        <v>2459146.9937499999</v>
      </c>
      <c r="D77" s="17">
        <f>MONTH('Analyzing #1'!A81)</f>
        <v>10</v>
      </c>
      <c r="E77" s="17">
        <f>'Analyzing #1'!G81</f>
        <v>42</v>
      </c>
      <c r="F77" s="17">
        <v>2.31</v>
      </c>
      <c r="G77" s="11">
        <f>'Analyzing #1'!A81</f>
        <v>44128</v>
      </c>
      <c r="H77" s="19">
        <f>'Waterfront 1'!B77</f>
        <v>0.49374999999999997</v>
      </c>
      <c r="I77" s="17">
        <f t="shared" si="1"/>
        <v>11</v>
      </c>
      <c r="J77" s="17">
        <v>1</v>
      </c>
    </row>
    <row r="78" spans="1:12" x14ac:dyDescent="0.35">
      <c r="A78" s="17">
        <f>'Waterfront 1'!F75</f>
        <v>0</v>
      </c>
      <c r="B78" s="17">
        <f>'Waterfront 1'!Q78</f>
        <v>52.5</v>
      </c>
      <c r="C78" s="17">
        <f>'Analyzing #2'!A82</f>
        <v>2459148.9270833335</v>
      </c>
      <c r="D78" s="17">
        <f>MONTH('Analyzing #1'!A82)</f>
        <v>10</v>
      </c>
      <c r="E78" s="17">
        <f>'Analyzing #1'!G82</f>
        <v>37</v>
      </c>
      <c r="F78" s="17">
        <v>1.06</v>
      </c>
      <c r="G78" s="11">
        <f>'Analyzing #1'!A82</f>
        <v>44130</v>
      </c>
      <c r="H78" s="19">
        <f>'Waterfront 1'!B78</f>
        <v>0.42708333333333331</v>
      </c>
      <c r="I78" s="17">
        <f t="shared" si="1"/>
        <v>10</v>
      </c>
      <c r="J78" s="17">
        <v>1</v>
      </c>
      <c r="L78" t="s">
        <v>145</v>
      </c>
    </row>
    <row r="79" spans="1:12" x14ac:dyDescent="0.35">
      <c r="A79" s="17">
        <f>'Waterfront 1'!F76</f>
        <v>0</v>
      </c>
      <c r="B79" s="17">
        <f>'Waterfront 1'!Q79</f>
        <v>64.400000000000006</v>
      </c>
      <c r="C79" s="17">
        <f>'Analyzing #2'!A83</f>
        <v>2459150.1152777779</v>
      </c>
      <c r="D79" s="17">
        <f>MONTH('Analyzing #1'!A83)</f>
        <v>10</v>
      </c>
      <c r="E79" s="17">
        <f>'Analyzing #1'!G83</f>
        <v>52</v>
      </c>
      <c r="F79" s="17">
        <v>2.36</v>
      </c>
      <c r="G79" s="11">
        <f>'Analyzing #1'!A83</f>
        <v>44131</v>
      </c>
      <c r="H79" s="19">
        <f>'Waterfront 1'!B79</f>
        <v>0.61527777777777781</v>
      </c>
      <c r="I79" s="17">
        <f t="shared" si="1"/>
        <v>14</v>
      </c>
      <c r="J79" s="17">
        <v>1</v>
      </c>
      <c r="L79" t="s">
        <v>36</v>
      </c>
    </row>
    <row r="80" spans="1:12" x14ac:dyDescent="0.35">
      <c r="A80" s="17">
        <f>'Waterfront 1'!F77</f>
        <v>0</v>
      </c>
      <c r="B80" s="17">
        <f>'Waterfront 1'!Q80</f>
        <v>46.5</v>
      </c>
      <c r="C80" s="17">
        <f>'Analyzing #2'!A84</f>
        <v>2459151.1875</v>
      </c>
      <c r="D80" s="17">
        <f>MONTH('Analyzing #1'!A84)</f>
        <v>10</v>
      </c>
      <c r="E80" s="17">
        <f>'Analyzing #1'!G84</f>
        <v>60</v>
      </c>
      <c r="F80" s="17">
        <v>2.34</v>
      </c>
      <c r="G80" s="11">
        <f>'Analyzing #1'!A84</f>
        <v>44132</v>
      </c>
      <c r="H80" s="19">
        <f>'Waterfront 1'!B80</f>
        <v>0.6875</v>
      </c>
      <c r="I80" s="17">
        <f t="shared" si="1"/>
        <v>16</v>
      </c>
      <c r="J80" s="17">
        <v>1</v>
      </c>
      <c r="L80" t="s">
        <v>139</v>
      </c>
    </row>
    <row r="81" spans="1:12" x14ac:dyDescent="0.35">
      <c r="A81" s="17">
        <f>'Waterfront 1'!F78</f>
        <v>0</v>
      </c>
      <c r="B81" s="17">
        <f>'Waterfront 1'!Q81</f>
        <v>53.8</v>
      </c>
      <c r="C81" s="17">
        <f>'Analyzing #2'!A85</f>
        <v>2459152.972222222</v>
      </c>
      <c r="D81" s="17">
        <f>MONTH('Analyzing #1'!A85)</f>
        <v>10</v>
      </c>
      <c r="E81" s="17">
        <f>'Analyzing #1'!G85</f>
        <v>61</v>
      </c>
      <c r="F81" s="17">
        <v>2.06</v>
      </c>
      <c r="G81" s="11">
        <f>'Analyzing #1'!A85</f>
        <v>44133</v>
      </c>
      <c r="H81" s="19">
        <f>'Waterfront 1'!B81</f>
        <v>0.60486111111111118</v>
      </c>
      <c r="I81" s="17">
        <f t="shared" si="1"/>
        <v>14</v>
      </c>
      <c r="J81" s="17">
        <v>1</v>
      </c>
      <c r="L81" t="s">
        <v>140</v>
      </c>
    </row>
    <row r="82" spans="1:12" x14ac:dyDescent="0.35">
      <c r="A82" s="17">
        <f>'Waterfront 1'!F79</f>
        <v>0</v>
      </c>
      <c r="B82" s="17">
        <f>'Waterfront 1'!Q82</f>
        <v>54.3</v>
      </c>
      <c r="C82" s="17">
        <f>'Analyzing #2'!A86</f>
        <v>2459154.0263888887</v>
      </c>
      <c r="D82" s="17">
        <f>MONTH('Analyzing #1'!A86)</f>
        <v>10</v>
      </c>
      <c r="E82" s="17">
        <f>'Analyzing #1'!G86</f>
        <v>52</v>
      </c>
      <c r="F82" s="17">
        <v>1.25</v>
      </c>
      <c r="G82" s="11">
        <f>'Analyzing #1'!A86</f>
        <v>44134</v>
      </c>
      <c r="H82" s="19">
        <f>'Waterfront 1'!B82</f>
        <v>0.47222222222222227</v>
      </c>
      <c r="I82" s="17">
        <f t="shared" si="1"/>
        <v>11</v>
      </c>
      <c r="J82" s="17">
        <v>1</v>
      </c>
    </row>
    <row r="83" spans="1:12" x14ac:dyDescent="0.35">
      <c r="A83" s="17">
        <f>'Waterfront 1'!F80</f>
        <v>1</v>
      </c>
      <c r="B83" s="17">
        <f>'Waterfront 1'!Q83</f>
        <v>43.5</v>
      </c>
      <c r="C83" s="17">
        <f>'Analyzing #2'!A87</f>
        <v>2459155.923611111</v>
      </c>
      <c r="D83" s="17">
        <f>MONTH('Analyzing #1'!A87)</f>
        <v>10</v>
      </c>
      <c r="E83" s="17">
        <f>'Analyzing #1'!G87</f>
        <v>45</v>
      </c>
      <c r="F83" s="17">
        <v>1.44</v>
      </c>
      <c r="G83" s="11">
        <f>'Analyzing #1'!A87</f>
        <v>44135</v>
      </c>
      <c r="H83" s="19">
        <f>'Waterfront 1'!B83</f>
        <v>0.52638888888888891</v>
      </c>
      <c r="I83" s="17">
        <f t="shared" si="1"/>
        <v>12</v>
      </c>
      <c r="J83" s="17">
        <v>1</v>
      </c>
    </row>
    <row r="84" spans="1:12" x14ac:dyDescent="0.35">
      <c r="A84" s="17">
        <f>'Waterfront 1'!F81</f>
        <v>7</v>
      </c>
      <c r="B84" s="17">
        <f>'Waterfront 1'!Q84</f>
        <v>53.5</v>
      </c>
      <c r="C84" s="17">
        <f>'Analyzing #2'!A88</f>
        <v>2459157.125</v>
      </c>
      <c r="D84" s="17">
        <f>MONTH('Analyzing #1'!A88)</f>
        <v>11</v>
      </c>
      <c r="E84" s="17">
        <f>'Analyzing #1'!G88</f>
        <v>50</v>
      </c>
      <c r="F84" s="17">
        <v>1.83</v>
      </c>
      <c r="G84" s="11">
        <f>'Analyzing #1'!A88</f>
        <v>44137</v>
      </c>
      <c r="H84" s="19">
        <f>'Waterfront 1'!B84</f>
        <v>0.4236111111111111</v>
      </c>
      <c r="I84" s="17">
        <f t="shared" si="1"/>
        <v>10</v>
      </c>
      <c r="J84" s="17">
        <v>1</v>
      </c>
      <c r="L84" t="s">
        <v>147</v>
      </c>
    </row>
    <row r="85" spans="1:12" x14ac:dyDescent="0.35">
      <c r="A85" s="17">
        <f>'Waterfront 1'!F82</f>
        <v>1</v>
      </c>
      <c r="B85" s="17">
        <f>'Waterfront 1'!Q85</f>
        <v>48.4</v>
      </c>
      <c r="C85" s="17">
        <f>'Analyzing #2'!A89</f>
        <v>2459158.0506944442</v>
      </c>
      <c r="D85" s="17">
        <f>MONTH('Analyzing #1'!A89)</f>
        <v>11</v>
      </c>
      <c r="E85" s="17">
        <f>'Analyzing #1'!G89</f>
        <v>55</v>
      </c>
      <c r="F85" s="17">
        <v>1.96</v>
      </c>
      <c r="G85" s="11">
        <f>'Analyzing #1'!A89</f>
        <v>44138</v>
      </c>
      <c r="H85" s="19">
        <f>'Waterfront 1'!B85</f>
        <v>0.625</v>
      </c>
      <c r="I85" s="17">
        <f t="shared" si="1"/>
        <v>15</v>
      </c>
      <c r="J85" s="17">
        <v>1</v>
      </c>
    </row>
    <row r="86" spans="1:12" x14ac:dyDescent="0.35">
      <c r="A86" s="17">
        <f>'Waterfront 1'!F83</f>
        <v>0</v>
      </c>
      <c r="B86" s="17">
        <f>'Waterfront 1'!Q86</f>
        <v>55.2</v>
      </c>
      <c r="C86" s="17">
        <f>'Analyzing #2'!A90</f>
        <v>2459159.96875</v>
      </c>
      <c r="D86" s="17">
        <f>MONTH('Analyzing #1'!A90)</f>
        <v>11</v>
      </c>
      <c r="E86" s="17">
        <f>'Analyzing #1'!G90</f>
        <v>61</v>
      </c>
      <c r="F86" s="17">
        <v>1.91</v>
      </c>
      <c r="G86" s="11">
        <f>'Analyzing #1'!A90</f>
        <v>44139</v>
      </c>
      <c r="H86" s="19">
        <f>'Waterfront 1'!B86</f>
        <v>0.55069444444444449</v>
      </c>
      <c r="I86" s="17">
        <f t="shared" si="1"/>
        <v>13</v>
      </c>
      <c r="J86" s="17">
        <v>1</v>
      </c>
      <c r="L86" t="s">
        <v>36</v>
      </c>
    </row>
    <row r="87" spans="1:12" x14ac:dyDescent="0.35">
      <c r="A87" s="17">
        <f>'Waterfront 1'!F84</f>
        <v>0</v>
      </c>
      <c r="B87" s="17">
        <f>'Waterfront 1'!Q87</f>
        <v>47.4</v>
      </c>
      <c r="C87" s="17">
        <f>'Analyzing #2'!A91</f>
        <v>2459162.909722222</v>
      </c>
      <c r="D87" s="17">
        <f>MONTH('Analyzing #1'!A91)</f>
        <v>11</v>
      </c>
      <c r="E87" s="17">
        <f>'Analyzing #1'!G91</f>
        <v>52</v>
      </c>
      <c r="F87" s="17">
        <v>1.94</v>
      </c>
      <c r="G87" s="11">
        <f>'Analyzing #1'!A91</f>
        <v>44140</v>
      </c>
      <c r="H87" s="19">
        <f>'Waterfront 1'!B87</f>
        <v>0.6777777777777777</v>
      </c>
      <c r="I87" s="17">
        <f t="shared" si="1"/>
        <v>16</v>
      </c>
      <c r="J87" s="17">
        <v>1</v>
      </c>
      <c r="L87" t="s">
        <v>150</v>
      </c>
    </row>
    <row r="88" spans="1:12" x14ac:dyDescent="0.35">
      <c r="A88" s="17">
        <f>'Waterfront 1'!F85</f>
        <v>0</v>
      </c>
      <c r="B88" s="17">
        <f>'Waterfront 1'!Q88</f>
        <v>53.7</v>
      </c>
      <c r="C88" s="17">
        <f>'Analyzing #2'!A92</f>
        <v>2459164.128472222</v>
      </c>
      <c r="D88" s="17">
        <f>MONTH('Analyzing #1'!A92)</f>
        <v>11</v>
      </c>
      <c r="E88" s="17">
        <f>'Analyzing #1'!G92</f>
        <v>55</v>
      </c>
      <c r="F88" s="17">
        <v>2.41</v>
      </c>
      <c r="G88" s="11">
        <f>'Analyzing #1'!A92</f>
        <v>44141</v>
      </c>
      <c r="H88" s="19">
        <f>'Waterfront 1'!B88</f>
        <v>0.46875</v>
      </c>
      <c r="I88" s="17">
        <f t="shared" si="1"/>
        <v>11</v>
      </c>
      <c r="J88" s="17">
        <v>1</v>
      </c>
      <c r="L88" t="s">
        <v>141</v>
      </c>
    </row>
    <row r="89" spans="1:12" x14ac:dyDescent="0.35">
      <c r="A89" s="17">
        <f>'Waterfront 1'!F86</f>
        <v>0</v>
      </c>
      <c r="B89" s="17">
        <f>'Waterfront 1'!Q89</f>
        <v>42.3</v>
      </c>
      <c r="C89" s="17">
        <f>'Analyzing #2'!A93</f>
        <v>2459165.1013888889</v>
      </c>
      <c r="D89" s="17">
        <f>MONTH('Analyzing #1'!A93)</f>
        <v>11</v>
      </c>
      <c r="E89" s="17">
        <f>'Analyzing #1'!G93</f>
        <v>45</v>
      </c>
      <c r="F89" s="17">
        <v>2.5299999999999998</v>
      </c>
      <c r="G89" s="11">
        <f>'Analyzing #1'!A93</f>
        <v>44142</v>
      </c>
      <c r="H89" s="19">
        <f>'Waterfront 1'!B89</f>
        <v>0.50555555555555554</v>
      </c>
      <c r="I89" s="17">
        <f t="shared" si="1"/>
        <v>12</v>
      </c>
      <c r="J89" s="17">
        <v>1</v>
      </c>
    </row>
    <row r="90" spans="1:12" x14ac:dyDescent="0.35">
      <c r="A90" s="17">
        <f>'Waterfront 1'!F87</f>
        <v>0</v>
      </c>
      <c r="B90" s="17">
        <f>'Waterfront 1'!Q90</f>
        <v>56.8</v>
      </c>
      <c r="C90" s="17">
        <f>'Analyzing #2'!A94</f>
        <v>2459166.0791666666</v>
      </c>
      <c r="D90" s="17">
        <f>MONTH('Analyzing #1'!A94)</f>
        <v>11</v>
      </c>
      <c r="E90" s="17">
        <f>'Analyzing #1'!G94</f>
        <v>41</v>
      </c>
      <c r="F90" s="17">
        <v>2.0299999999999998</v>
      </c>
      <c r="G90" s="11">
        <f>'Analyzing #1'!A94</f>
        <v>44144</v>
      </c>
      <c r="H90" s="19">
        <f>'Waterfront 1'!B90</f>
        <v>0.40972222222222227</v>
      </c>
      <c r="I90" s="17">
        <f t="shared" si="1"/>
        <v>9</v>
      </c>
      <c r="J90" s="17">
        <v>1</v>
      </c>
      <c r="L90" t="s">
        <v>36</v>
      </c>
    </row>
    <row r="91" spans="1:12" x14ac:dyDescent="0.35">
      <c r="A91" s="17">
        <f>'Waterfront 1'!F88</f>
        <v>0</v>
      </c>
      <c r="B91" s="17">
        <f>'Waterfront 1'!Q91</f>
        <v>49</v>
      </c>
      <c r="C91" s="17">
        <f>'Analyzing #2'!A95</f>
        <v>2459166.9611111111</v>
      </c>
      <c r="D91" s="17">
        <f>MONTH('Analyzing #1'!A95)</f>
        <v>11</v>
      </c>
      <c r="E91" s="17">
        <f>'Analyzing #1'!G95</f>
        <v>43</v>
      </c>
      <c r="F91" s="17">
        <v>2.2599999999999998</v>
      </c>
      <c r="G91" s="11">
        <f>'Analyzing #1'!A95</f>
        <v>44145</v>
      </c>
      <c r="H91" s="19">
        <f>'Waterfront 1'!B91</f>
        <v>0.62847222222222221</v>
      </c>
      <c r="I91" s="17">
        <f t="shared" si="1"/>
        <v>15</v>
      </c>
      <c r="J91" s="17">
        <v>1</v>
      </c>
    </row>
    <row r="92" spans="1:12" x14ac:dyDescent="0.35">
      <c r="A92" s="17">
        <f>'Waterfront 1'!F89</f>
        <v>0</v>
      </c>
      <c r="B92" s="17">
        <f>'Waterfront 1'!Q92</f>
        <v>44.6</v>
      </c>
      <c r="C92" s="17">
        <f>'Analyzing #2'!A96</f>
        <v>2459168.0437500002</v>
      </c>
      <c r="D92" s="17">
        <f>MONTH('Analyzing #1'!A96)</f>
        <v>11</v>
      </c>
      <c r="E92" s="17">
        <f>'Analyzing #1'!G96</f>
        <v>43</v>
      </c>
      <c r="F92" s="17">
        <v>2.4700000000000002</v>
      </c>
      <c r="G92" s="11">
        <f>'Analyzing #1'!A96</f>
        <v>44146</v>
      </c>
      <c r="H92" s="19">
        <f>'Waterfront 1'!B92</f>
        <v>0.60138888888888886</v>
      </c>
      <c r="I92" s="17">
        <f t="shared" si="1"/>
        <v>14</v>
      </c>
      <c r="J92" s="17">
        <v>1</v>
      </c>
      <c r="L92" t="s">
        <v>141</v>
      </c>
    </row>
    <row r="93" spans="1:12" x14ac:dyDescent="0.35">
      <c r="A93" s="17">
        <f>'Waterfront 1'!F90</f>
        <v>0</v>
      </c>
      <c r="B93" s="17">
        <f>'Waterfront 1'!Q93</f>
        <v>55.2</v>
      </c>
      <c r="C93" s="17">
        <f>'Analyzing #2'!A97</f>
        <v>2459169.909722222</v>
      </c>
      <c r="D93" s="17">
        <f>MONTH('Analyzing #1'!A97)</f>
        <v>11</v>
      </c>
      <c r="E93" s="17">
        <f>'Analyzing #1'!G97</f>
        <v>46</v>
      </c>
      <c r="F93" s="17">
        <v>2.58</v>
      </c>
      <c r="G93" s="11">
        <f>'Analyzing #1'!A97</f>
        <v>44147</v>
      </c>
      <c r="H93" s="19">
        <f>'Waterfront 1'!B93</f>
        <v>0.57916666666666672</v>
      </c>
      <c r="I93" s="17">
        <f t="shared" si="1"/>
        <v>13</v>
      </c>
      <c r="J93" s="17">
        <v>1</v>
      </c>
      <c r="L93" t="s">
        <v>139</v>
      </c>
    </row>
    <row r="94" spans="1:12" x14ac:dyDescent="0.35">
      <c r="A94" s="17">
        <f>'Waterfront 1'!F91</f>
        <v>4</v>
      </c>
      <c r="B94" s="17">
        <f>'Waterfront 1'!Q94</f>
        <v>49.3</v>
      </c>
      <c r="C94" s="17">
        <f>'Analyzing #2'!A98</f>
        <v>2459166.9611111111</v>
      </c>
      <c r="D94" s="17">
        <f>MONTH('Analyzing #1'!A98)</f>
        <v>11</v>
      </c>
      <c r="E94" s="17">
        <f>'Analyzing #1'!G98</f>
        <v>47</v>
      </c>
      <c r="F94" s="17">
        <v>1.79</v>
      </c>
      <c r="G94" s="11">
        <f>'Analyzing #1'!A98</f>
        <v>44148</v>
      </c>
      <c r="H94" s="19">
        <f>'Waterfront 1'!B94</f>
        <v>0.46111111111111108</v>
      </c>
      <c r="I94" s="17">
        <f t="shared" si="1"/>
        <v>11</v>
      </c>
      <c r="J94" s="17">
        <v>1</v>
      </c>
      <c r="L94" t="s">
        <v>36</v>
      </c>
    </row>
    <row r="95" spans="1:12" x14ac:dyDescent="0.35">
      <c r="A95" s="17">
        <f>'Waterfront 1'!F92</f>
        <v>0</v>
      </c>
      <c r="B95" s="17">
        <f>'Waterfront 1'!Q95</f>
        <v>52.4</v>
      </c>
      <c r="C95" s="17">
        <f>'Analyzing #2'!A99</f>
        <v>2459168.0437500002</v>
      </c>
      <c r="D95" s="17">
        <f>MONTH('Analyzing #1'!A99)</f>
        <v>11</v>
      </c>
      <c r="E95" s="17">
        <f>'Analyzing #1'!G99</f>
        <v>46</v>
      </c>
      <c r="F95" s="17">
        <v>2.14</v>
      </c>
      <c r="G95" s="11">
        <f>'Analyzing #1'!A99</f>
        <v>44149</v>
      </c>
      <c r="H95" s="19">
        <f>'Waterfront 1'!B95</f>
        <v>0.54375000000000007</v>
      </c>
      <c r="I95" s="17">
        <f t="shared" si="1"/>
        <v>13</v>
      </c>
      <c r="J95" s="17">
        <v>1</v>
      </c>
    </row>
    <row r="96" spans="1:12" x14ac:dyDescent="0.35">
      <c r="A96" s="17">
        <f>'Waterfront 1'!F93</f>
        <v>5</v>
      </c>
      <c r="B96" s="17">
        <f>'Waterfront 1'!Q96</f>
        <v>49.2</v>
      </c>
      <c r="C96" s="17">
        <f>'Analyzing #2'!A100</f>
        <v>2459169.909722222</v>
      </c>
      <c r="D96" s="17">
        <f>MONTH('Analyzing #1'!A100)</f>
        <v>11</v>
      </c>
      <c r="E96" s="17">
        <f>'Analyzing #1'!G100</f>
        <v>50</v>
      </c>
      <c r="F96" s="17">
        <v>2.0499999999999998</v>
      </c>
      <c r="G96" s="11">
        <f>'Analyzing #1'!A100</f>
        <v>44150</v>
      </c>
      <c r="H96" s="19">
        <f>'Waterfront 1'!B96</f>
        <v>0.48194444444444445</v>
      </c>
      <c r="I96" s="17">
        <f t="shared" si="1"/>
        <v>11</v>
      </c>
      <c r="J96" s="17">
        <v>1</v>
      </c>
    </row>
    <row r="97" spans="1:12" x14ac:dyDescent="0.35">
      <c r="A97" s="17">
        <f>'Waterfront 1'!F94</f>
        <v>0</v>
      </c>
      <c r="B97" s="17">
        <f>'Waterfront 1'!Q97</f>
        <v>55.7</v>
      </c>
      <c r="C97" s="17">
        <f>'Analyzing #2'!A101</f>
        <v>2459172.0416666665</v>
      </c>
      <c r="D97" s="17">
        <f>MONTH('Analyzing #1'!A101)</f>
        <v>11</v>
      </c>
      <c r="E97" s="17">
        <f>'Analyzing #1'!G101</f>
        <v>45</v>
      </c>
      <c r="F97" s="17">
        <v>2.08</v>
      </c>
      <c r="G97" s="11">
        <f>'Analyzing #1'!A101</f>
        <v>44151</v>
      </c>
      <c r="H97" s="19">
        <f>'Waterfront 1'!B97</f>
        <v>0.40972222222222227</v>
      </c>
      <c r="I97" s="17">
        <f t="shared" si="1"/>
        <v>9</v>
      </c>
      <c r="J97" s="17">
        <v>1</v>
      </c>
      <c r="L97" t="s">
        <v>151</v>
      </c>
    </row>
    <row r="98" spans="1:12" x14ac:dyDescent="0.35">
      <c r="A98" s="17">
        <f>'Waterfront 1'!F95</f>
        <v>0</v>
      </c>
      <c r="B98" s="17">
        <f>'Waterfront 1'!Q98</f>
        <v>57.3</v>
      </c>
      <c r="C98" s="17">
        <f>'Analyzing #2'!A102</f>
        <v>2459173.1118055554</v>
      </c>
      <c r="D98" s="17">
        <f>MONTH('Analyzing #1'!A102)</f>
        <v>11</v>
      </c>
      <c r="E98" s="17">
        <f>'Analyzing #1'!G102</f>
        <v>48</v>
      </c>
      <c r="F98" s="17">
        <v>2.16</v>
      </c>
      <c r="G98" s="11">
        <f>'Analyzing #1'!A102</f>
        <v>44153</v>
      </c>
      <c r="H98" s="19">
        <f>'Waterfront 1'!B98</f>
        <v>0.54166666666666663</v>
      </c>
      <c r="I98" s="17">
        <f t="shared" si="1"/>
        <v>13</v>
      </c>
      <c r="J98" s="17">
        <v>1</v>
      </c>
      <c r="L98" t="s">
        <v>145</v>
      </c>
    </row>
    <row r="99" spans="1:12" x14ac:dyDescent="0.35">
      <c r="A99" s="17">
        <f>'Waterfront 1'!F96</f>
        <v>0</v>
      </c>
      <c r="B99" s="17">
        <f>'Waterfront 1'!Q99</f>
        <v>49.2</v>
      </c>
      <c r="C99" s="17">
        <f>'Analyzing #2'!A103</f>
        <v>2459173.9791666665</v>
      </c>
      <c r="D99" s="17">
        <f>MONTH('Analyzing #1'!A103)</f>
        <v>11</v>
      </c>
      <c r="E99" s="17">
        <f>'Analyzing #1'!G103</f>
        <v>48</v>
      </c>
      <c r="F99" s="17">
        <v>2.11</v>
      </c>
      <c r="G99" s="11">
        <f>'Analyzing #1'!A103</f>
        <v>44154</v>
      </c>
      <c r="H99" s="19">
        <f>'Waterfront 1'!B99</f>
        <v>0.6118055555555556</v>
      </c>
      <c r="I99" s="17">
        <f t="shared" si="1"/>
        <v>14</v>
      </c>
      <c r="J99" s="17">
        <v>1</v>
      </c>
      <c r="L99" t="s">
        <v>150</v>
      </c>
    </row>
    <row r="100" spans="1:12" x14ac:dyDescent="0.35">
      <c r="A100" s="17">
        <f>'Waterfront 1'!F97</f>
        <v>0</v>
      </c>
      <c r="B100" s="17">
        <f>'Waterfront 1'!Q100</f>
        <v>54.8</v>
      </c>
      <c r="C100" s="17">
        <f>'Analyzing #2'!A104</f>
        <v>2459175.0166666666</v>
      </c>
      <c r="D100" s="17">
        <f>MONTH('Analyzing #1'!A104)</f>
        <v>11</v>
      </c>
      <c r="E100" s="17">
        <f>'Analyzing #1'!G104</f>
        <v>50</v>
      </c>
      <c r="F100" s="17">
        <v>2.68</v>
      </c>
      <c r="G100" s="11">
        <f>'Analyzing #1'!A104</f>
        <v>44155</v>
      </c>
      <c r="H100" s="19">
        <f>'Waterfront 1'!B100</f>
        <v>0.47916666666666669</v>
      </c>
      <c r="I100" s="17">
        <f t="shared" si="1"/>
        <v>11</v>
      </c>
      <c r="J100" s="17">
        <v>1</v>
      </c>
      <c r="L100" s="16"/>
    </row>
    <row r="101" spans="1:12" x14ac:dyDescent="0.35">
      <c r="A101" s="17">
        <f>'Waterfront 1'!F98</f>
        <v>0</v>
      </c>
      <c r="B101" s="17">
        <f>'Waterfront 1'!Q101</f>
        <v>59.4</v>
      </c>
      <c r="C101" s="17">
        <f>'Analyzing #2'!A105</f>
        <v>2459178.1541666668</v>
      </c>
      <c r="D101" s="17">
        <f>MONTH('Analyzing #1'!A105)</f>
        <v>11</v>
      </c>
      <c r="E101" s="17">
        <f>'Analyzing #1'!G105</f>
        <v>48</v>
      </c>
      <c r="F101" s="17">
        <v>2.69</v>
      </c>
      <c r="G101" s="11">
        <f>'Analyzing #1'!A105</f>
        <v>44156</v>
      </c>
      <c r="H101" s="19">
        <f>'Waterfront 1'!B101</f>
        <v>0.51666666666666672</v>
      </c>
      <c r="I101" s="17">
        <f t="shared" si="1"/>
        <v>12</v>
      </c>
      <c r="J101" s="17">
        <v>1</v>
      </c>
      <c r="L101" s="16"/>
    </row>
    <row r="102" spans="1:12" x14ac:dyDescent="0.35">
      <c r="A102" s="17">
        <f>'Waterfront 1'!F99</f>
        <v>0</v>
      </c>
      <c r="B102" s="17">
        <f>'Waterfront 1'!Q102</f>
        <v>45.8</v>
      </c>
      <c r="C102" s="17">
        <f>'Analyzing #2'!A106</f>
        <v>2459182.0180555554</v>
      </c>
      <c r="D102" s="17">
        <f>MONTH('Analyzing #1'!A106)</f>
        <v>11</v>
      </c>
      <c r="E102" s="17">
        <f>'Analyzing #1'!G106</f>
        <v>43</v>
      </c>
      <c r="F102" s="17">
        <v>2.17</v>
      </c>
      <c r="G102" s="11">
        <f>'Analyzing #1'!A106</f>
        <v>44157</v>
      </c>
      <c r="H102" s="19">
        <f>'Waterfront 1'!B102</f>
        <v>0.61805555555555558</v>
      </c>
      <c r="I102" s="17">
        <f t="shared" si="1"/>
        <v>14</v>
      </c>
      <c r="J102" s="17">
        <v>1</v>
      </c>
      <c r="L102" t="s">
        <v>150</v>
      </c>
    </row>
    <row r="103" spans="1:12" x14ac:dyDescent="0.35">
      <c r="A103" s="17">
        <f>'Waterfront 1'!F100</f>
        <v>0</v>
      </c>
      <c r="B103" s="17">
        <f>'Waterfront 1'!Q103</f>
        <v>47.2</v>
      </c>
      <c r="C103" s="17">
        <f>'Analyzing #2'!A107</f>
        <v>2459183.0090277777</v>
      </c>
      <c r="D103" s="17">
        <f>MONTH('Analyzing #1'!A107)</f>
        <v>11</v>
      </c>
      <c r="E103" s="17">
        <f>'Analyzing #1'!G107</f>
        <v>45</v>
      </c>
      <c r="F103" s="17">
        <v>2.08</v>
      </c>
      <c r="G103" s="11">
        <f>'Analyzing #1'!A107</f>
        <v>44158</v>
      </c>
      <c r="H103" s="19">
        <f>'Waterfront 1'!B103</f>
        <v>0.40972222222222227</v>
      </c>
      <c r="I103" s="17">
        <f t="shared" si="1"/>
        <v>9</v>
      </c>
      <c r="J103" s="17">
        <v>1</v>
      </c>
    </row>
    <row r="104" spans="1:12" x14ac:dyDescent="0.35">
      <c r="A104" s="17">
        <f>'Waterfront 1'!F101</f>
        <v>0</v>
      </c>
      <c r="B104" s="17">
        <f>'Waterfront 1'!Q104</f>
        <v>74.400000000000006</v>
      </c>
      <c r="C104" s="17">
        <f>'Analyzing #2'!A108</f>
        <v>2459183.909722222</v>
      </c>
      <c r="D104" s="17">
        <f>MONTH('Analyzing #1'!A108)</f>
        <v>11</v>
      </c>
      <c r="E104" s="17">
        <f>'Analyzing #1'!G108</f>
        <v>46</v>
      </c>
      <c r="F104" s="17">
        <v>2.06</v>
      </c>
      <c r="G104" s="11">
        <f>'Analyzing #1'!A108</f>
        <v>44159</v>
      </c>
      <c r="H104" s="19">
        <f>'Waterfront 1'!B104</f>
        <v>0.65416666666666667</v>
      </c>
      <c r="I104" s="17">
        <f t="shared" si="1"/>
        <v>15</v>
      </c>
      <c r="J104" s="17">
        <v>1</v>
      </c>
    </row>
    <row r="105" spans="1:12" x14ac:dyDescent="0.35">
      <c r="A105" s="17">
        <f>'Waterfront 1'!F102</f>
        <v>0</v>
      </c>
      <c r="B105" s="17">
        <f>'Waterfront 1'!Q105</f>
        <v>44</v>
      </c>
      <c r="C105" s="17">
        <f>'Analyzing #2'!A109</f>
        <v>2459185.1430555554</v>
      </c>
      <c r="D105" s="17">
        <f>MONTH('Analyzing #1'!A109)</f>
        <v>11</v>
      </c>
      <c r="E105" s="17">
        <f>'Analyzing #1'!G109</f>
        <v>48</v>
      </c>
      <c r="F105" s="17">
        <v>2.06</v>
      </c>
      <c r="G105" s="11">
        <f>'Analyzing #1'!A109</f>
        <v>44163</v>
      </c>
      <c r="H105" s="19">
        <f>'Waterfront 1'!B105</f>
        <v>0.5180555555555556</v>
      </c>
      <c r="I105" s="17">
        <f t="shared" si="1"/>
        <v>12</v>
      </c>
      <c r="J105" s="17">
        <v>1</v>
      </c>
    </row>
    <row r="106" spans="1:12" x14ac:dyDescent="0.35">
      <c r="A106" s="17">
        <f>'Waterfront 1'!F103</f>
        <v>0</v>
      </c>
      <c r="B106" s="17">
        <f>'Waterfront 1'!Q106</f>
        <v>42.3</v>
      </c>
      <c r="C106" s="17">
        <f>'Analyzing #2'!A110</f>
        <v>2459185.9569444442</v>
      </c>
      <c r="D106" s="17">
        <f>MONTH('Analyzing #1'!A110)</f>
        <v>11</v>
      </c>
      <c r="E106" s="17">
        <f>'Analyzing #1'!G110</f>
        <v>41</v>
      </c>
      <c r="F106" s="17">
        <v>2.06</v>
      </c>
      <c r="G106" s="11">
        <f>'Analyzing #1'!A110</f>
        <v>44164</v>
      </c>
      <c r="H106" s="19">
        <f>'Waterfront 1'!B106</f>
        <v>0.50902777777777775</v>
      </c>
      <c r="I106" s="17">
        <f t="shared" si="1"/>
        <v>12</v>
      </c>
      <c r="J106" s="17">
        <v>1</v>
      </c>
      <c r="L106" t="s">
        <v>139</v>
      </c>
    </row>
    <row r="107" spans="1:12" x14ac:dyDescent="0.35">
      <c r="A107" s="17">
        <f>'Waterfront 1'!F104</f>
        <v>0</v>
      </c>
      <c r="B107" s="17">
        <f>'Waterfront 1'!Q107</f>
        <v>58.7</v>
      </c>
      <c r="C107" s="17">
        <f>'Analyzing #2'!A111</f>
        <v>2459187.0993055557</v>
      </c>
      <c r="D107" s="17">
        <f>MONTH('Analyzing #1'!A111)</f>
        <v>11</v>
      </c>
      <c r="E107" s="17">
        <f>'Analyzing #1'!G111</f>
        <v>46</v>
      </c>
      <c r="F107" s="17">
        <v>2.06</v>
      </c>
      <c r="G107" s="11">
        <f>'Analyzing #1'!A111</f>
        <v>44165</v>
      </c>
      <c r="H107" s="19">
        <f>'Waterfront 1'!B107</f>
        <v>0.40972222222222227</v>
      </c>
      <c r="I107" s="17">
        <f t="shared" si="1"/>
        <v>9</v>
      </c>
      <c r="J107" s="17">
        <v>1</v>
      </c>
    </row>
    <row r="108" spans="1:12" x14ac:dyDescent="0.35">
      <c r="A108" s="17">
        <f>'Waterfront 1'!F105</f>
        <v>0</v>
      </c>
      <c r="B108" s="17">
        <f>'Waterfront 1'!Q108</f>
        <v>46.5</v>
      </c>
      <c r="C108" s="17">
        <f>'Analyzing #2'!A112</f>
        <v>2459187.986111111</v>
      </c>
      <c r="D108" s="17">
        <f>MONTH('Analyzing #1'!A112)</f>
        <v>12</v>
      </c>
      <c r="E108" s="17">
        <f>'Analyzing #1'!G112</f>
        <v>45</v>
      </c>
      <c r="F108" s="17">
        <v>2.23</v>
      </c>
      <c r="G108" s="11">
        <f>'Analyzing #1'!A112</f>
        <v>44166</v>
      </c>
      <c r="H108" s="19">
        <f>'Waterfront 1'!B108</f>
        <v>0.6430555555555556</v>
      </c>
      <c r="I108" s="17">
        <f t="shared" si="1"/>
        <v>15</v>
      </c>
      <c r="J108" s="17">
        <v>1</v>
      </c>
    </row>
    <row r="109" spans="1:12" x14ac:dyDescent="0.35">
      <c r="A109" s="17">
        <f>'Waterfront 1'!F106</f>
        <v>0</v>
      </c>
      <c r="B109" s="17">
        <f>'Waterfront 1'!Q109</f>
        <v>48.5</v>
      </c>
      <c r="C109" s="17">
        <f>'Analyzing #2'!A113</f>
        <v>2459189.0381944445</v>
      </c>
      <c r="D109" s="17">
        <f>MONTH('Analyzing #1'!A113)</f>
        <v>12</v>
      </c>
      <c r="E109" s="17">
        <f>'Analyzing #1'!G113</f>
        <v>41</v>
      </c>
      <c r="F109" s="17">
        <v>2.1800000000000002</v>
      </c>
      <c r="G109" s="11">
        <f>'Analyzing #1'!A113</f>
        <v>44167</v>
      </c>
      <c r="H109" s="19">
        <f>'Waterfront 1'!B109</f>
        <v>0.45694444444444443</v>
      </c>
      <c r="I109" s="17">
        <f t="shared" si="1"/>
        <v>10</v>
      </c>
      <c r="J109" s="17">
        <v>1</v>
      </c>
      <c r="L109" t="s">
        <v>141</v>
      </c>
    </row>
    <row r="110" spans="1:12" x14ac:dyDescent="0.35">
      <c r="A110" s="17">
        <f>'Waterfront 1'!F107</f>
        <v>0</v>
      </c>
      <c r="B110" s="17">
        <f>'Waterfront 1'!Q110</f>
        <v>49.8</v>
      </c>
      <c r="C110" s="17">
        <f>'Analyzing #2'!A114</f>
        <v>2459190.923611111</v>
      </c>
      <c r="D110" s="17">
        <f>MONTH('Analyzing #1'!A114)</f>
        <v>12</v>
      </c>
      <c r="E110" s="17">
        <f>'Analyzing #1'!G114</f>
        <v>45</v>
      </c>
      <c r="F110" s="17">
        <v>2.06</v>
      </c>
      <c r="G110" s="11">
        <f>'Analyzing #1'!A114</f>
        <v>44168</v>
      </c>
      <c r="H110" s="19">
        <f>'Waterfront 1'!B110</f>
        <v>0.59930555555555554</v>
      </c>
      <c r="I110" s="17">
        <f t="shared" si="1"/>
        <v>14</v>
      </c>
      <c r="J110" s="17">
        <v>1</v>
      </c>
      <c r="L110" t="s">
        <v>141</v>
      </c>
    </row>
    <row r="111" spans="1:12" x14ac:dyDescent="0.35">
      <c r="A111" s="17">
        <f>'Waterfront 1'!F108</f>
        <v>0</v>
      </c>
      <c r="B111" s="17">
        <f>'Waterfront 1'!Q111</f>
        <v>46.4</v>
      </c>
      <c r="C111" s="17">
        <f>'Analyzing #2'!A115</f>
        <v>2459192.875</v>
      </c>
      <c r="D111" s="17">
        <f>MONTH('Analyzing #1'!A115)</f>
        <v>12</v>
      </c>
      <c r="E111" s="17">
        <f>'Analyzing #1'!G115</f>
        <v>46</v>
      </c>
      <c r="F111" s="17">
        <v>2.3199999999999998</v>
      </c>
      <c r="G111" s="11">
        <f>'Analyzing #1'!A115</f>
        <v>44169</v>
      </c>
      <c r="H111" s="19">
        <f>'Waterfront 1'!B111</f>
        <v>0.4861111111111111</v>
      </c>
      <c r="I111" s="17">
        <f t="shared" si="1"/>
        <v>11</v>
      </c>
      <c r="J111" s="17">
        <v>1</v>
      </c>
    </row>
    <row r="112" spans="1:12" x14ac:dyDescent="0.35">
      <c r="A112" s="17">
        <f>'Waterfront 1'!F109</f>
        <v>0</v>
      </c>
      <c r="B112" s="17">
        <f>'Waterfront 1'!Q112</f>
        <v>43.7</v>
      </c>
      <c r="C112" s="17">
        <f>'Analyzing #2'!A116</f>
        <v>2459195.0305555556</v>
      </c>
      <c r="D112" s="17">
        <f>MONTH('Analyzing #1'!A116)</f>
        <v>12</v>
      </c>
      <c r="E112" s="17">
        <f>'Analyzing #1'!G116</f>
        <v>47</v>
      </c>
      <c r="F112" s="17">
        <v>2.36</v>
      </c>
      <c r="G112" s="11">
        <f>'Analyzing #1'!A116</f>
        <v>44170</v>
      </c>
      <c r="H112" s="19">
        <f>'Waterfront 1'!B112</f>
        <v>0.53819444444444442</v>
      </c>
      <c r="I112" s="17">
        <f t="shared" si="1"/>
        <v>12</v>
      </c>
      <c r="J112" s="17">
        <v>1</v>
      </c>
      <c r="L112" t="s">
        <v>148</v>
      </c>
    </row>
    <row r="113" spans="1:12" x14ac:dyDescent="0.35">
      <c r="A113" s="17">
        <f>'Waterfront 1'!F110</f>
        <v>0</v>
      </c>
      <c r="B113" s="17">
        <f>'Waterfront 1'!Q113</f>
        <v>49.9</v>
      </c>
      <c r="C113" s="17">
        <f>'Analyzing #2'!A117</f>
        <v>2459197.9472222221</v>
      </c>
      <c r="D113" s="17">
        <f>MONTH('Analyzing #1'!A117)</f>
        <v>12</v>
      </c>
      <c r="E113" s="17">
        <f>'Analyzing #1'!G117</f>
        <v>48</v>
      </c>
      <c r="F113" s="17">
        <v>2.75</v>
      </c>
      <c r="G113" s="11">
        <f>'Analyzing #1'!A117</f>
        <v>44172</v>
      </c>
      <c r="H113" s="19">
        <f>'Waterfront 1'!B113</f>
        <v>0.4236111111111111</v>
      </c>
      <c r="I113" s="17">
        <f t="shared" si="1"/>
        <v>10</v>
      </c>
      <c r="J113" s="17">
        <v>1</v>
      </c>
    </row>
    <row r="114" spans="1:12" x14ac:dyDescent="0.35">
      <c r="A114" s="17">
        <f>'Waterfront 1'!F111</f>
        <v>0</v>
      </c>
      <c r="B114" s="17">
        <f>'Waterfront 1'!Q114</f>
        <v>49.2</v>
      </c>
      <c r="C114" s="17">
        <f>'Analyzing #2'!A118</f>
        <v>2459226.986111111</v>
      </c>
      <c r="D114" s="17">
        <f>MONTH('Analyzing #1'!A118)</f>
        <v>12</v>
      </c>
      <c r="E114" s="17">
        <f>'Analyzing #1'!G118</f>
        <v>46</v>
      </c>
      <c r="F114" s="17">
        <v>2.04</v>
      </c>
      <c r="G114" s="11">
        <f>'Analyzing #1'!A118</f>
        <v>44174</v>
      </c>
      <c r="H114" s="19">
        <f>'Waterfront 1'!B114</f>
        <v>0.375</v>
      </c>
      <c r="I114" s="17">
        <f t="shared" si="1"/>
        <v>9</v>
      </c>
      <c r="J114" s="17">
        <v>1</v>
      </c>
    </row>
    <row r="115" spans="1:12" x14ac:dyDescent="0.35">
      <c r="A115" s="17">
        <f>'Waterfront 1'!F112</f>
        <v>0</v>
      </c>
      <c r="B115" s="17">
        <f>'Waterfront 1'!Q115</f>
        <v>48.5</v>
      </c>
      <c r="C115" s="17">
        <f>'Analyzing #2'!A119</f>
        <v>2459195.0305555556</v>
      </c>
      <c r="D115" s="17">
        <f>MONTH('Analyzing #1'!A119)</f>
        <v>12</v>
      </c>
      <c r="E115" s="17">
        <f>'Analyzing #1'!G119</f>
        <v>41</v>
      </c>
      <c r="F115" s="17">
        <v>2.76</v>
      </c>
      <c r="G115" s="11">
        <f>'Analyzing #1'!A119</f>
        <v>44176</v>
      </c>
      <c r="H115" s="19">
        <f>'Waterfront 1'!B115</f>
        <v>0.53055555555555556</v>
      </c>
      <c r="I115" s="17">
        <f t="shared" si="1"/>
        <v>12</v>
      </c>
      <c r="J115" s="17">
        <v>1</v>
      </c>
    </row>
    <row r="116" spans="1:12" x14ac:dyDescent="0.35">
      <c r="A116" s="17">
        <f>'Waterfront 1'!F113</f>
        <v>0</v>
      </c>
      <c r="B116" s="17">
        <f>'Waterfront 1'!Q116</f>
        <v>52.7</v>
      </c>
      <c r="C116" s="17">
        <f>'Analyzing #2'!A120</f>
        <v>2459197.9472222221</v>
      </c>
      <c r="D116" s="17">
        <f>MONTH('Analyzing #1'!A120)</f>
        <v>12</v>
      </c>
      <c r="E116" s="17">
        <f>'Analyzing #1'!G120</f>
        <v>54</v>
      </c>
      <c r="F116" s="17">
        <v>2.21</v>
      </c>
      <c r="G116" s="11">
        <f>'Analyzing #1'!A120</f>
        <v>44179</v>
      </c>
      <c r="H116" s="19">
        <f>'Waterfront 1'!B116</f>
        <v>0.44722222222222219</v>
      </c>
      <c r="I116" s="17">
        <f t="shared" si="1"/>
        <v>10</v>
      </c>
      <c r="J116" s="17">
        <v>1</v>
      </c>
      <c r="L116" t="s">
        <v>148</v>
      </c>
    </row>
    <row r="117" spans="1:12" x14ac:dyDescent="0.35">
      <c r="A117" s="17">
        <f>'Waterfront 1'!F114</f>
        <v>0</v>
      </c>
      <c r="B117" s="17">
        <f>'Waterfront 1'!Q117</f>
        <v>56.7</v>
      </c>
      <c r="C117" s="17">
        <f>'Analyzing #2'!A121</f>
        <v>2459226.986111111</v>
      </c>
      <c r="D117" s="17">
        <f>MONTH('Analyzing #1'!A121)</f>
        <v>1</v>
      </c>
      <c r="E117" s="17">
        <f>'Analyzing #1'!G121</f>
        <v>45</v>
      </c>
      <c r="F117" s="17">
        <v>2.69</v>
      </c>
      <c r="G117" s="11">
        <f>'Analyzing #1'!A121</f>
        <v>44204</v>
      </c>
      <c r="H117" s="19">
        <f>'Waterfront 1'!B117</f>
        <v>0.52500000000000002</v>
      </c>
      <c r="I117" s="17">
        <f t="shared" si="1"/>
        <v>12</v>
      </c>
      <c r="J117" s="17">
        <v>1</v>
      </c>
    </row>
    <row r="118" spans="1:12" x14ac:dyDescent="0.35">
      <c r="A118" s="17">
        <f>'Waterfront 1'!F115</f>
        <v>0</v>
      </c>
      <c r="B118" s="17">
        <f>'Waterfront 1'!Q118</f>
        <v>77.900000000000006</v>
      </c>
      <c r="C118" s="17">
        <f>'Analyzing #2'!A122</f>
        <v>2459228.0381944445</v>
      </c>
      <c r="D118" s="17">
        <f>MONTH('Analyzing #1'!A122)</f>
        <v>1</v>
      </c>
      <c r="E118" s="17">
        <f>'Analyzing #1'!G122</f>
        <v>52</v>
      </c>
      <c r="F118" s="17">
        <v>2.48</v>
      </c>
      <c r="G118" s="11">
        <f>'Analyzing #1'!A122</f>
        <v>44208</v>
      </c>
      <c r="H118" s="19">
        <f>'Waterfront 1'!B118</f>
        <v>0.4861111111111111</v>
      </c>
      <c r="I118" s="17">
        <f t="shared" si="1"/>
        <v>11</v>
      </c>
      <c r="J118" s="17">
        <v>1</v>
      </c>
      <c r="L118" t="s">
        <v>140</v>
      </c>
    </row>
    <row r="119" spans="1:12" x14ac:dyDescent="0.35">
      <c r="A119" s="17">
        <f>'Waterfront 1'!F116</f>
        <v>0</v>
      </c>
      <c r="B119" s="17">
        <f>'Waterfront 1'!Q119</f>
        <v>42.6</v>
      </c>
      <c r="C119" s="17">
        <f>'Analyzing #2'!A123</f>
        <v>2459230.027777778</v>
      </c>
      <c r="D119" s="17">
        <f>MONTH('Analyzing #1'!A123)</f>
        <v>1</v>
      </c>
      <c r="E119" s="17">
        <f>'Analyzing #1'!G123</f>
        <v>50</v>
      </c>
      <c r="F119" s="17">
        <v>2.35</v>
      </c>
      <c r="G119" s="11">
        <f>'Analyzing #1'!A123</f>
        <v>44209</v>
      </c>
      <c r="H119" s="19">
        <f>'Waterfront 1'!B119</f>
        <v>0.53819444444444442</v>
      </c>
      <c r="I119" s="17">
        <f t="shared" si="1"/>
        <v>12</v>
      </c>
      <c r="J119" s="17">
        <v>1</v>
      </c>
    </row>
    <row r="120" spans="1:12" x14ac:dyDescent="0.35">
      <c r="A120" s="17">
        <f>'Waterfront 1'!F117</f>
        <v>0</v>
      </c>
      <c r="B120" s="17">
        <f>'Waterfront 1'!Q120</f>
        <v>46.5</v>
      </c>
      <c r="C120" s="17">
        <f>'Analyzing #2'!A124</f>
        <v>2459233.9736111113</v>
      </c>
      <c r="D120" s="17">
        <f>MONTH('Analyzing #1'!A124)</f>
        <v>1</v>
      </c>
      <c r="E120" s="17">
        <f>'Analyzing #1'!G124</f>
        <v>52</v>
      </c>
      <c r="F120" s="17">
        <v>2.04</v>
      </c>
      <c r="G120" s="11">
        <f>'Analyzing #1'!A124</f>
        <v>44211</v>
      </c>
      <c r="H120" s="19">
        <f>'Waterfront 1'!B120</f>
        <v>0.52777777777777779</v>
      </c>
      <c r="I120" s="17">
        <f t="shared" si="1"/>
        <v>12</v>
      </c>
      <c r="J120" s="17">
        <v>1</v>
      </c>
      <c r="L120" t="s">
        <v>141</v>
      </c>
    </row>
    <row r="121" spans="1:12" x14ac:dyDescent="0.35">
      <c r="A121" s="17">
        <f>'Waterfront 1'!F118</f>
        <v>0</v>
      </c>
      <c r="B121" s="17">
        <f>'Waterfront 1'!Q121</f>
        <v>46.2</v>
      </c>
      <c r="C121" s="17">
        <f>'Analyzing #2'!A125</f>
        <v>2459235.0083333333</v>
      </c>
      <c r="D121" s="17">
        <f>MONTH('Analyzing #1'!A125)</f>
        <v>1</v>
      </c>
      <c r="E121" s="17">
        <f>'Analyzing #1'!G125</f>
        <v>39</v>
      </c>
      <c r="F121" s="17">
        <v>2.41</v>
      </c>
      <c r="G121" s="11">
        <f>'Analyzing #1'!A125</f>
        <v>44215</v>
      </c>
      <c r="H121" s="19">
        <f>'Waterfront 1'!B121</f>
        <v>0.47361111111111115</v>
      </c>
      <c r="I121" s="17">
        <f t="shared" si="1"/>
        <v>11</v>
      </c>
      <c r="J121" s="17">
        <v>1</v>
      </c>
      <c r="L121" t="s">
        <v>140</v>
      </c>
    </row>
    <row r="122" spans="1:12" x14ac:dyDescent="0.35">
      <c r="A122" s="17">
        <f>'Waterfront 1'!F119</f>
        <v>0</v>
      </c>
      <c r="B122" s="17">
        <f>'Waterfront 1'!Q122</f>
        <v>42.4</v>
      </c>
      <c r="C122" s="17">
        <f>'Analyzing #2'!A126</f>
        <v>2459237.0263888887</v>
      </c>
      <c r="D122" s="17">
        <f>MONTH('Analyzing #1'!A126)</f>
        <v>1</v>
      </c>
      <c r="E122" s="17">
        <f>'Analyzing #1'!G126</f>
        <v>46</v>
      </c>
      <c r="F122" s="17">
        <v>2.2400000000000002</v>
      </c>
      <c r="G122" s="11">
        <f>'Analyzing #1'!A126</f>
        <v>44216</v>
      </c>
      <c r="H122" s="19">
        <f>'Waterfront 1'!B122</f>
        <v>0.5083333333333333</v>
      </c>
      <c r="I122" s="17">
        <f t="shared" si="1"/>
        <v>12</v>
      </c>
      <c r="J122" s="17">
        <v>1</v>
      </c>
    </row>
    <row r="123" spans="1:12" x14ac:dyDescent="0.35">
      <c r="A123" s="17">
        <f>'Waterfront 1'!F120</f>
        <v>0</v>
      </c>
      <c r="B123" s="17">
        <f>'Waterfront 1'!Q123</f>
        <v>44.1</v>
      </c>
      <c r="C123" s="17">
        <f>'Analyzing #2'!A127</f>
        <v>2459250.9458333333</v>
      </c>
      <c r="D123" s="17">
        <f>MONTH('Analyzing #1'!A127)</f>
        <v>1</v>
      </c>
      <c r="E123" s="17">
        <f>'Analyzing #1'!G127</f>
        <v>43</v>
      </c>
      <c r="F123" s="17">
        <v>2.2000000000000002</v>
      </c>
      <c r="G123" s="11">
        <f>'Analyzing #1'!A127</f>
        <v>44218</v>
      </c>
      <c r="H123" s="19">
        <f>'Waterfront 1'!B123</f>
        <v>0.52638888888888891</v>
      </c>
      <c r="I123" s="17">
        <f t="shared" si="1"/>
        <v>12</v>
      </c>
      <c r="J123" s="17">
        <v>1</v>
      </c>
      <c r="L123" t="s">
        <v>36</v>
      </c>
    </row>
    <row r="124" spans="1:12" x14ac:dyDescent="0.35">
      <c r="A124" s="17">
        <f>'Waterfront 1'!F121</f>
        <v>0</v>
      </c>
      <c r="B124" s="17">
        <f>'Waterfront 1'!Q124</f>
        <v>42.5</v>
      </c>
      <c r="C124" s="17">
        <f>'Analyzing #2'!A128</f>
        <v>2459254.9618055555</v>
      </c>
      <c r="D124" s="17">
        <f>MONTH('Analyzing #1'!A128)</f>
        <v>2</v>
      </c>
      <c r="E124" s="17">
        <f>'Analyzing #1'!G128</f>
        <v>45</v>
      </c>
      <c r="F124" s="17">
        <v>2.71</v>
      </c>
      <c r="G124" s="11">
        <f>'Analyzing #1'!A128</f>
        <v>44232</v>
      </c>
      <c r="H124" s="19">
        <f>'Waterfront 1'!B124</f>
        <v>0.4458333333333333</v>
      </c>
      <c r="I124" s="17">
        <f t="shared" si="1"/>
        <v>10</v>
      </c>
      <c r="J124" s="17">
        <v>1</v>
      </c>
    </row>
    <row r="125" spans="1:12" x14ac:dyDescent="0.35">
      <c r="A125" s="17">
        <f>'Waterfront 1'!F122</f>
        <v>0</v>
      </c>
      <c r="B125" s="17">
        <f>'Waterfront 1'!Q125</f>
        <v>41.4</v>
      </c>
      <c r="C125" s="17">
        <f>'Analyzing #2'!A129</f>
        <v>2459256.003472222</v>
      </c>
      <c r="D125" s="17">
        <f>MONTH('Analyzing #1'!A129)</f>
        <v>2</v>
      </c>
      <c r="E125" s="17">
        <f>'Analyzing #1'!G129</f>
        <v>32</v>
      </c>
      <c r="F125" s="17">
        <v>2.4500000000000002</v>
      </c>
      <c r="G125" s="11">
        <f>'Analyzing #1'!A129</f>
        <v>44236</v>
      </c>
      <c r="H125" s="19">
        <f>'Waterfront 1'!B125</f>
        <v>0.46180555555555558</v>
      </c>
      <c r="I125" s="17">
        <f t="shared" si="1"/>
        <v>11</v>
      </c>
      <c r="J125" s="17">
        <v>1</v>
      </c>
    </row>
    <row r="126" spans="1:12" x14ac:dyDescent="0.35">
      <c r="A126" s="17">
        <f>'Waterfront 1'!F123</f>
        <v>0</v>
      </c>
      <c r="B126" s="17">
        <f>'Waterfront 1'!Q126</f>
        <v>48.3</v>
      </c>
      <c r="C126" s="17">
        <f>'Analyzing #2'!A130</f>
        <v>2459258.027777778</v>
      </c>
      <c r="D126" s="17">
        <f>MONTH('Analyzing #1'!A130)</f>
        <v>2</v>
      </c>
      <c r="E126" s="17">
        <f>'Analyzing #1'!G130</f>
        <v>28</v>
      </c>
      <c r="F126" s="17">
        <v>2.35</v>
      </c>
      <c r="G126" s="11">
        <f>'Analyzing #1'!A130</f>
        <v>44237</v>
      </c>
      <c r="H126" s="19">
        <f>'Waterfront 1'!B126</f>
        <v>0.50347222222222221</v>
      </c>
      <c r="I126" s="17">
        <f t="shared" si="1"/>
        <v>12</v>
      </c>
      <c r="J126" s="17">
        <v>1</v>
      </c>
    </row>
    <row r="127" spans="1:12" x14ac:dyDescent="0.35">
      <c r="A127" s="17">
        <f>'Waterfront 1'!F124</f>
        <v>0</v>
      </c>
      <c r="B127" s="17">
        <f>'Waterfront 1'!Q127</f>
        <v>47.7</v>
      </c>
      <c r="C127" s="17">
        <f>'Analyzing #2'!A131</f>
        <v>2459261.965277778</v>
      </c>
      <c r="D127" s="17">
        <f>MONTH('Analyzing #1'!A131)</f>
        <v>2</v>
      </c>
      <c r="E127" s="17">
        <f>'Analyzing #1'!G131</f>
        <v>27</v>
      </c>
      <c r="F127" s="17">
        <v>1.9</v>
      </c>
      <c r="G127" s="11">
        <f>'Analyzing #1'!A131</f>
        <v>44239</v>
      </c>
      <c r="H127" s="19">
        <f>'Waterfront 1'!B127</f>
        <v>0.52777777777777779</v>
      </c>
      <c r="I127" s="17">
        <f t="shared" si="1"/>
        <v>12</v>
      </c>
      <c r="J127" s="17">
        <v>1</v>
      </c>
    </row>
    <row r="128" spans="1:12" x14ac:dyDescent="0.35">
      <c r="A128" s="17">
        <f>'Waterfront 1'!F125</f>
        <v>0</v>
      </c>
      <c r="B128" s="17">
        <f>'Waterfront 1'!Q128</f>
        <v>47.2</v>
      </c>
      <c r="C128" s="17">
        <f>'Analyzing #2'!A132</f>
        <v>2459265.0249999999</v>
      </c>
      <c r="D128" s="17">
        <f>MONTH('Analyzing #1'!A132)</f>
        <v>2</v>
      </c>
      <c r="E128" s="17">
        <f>'Analyzing #1'!G132</f>
        <v>43</v>
      </c>
      <c r="F128" s="17">
        <v>1.81</v>
      </c>
      <c r="G128" s="11">
        <f>'Analyzing #1'!A132</f>
        <v>44243</v>
      </c>
      <c r="H128" s="19">
        <f>'Waterfront 1'!B128</f>
        <v>0.46527777777777773</v>
      </c>
      <c r="I128" s="17">
        <f t="shared" si="1"/>
        <v>11</v>
      </c>
      <c r="J128" s="17">
        <v>1</v>
      </c>
    </row>
    <row r="129" spans="1:10" x14ac:dyDescent="0.35">
      <c r="A129" s="17">
        <f>'Waterfront 1'!F126</f>
        <v>0</v>
      </c>
      <c r="B129" s="17">
        <f>'Waterfront 1'!Q129</f>
        <v>47.1</v>
      </c>
      <c r="C129" s="17">
        <f>'Analyzing #2'!A133</f>
        <v>2459268.9777777777</v>
      </c>
      <c r="D129" s="17">
        <f>MONTH('Analyzing #1'!A133)</f>
        <v>2</v>
      </c>
      <c r="E129" s="17">
        <f>'Analyzing #1'!G133</f>
        <v>46</v>
      </c>
      <c r="F129" s="17">
        <v>1.58</v>
      </c>
      <c r="G129" s="11">
        <f>'Analyzing #1'!A133</f>
        <v>44246</v>
      </c>
      <c r="H129" s="19">
        <f>'Waterfront 1'!B129</f>
        <v>0.52500000000000002</v>
      </c>
      <c r="I129" s="17">
        <f t="shared" si="1"/>
        <v>12</v>
      </c>
      <c r="J129" s="17">
        <v>1</v>
      </c>
    </row>
    <row r="130" spans="1:10" x14ac:dyDescent="0.35">
      <c r="A130" s="17">
        <f>'Waterfront 1'!F127</f>
        <v>0</v>
      </c>
      <c r="B130" s="17">
        <f>'Waterfront 1'!Q130</f>
        <v>46.9</v>
      </c>
      <c r="C130" s="17">
        <f>'Analyzing #2'!A134</f>
        <v>2459275.9750000001</v>
      </c>
      <c r="D130" s="17">
        <f>MONTH('Analyzing #1'!A134)</f>
        <v>2</v>
      </c>
      <c r="E130" s="17">
        <f>'Analyzing #1'!G134</f>
        <v>44</v>
      </c>
      <c r="F130" s="17">
        <v>2.21</v>
      </c>
      <c r="G130" s="11">
        <f>'Analyzing #1'!A134</f>
        <v>44250</v>
      </c>
      <c r="H130" s="19">
        <f>'Waterfront 1'!B130</f>
        <v>0.4777777777777778</v>
      </c>
      <c r="I130" s="17">
        <f t="shared" si="1"/>
        <v>11</v>
      </c>
      <c r="J130" s="17">
        <v>1</v>
      </c>
    </row>
    <row r="131" spans="1:10" x14ac:dyDescent="0.35">
      <c r="A131" s="17">
        <f>'Waterfront 1'!F128</f>
        <v>0</v>
      </c>
      <c r="B131" s="17">
        <f>'Waterfront 1'!Q131</f>
        <v>45.2</v>
      </c>
      <c r="C131" s="17">
        <f>'Analyzing #2'!A135</f>
        <v>2459277.003472222</v>
      </c>
      <c r="D131" s="17">
        <f>MONTH('Analyzing #1'!A135)</f>
        <v>3</v>
      </c>
      <c r="E131" s="17">
        <f>'Analyzing #1'!G135</f>
        <v>45</v>
      </c>
      <c r="F131" s="17">
        <v>1.35</v>
      </c>
      <c r="G131" s="11">
        <f>'Analyzing #1'!A135</f>
        <v>44257</v>
      </c>
      <c r="H131" s="19">
        <f>'Waterfront 1'!B131</f>
        <v>0.47500000000000003</v>
      </c>
      <c r="I131" s="17">
        <f t="shared" ref="I131:I172" si="2">HOUR(H131)</f>
        <v>11</v>
      </c>
      <c r="J131" s="17">
        <v>1</v>
      </c>
    </row>
    <row r="132" spans="1:10" x14ac:dyDescent="0.35">
      <c r="A132" s="17">
        <f>'Waterfront 1'!F129</f>
        <v>0</v>
      </c>
      <c r="B132" s="17">
        <f>'Waterfront 1'!Q132</f>
        <v>45.5</v>
      </c>
      <c r="C132" s="17">
        <f>'Analyzing #2'!A136</f>
        <v>2459282.9645833331</v>
      </c>
      <c r="D132" s="17">
        <f>MONTH('Analyzing #1'!A136)</f>
        <v>3</v>
      </c>
      <c r="E132" s="17">
        <f>'Analyzing #1'!G136</f>
        <v>46</v>
      </c>
      <c r="F132" s="17">
        <v>0.94</v>
      </c>
      <c r="G132" s="11">
        <f>'Analyzing #1'!A136</f>
        <v>44258</v>
      </c>
      <c r="H132" s="19">
        <f>'Waterfront 1'!B132</f>
        <v>0.50347222222222221</v>
      </c>
      <c r="I132" s="17">
        <f t="shared" si="2"/>
        <v>12</v>
      </c>
      <c r="J132" s="17">
        <v>1</v>
      </c>
    </row>
    <row r="133" spans="1:10" x14ac:dyDescent="0.35">
      <c r="A133" s="17">
        <f>'Waterfront 1'!F130</f>
        <v>0</v>
      </c>
      <c r="B133" s="17">
        <f>'Waterfront 1'!Q133</f>
        <v>52.4</v>
      </c>
      <c r="C133" s="17">
        <f>'Analyzing #2'!A137</f>
        <v>2459284.0048611113</v>
      </c>
      <c r="D133" s="17">
        <f>MONTH('Analyzing #1'!A137)</f>
        <v>3</v>
      </c>
      <c r="E133" s="17">
        <f>'Analyzing #1'!G137</f>
        <v>50</v>
      </c>
      <c r="F133" s="17">
        <v>2.29</v>
      </c>
      <c r="G133" s="11">
        <f>'Analyzing #1'!A137</f>
        <v>44264</v>
      </c>
      <c r="H133" s="19">
        <f>'Waterfront 1'!B133</f>
        <v>0.46458333333333335</v>
      </c>
      <c r="I133" s="17">
        <f t="shared" si="2"/>
        <v>11</v>
      </c>
      <c r="J133" s="17">
        <v>1</v>
      </c>
    </row>
    <row r="134" spans="1:10" x14ac:dyDescent="0.35">
      <c r="A134" s="17">
        <f>'Waterfront 1'!F131</f>
        <v>0</v>
      </c>
      <c r="B134" s="17">
        <f>'Waterfront 1'!Q134</f>
        <v>43.2</v>
      </c>
      <c r="C134" s="17">
        <f>'Analyzing #2'!A138</f>
        <v>2459286.0340277776</v>
      </c>
      <c r="D134" s="17">
        <f>MONTH('Analyzing #1'!A138)</f>
        <v>3</v>
      </c>
      <c r="E134" s="17">
        <f>'Analyzing #1'!G138</f>
        <v>43</v>
      </c>
      <c r="F134" s="17">
        <v>2.2000000000000002</v>
      </c>
      <c r="G134" s="11">
        <f>'Analyzing #1'!A138</f>
        <v>44265</v>
      </c>
      <c r="H134" s="19">
        <f>'Waterfront 1'!B134</f>
        <v>0.50486111111111109</v>
      </c>
      <c r="I134" s="17">
        <f t="shared" si="2"/>
        <v>12</v>
      </c>
      <c r="J134" s="17">
        <v>1</v>
      </c>
    </row>
    <row r="135" spans="1:10" x14ac:dyDescent="0.35">
      <c r="A135" s="17">
        <f>'Waterfront 1'!F132</f>
        <v>0</v>
      </c>
      <c r="B135" s="17">
        <f>'Waterfront 1'!Q135</f>
        <v>47.6</v>
      </c>
      <c r="C135" s="17">
        <f>'Analyzing #2'!A139</f>
        <v>2459289.9659722224</v>
      </c>
      <c r="D135" s="17">
        <f>MONTH('Analyzing #1'!A139)</f>
        <v>3</v>
      </c>
      <c r="E135" s="17">
        <f>'Analyzing #1'!G139</f>
        <v>48</v>
      </c>
      <c r="F135" s="17">
        <v>1.82</v>
      </c>
      <c r="G135" s="11">
        <f>'Analyzing #1'!A139</f>
        <v>44267</v>
      </c>
      <c r="H135" s="19">
        <f>'Waterfront 1'!B135</f>
        <v>0.53402777777777777</v>
      </c>
      <c r="I135" s="17">
        <f t="shared" si="2"/>
        <v>12</v>
      </c>
      <c r="J135" s="17">
        <v>1</v>
      </c>
    </row>
    <row r="136" spans="1:10" x14ac:dyDescent="0.35">
      <c r="A136" s="17">
        <f>'Waterfront 1'!F133</f>
        <v>0</v>
      </c>
      <c r="B136" s="17">
        <f>'Waterfront 1'!Q136</f>
        <v>45.2</v>
      </c>
      <c r="C136" s="17">
        <f>'Analyzing #2'!A140</f>
        <v>2459305.9659722224</v>
      </c>
      <c r="D136" s="17">
        <f>MONTH('Analyzing #1'!A140)</f>
        <v>3</v>
      </c>
      <c r="E136" s="17">
        <f>'Analyzing #1'!G140</f>
        <v>43</v>
      </c>
      <c r="F136" s="17">
        <v>1.34</v>
      </c>
      <c r="G136" s="11">
        <f>'Analyzing #1'!A140</f>
        <v>44271</v>
      </c>
      <c r="H136" s="19">
        <f>'Waterfront 1'!B136</f>
        <v>0.46597222222222223</v>
      </c>
      <c r="I136" s="17">
        <f t="shared" si="2"/>
        <v>11</v>
      </c>
      <c r="J136" s="17">
        <v>1</v>
      </c>
    </row>
    <row r="137" spans="1:10" x14ac:dyDescent="0.35">
      <c r="A137" s="17">
        <f>'Waterfront 1'!F134</f>
        <v>0</v>
      </c>
      <c r="B137" s="17">
        <f>'Waterfront 1'!Q137</f>
        <v>49.1</v>
      </c>
      <c r="C137" s="17">
        <f>'Analyzing #2'!A141</f>
        <v>2459309.1340277777</v>
      </c>
      <c r="D137" s="17">
        <f>MONTH('Analyzing #1'!A141)</f>
        <v>4</v>
      </c>
      <c r="E137" s="17">
        <f>'Analyzing #1'!G141</f>
        <v>62</v>
      </c>
      <c r="F137" s="17">
        <v>-0.04</v>
      </c>
      <c r="G137" s="11">
        <f>'Analyzing #1'!A141</f>
        <v>44287</v>
      </c>
      <c r="H137" s="19">
        <f>'Waterfront 1'!B137</f>
        <v>0.63402777777777775</v>
      </c>
      <c r="I137" s="17">
        <f t="shared" si="2"/>
        <v>15</v>
      </c>
      <c r="J137" s="17">
        <v>1</v>
      </c>
    </row>
    <row r="138" spans="1:10" x14ac:dyDescent="0.35">
      <c r="A138" s="17">
        <f>'Waterfront 1'!F135</f>
        <v>0</v>
      </c>
      <c r="B138" s="17">
        <f>'Waterfront 1'!Q138</f>
        <v>45.6</v>
      </c>
      <c r="C138" s="17">
        <f>'Analyzing #2'!A142</f>
        <v>2459313.0236111111</v>
      </c>
      <c r="D138" s="17">
        <f>MONTH('Analyzing #1'!A142)</f>
        <v>4</v>
      </c>
      <c r="E138" s="17">
        <f>'Analyzing #1'!G142</f>
        <v>46</v>
      </c>
      <c r="F138" s="17">
        <v>1.55</v>
      </c>
      <c r="G138" s="11">
        <f>'Analyzing #1'!A142</f>
        <v>44290</v>
      </c>
      <c r="H138" s="19">
        <f>'Waterfront 1'!B138</f>
        <v>0.52361111111111114</v>
      </c>
      <c r="I138" s="17">
        <f t="shared" si="2"/>
        <v>12</v>
      </c>
      <c r="J138" s="17">
        <v>1</v>
      </c>
    </row>
    <row r="139" spans="1:10" x14ac:dyDescent="0.35">
      <c r="A139" s="17">
        <f>'Waterfront 1'!F136</f>
        <v>0</v>
      </c>
      <c r="B139" s="17">
        <f>'Waterfront 1'!Q140</f>
        <v>49</v>
      </c>
      <c r="C139" s="17">
        <f>'Analyzing #2'!A144</f>
        <v>2459315.0340277776</v>
      </c>
      <c r="D139" s="17">
        <f>MONTH('Analyzing #1'!A143)</f>
        <v>4</v>
      </c>
      <c r="E139" s="17">
        <f>'Analyzing #1'!G143</f>
        <v>48</v>
      </c>
      <c r="F139" s="17">
        <v>1.21</v>
      </c>
      <c r="G139" s="11">
        <f>'Analyzing #1'!A144</f>
        <v>44296</v>
      </c>
      <c r="H139" s="19">
        <f>'Waterfront 1'!B140</f>
        <v>0.53402777777777777</v>
      </c>
      <c r="I139" s="17">
        <f t="shared" si="2"/>
        <v>12</v>
      </c>
      <c r="J139" s="17">
        <v>1</v>
      </c>
    </row>
    <row r="140" spans="1:10" x14ac:dyDescent="0.35">
      <c r="A140" s="17">
        <f>'Waterfront 1'!F137</f>
        <v>5</v>
      </c>
      <c r="B140" s="17">
        <f>'Waterfront 1'!Q141</f>
        <v>50</v>
      </c>
      <c r="C140" s="17">
        <f>'Analyzing #2'!A145</f>
        <v>2459317.184027778</v>
      </c>
      <c r="D140" s="17">
        <f>MONTH('Analyzing #1'!A144)</f>
        <v>4</v>
      </c>
      <c r="E140" s="17">
        <f>'Analyzing #1'!G144</f>
        <v>46</v>
      </c>
      <c r="F140" s="17">
        <v>1.87</v>
      </c>
      <c r="G140" s="11">
        <f>'Analyzing #1'!A145</f>
        <v>44298</v>
      </c>
      <c r="H140" s="19">
        <f>'Waterfront 1'!B141</f>
        <v>0.68402777777777779</v>
      </c>
      <c r="I140" s="17">
        <f t="shared" si="2"/>
        <v>16</v>
      </c>
      <c r="J140" s="17">
        <v>1</v>
      </c>
    </row>
    <row r="141" spans="1:10" x14ac:dyDescent="0.35">
      <c r="A141" s="17">
        <f>'Waterfront 1'!F138</f>
        <v>0</v>
      </c>
      <c r="B141" s="17">
        <f>'Waterfront 1'!Q142</f>
        <v>55.7</v>
      </c>
      <c r="C141" s="17">
        <f>'Analyzing #2'!A146</f>
        <v>2459320.0965277776</v>
      </c>
      <c r="D141" s="17">
        <f>MONTH('Analyzing #1'!A145)</f>
        <v>4</v>
      </c>
      <c r="E141" s="17">
        <f>'Analyzing #1'!G145</f>
        <v>60</v>
      </c>
      <c r="F141" s="17">
        <v>0.21</v>
      </c>
      <c r="G141" s="11">
        <f>'Analyzing #1'!A146</f>
        <v>44301</v>
      </c>
      <c r="H141" s="19">
        <f>'Waterfront 1'!B142</f>
        <v>0.59652777777777777</v>
      </c>
      <c r="I141" s="17">
        <f t="shared" si="2"/>
        <v>14</v>
      </c>
      <c r="J141" s="17">
        <v>1</v>
      </c>
    </row>
    <row r="142" spans="1:10" x14ac:dyDescent="0.35">
      <c r="A142" s="17">
        <f>'Waterfront 1'!F139</f>
        <v>0</v>
      </c>
      <c r="B142" s="17">
        <f>'Waterfront 1'!Q143</f>
        <v>49.8</v>
      </c>
      <c r="C142" s="17">
        <f>'Analyzing #2'!A147</f>
        <v>2459321.9430555557</v>
      </c>
      <c r="D142" s="17">
        <f>MONTH('Analyzing #1'!A146)</f>
        <v>4</v>
      </c>
      <c r="E142" s="17">
        <f>'Analyzing #1'!G146</f>
        <v>66</v>
      </c>
      <c r="F142" s="17">
        <v>1.32</v>
      </c>
      <c r="G142" s="11">
        <f>'Analyzing #1'!A147</f>
        <v>44303</v>
      </c>
      <c r="H142" s="19">
        <f>'Waterfront 1'!B143</f>
        <v>0.44305555555555554</v>
      </c>
      <c r="I142" s="17">
        <f t="shared" si="2"/>
        <v>10</v>
      </c>
      <c r="J142" s="17">
        <v>1</v>
      </c>
    </row>
    <row r="143" spans="1:10" x14ac:dyDescent="0.35">
      <c r="A143" s="17">
        <f>'Waterfront 1'!F140</f>
        <v>0</v>
      </c>
      <c r="B143" s="17">
        <f>'Waterfront 1'!Q144</f>
        <v>46.8</v>
      </c>
      <c r="C143" s="17">
        <f>'Analyzing #2'!A148</f>
        <v>2459324.1805555555</v>
      </c>
      <c r="D143" s="17">
        <f>MONTH('Analyzing #1'!A147)</f>
        <v>4</v>
      </c>
      <c r="E143" s="17">
        <f>'Analyzing #1'!G147</f>
        <v>63</v>
      </c>
      <c r="F143" s="17">
        <v>0.26</v>
      </c>
      <c r="G143" s="11">
        <f>'Analyzing #1'!A148</f>
        <v>44305</v>
      </c>
      <c r="H143" s="19">
        <f>'Waterfront 1'!B144</f>
        <v>0.68055555555555547</v>
      </c>
      <c r="I143" s="17">
        <f t="shared" si="2"/>
        <v>16</v>
      </c>
      <c r="J143" s="17">
        <v>1</v>
      </c>
    </row>
    <row r="144" spans="1:10" x14ac:dyDescent="0.35">
      <c r="A144" s="17">
        <f>'Waterfront 1'!F141</f>
        <v>0</v>
      </c>
      <c r="B144" s="17">
        <f>'Waterfront 1'!Q145</f>
        <v>49.1</v>
      </c>
      <c r="C144" s="17">
        <f>'Analyzing #2'!A149</f>
        <v>2459327.0055555557</v>
      </c>
      <c r="D144" s="17">
        <f>MONTH('Analyzing #1'!A148)</f>
        <v>4</v>
      </c>
      <c r="E144" s="17">
        <f>'Analyzing #1'!G148</f>
        <v>70</v>
      </c>
      <c r="F144" s="17">
        <v>1.77</v>
      </c>
      <c r="G144" s="11">
        <f>'Analyzing #1'!A149</f>
        <v>44308</v>
      </c>
      <c r="H144" s="19">
        <f>'Waterfront 1'!B145</f>
        <v>0.50555555555555554</v>
      </c>
      <c r="I144" s="17">
        <f t="shared" si="2"/>
        <v>12</v>
      </c>
      <c r="J144" s="17">
        <v>1</v>
      </c>
    </row>
    <row r="145" spans="1:10" x14ac:dyDescent="0.35">
      <c r="A145" s="17">
        <f>'Waterfront 1'!F142</f>
        <v>0</v>
      </c>
      <c r="B145" s="17">
        <f>'Waterfront 1'!Q146</f>
        <v>52.1</v>
      </c>
      <c r="C145" s="17">
        <f>'Analyzing #2'!A150</f>
        <v>2459333.8875000002</v>
      </c>
      <c r="D145" s="17">
        <f>MONTH('Analyzing #1'!A149)</f>
        <v>4</v>
      </c>
      <c r="E145" s="17">
        <f>'Analyzing #1'!G149</f>
        <v>55</v>
      </c>
      <c r="F145" s="17">
        <v>1.19</v>
      </c>
      <c r="G145" s="11">
        <f>'Analyzing #1'!A150</f>
        <v>44315</v>
      </c>
      <c r="H145" s="19">
        <f>'Waterfront 1'!B146</f>
        <v>0.38750000000000001</v>
      </c>
      <c r="I145" s="17">
        <f t="shared" si="2"/>
        <v>9</v>
      </c>
      <c r="J145" s="17">
        <v>1</v>
      </c>
    </row>
    <row r="146" spans="1:10" x14ac:dyDescent="0.35">
      <c r="A146" s="17">
        <f>'Waterfront 1'!F143</f>
        <v>0</v>
      </c>
      <c r="B146" s="17">
        <f>'Waterfront 1'!Q147</f>
        <v>55.7</v>
      </c>
      <c r="C146" s="17">
        <f>'Analyzing #2'!A151</f>
        <v>2459341.1097222222</v>
      </c>
      <c r="D146" s="17">
        <f>MONTH('Analyzing #1'!A150)</f>
        <v>4</v>
      </c>
      <c r="E146" s="17">
        <f>'Analyzing #1'!G150</f>
        <v>55</v>
      </c>
      <c r="F146" s="17">
        <v>1.61</v>
      </c>
      <c r="G146" s="11">
        <f>'Analyzing #1'!A151</f>
        <v>44322</v>
      </c>
      <c r="H146" s="19">
        <f>'Waterfront 1'!B147</f>
        <v>0.60972222222222217</v>
      </c>
      <c r="I146" s="17">
        <f t="shared" si="2"/>
        <v>14</v>
      </c>
      <c r="J146" s="17">
        <v>1</v>
      </c>
    </row>
    <row r="147" spans="1:10" x14ac:dyDescent="0.35">
      <c r="A147" s="17">
        <f>'Waterfront 1'!F144</f>
        <v>0</v>
      </c>
      <c r="B147" s="17">
        <f>'Waterfront 1'!Q148</f>
        <v>48.4</v>
      </c>
      <c r="C147" s="17">
        <f>'Analyzing #2'!A152</f>
        <v>2459345.1666666665</v>
      </c>
      <c r="D147" s="17">
        <f>MONTH('Analyzing #1'!A151)</f>
        <v>5</v>
      </c>
      <c r="E147" s="17">
        <f>'Analyzing #1'!G151</f>
        <v>60</v>
      </c>
      <c r="F147" s="17">
        <v>1.85</v>
      </c>
      <c r="G147" s="11">
        <f>'Analyzing #1'!A152</f>
        <v>44326</v>
      </c>
      <c r="H147" s="19">
        <f>'Waterfront 1'!B148</f>
        <v>0.66666666666666663</v>
      </c>
      <c r="I147" s="17">
        <f t="shared" si="2"/>
        <v>16</v>
      </c>
      <c r="J147" s="17">
        <v>1</v>
      </c>
    </row>
    <row r="148" spans="1:10" x14ac:dyDescent="0.35">
      <c r="A148" s="17">
        <f>'Waterfront 1'!F145</f>
        <v>0</v>
      </c>
      <c r="B148" s="17">
        <f>'Waterfront 1'!Q149</f>
        <v>53.1</v>
      </c>
      <c r="C148" s="17">
        <f>'Analyzing #2'!A153</f>
        <v>2459347.9270833335</v>
      </c>
      <c r="D148" s="17">
        <f>MONTH('Analyzing #1'!A152)</f>
        <v>5</v>
      </c>
      <c r="E148" s="17">
        <f>'Analyzing #1'!G152</f>
        <v>61</v>
      </c>
      <c r="F148" s="17">
        <v>0.38</v>
      </c>
      <c r="G148" s="11">
        <f>'Analyzing #1'!A153</f>
        <v>44329</v>
      </c>
      <c r="H148" s="19">
        <f>'Waterfront 1'!B149</f>
        <v>0.42708333333333331</v>
      </c>
      <c r="I148" s="17">
        <f t="shared" si="2"/>
        <v>10</v>
      </c>
      <c r="J148" s="17">
        <v>1</v>
      </c>
    </row>
    <row r="149" spans="1:10" x14ac:dyDescent="0.35">
      <c r="A149" s="17">
        <f>'Waterfront 1'!F146</f>
        <v>0</v>
      </c>
      <c r="B149" s="17">
        <f>'Waterfront 1'!Q150</f>
        <v>56.6</v>
      </c>
      <c r="C149" s="17">
        <f>'Analyzing #2'!A154</f>
        <v>2459352.1666666665</v>
      </c>
      <c r="D149" s="17">
        <f>MONTH('Analyzing #1'!A153)</f>
        <v>5</v>
      </c>
      <c r="E149" s="17">
        <f>'Analyzing #1'!G153</f>
        <v>50</v>
      </c>
      <c r="F149" s="17">
        <v>0.08</v>
      </c>
      <c r="G149" s="11">
        <f>'Analyzing #1'!A154</f>
        <v>44333</v>
      </c>
      <c r="H149" s="19">
        <f>'Waterfront 1'!B150</f>
        <v>0.66666666666666663</v>
      </c>
      <c r="I149" s="17">
        <f t="shared" si="2"/>
        <v>16</v>
      </c>
      <c r="J149" s="17">
        <v>1</v>
      </c>
    </row>
    <row r="150" spans="1:10" x14ac:dyDescent="0.35">
      <c r="A150" s="17">
        <f>'Waterfront 1'!F147</f>
        <v>0</v>
      </c>
      <c r="B150" s="17">
        <f>'Waterfront 1'!Q151</f>
        <v>54.4</v>
      </c>
      <c r="C150" s="17">
        <f>'Analyzing #2'!A155</f>
        <v>2459355.0201388891</v>
      </c>
      <c r="D150" s="17">
        <f>MONTH('Analyzing #1'!A154)</f>
        <v>5</v>
      </c>
      <c r="E150" s="17">
        <f>'Analyzing #1'!G154</f>
        <v>60</v>
      </c>
      <c r="F150" s="17">
        <v>1.51</v>
      </c>
      <c r="G150" s="11">
        <f>'Analyzing #1'!A155</f>
        <v>44336</v>
      </c>
      <c r="H150" s="19">
        <f>'Waterfront 1'!B151</f>
        <v>0.52013888888888882</v>
      </c>
      <c r="I150" s="17">
        <f t="shared" si="2"/>
        <v>12</v>
      </c>
      <c r="J150" s="17">
        <v>1</v>
      </c>
    </row>
    <row r="151" spans="1:10" x14ac:dyDescent="0.35">
      <c r="A151" s="17">
        <f>'Waterfront 1'!F148</f>
        <v>7</v>
      </c>
      <c r="B151" s="17">
        <f>'Waterfront 1'!Q152</f>
        <v>46.4</v>
      </c>
      <c r="C151" s="17">
        <f>'Analyzing #2'!A156</f>
        <v>2459366.1659722221</v>
      </c>
      <c r="D151" s="17">
        <f>MONTH('Analyzing #1'!A155)</f>
        <v>5</v>
      </c>
      <c r="E151" s="17">
        <f>'Analyzing #1'!G155</f>
        <v>65</v>
      </c>
      <c r="F151" s="17">
        <v>-0.08</v>
      </c>
      <c r="G151" s="11">
        <f>'Analyzing #1'!A156</f>
        <v>44347</v>
      </c>
      <c r="H151" s="19">
        <f>'Waterfront 1'!B152</f>
        <v>0.66597222222222219</v>
      </c>
      <c r="I151" s="17">
        <f t="shared" si="2"/>
        <v>15</v>
      </c>
      <c r="J151" s="17">
        <v>1</v>
      </c>
    </row>
    <row r="152" spans="1:10" x14ac:dyDescent="0.35">
      <c r="A152" s="17">
        <f>'Waterfront 1'!F149</f>
        <v>0</v>
      </c>
      <c r="B152" s="17" t="e">
        <f>'Waterfront 1'!#REF!</f>
        <v>#REF!</v>
      </c>
      <c r="C152" s="17" t="e">
        <f>'Analyzing #2'!A157</f>
        <v>#REF!</v>
      </c>
      <c r="D152" s="17">
        <f>MONTH('Analyzing #1'!A156)</f>
        <v>5</v>
      </c>
      <c r="E152" s="17">
        <f>'Analyzing #1'!G156</f>
        <v>71</v>
      </c>
      <c r="F152" s="17">
        <v>1.43</v>
      </c>
      <c r="G152" s="11">
        <f>'Analyzing #1'!A157</f>
        <v>44350</v>
      </c>
      <c r="H152" s="19" t="e">
        <f>'Waterfront 1'!#REF!</f>
        <v>#REF!</v>
      </c>
      <c r="I152" s="17" t="e">
        <f t="shared" si="2"/>
        <v>#REF!</v>
      </c>
      <c r="J152" s="17">
        <v>1</v>
      </c>
    </row>
    <row r="153" spans="1:10" x14ac:dyDescent="0.35">
      <c r="A153" s="17">
        <f>'Waterfront 1'!F150</f>
        <v>0</v>
      </c>
      <c r="B153" s="17">
        <f>'Waterfront 1'!Q153</f>
        <v>43.5</v>
      </c>
      <c r="C153" s="17">
        <f>'Analyzing #2'!A158</f>
        <v>2459373.1659722221</v>
      </c>
      <c r="D153" s="17">
        <f>MONTH('Analyzing #1'!A157)</f>
        <v>6</v>
      </c>
      <c r="E153" s="17">
        <f>'Analyzing #1'!G157</f>
        <v>70</v>
      </c>
      <c r="F153" s="17">
        <v>1.99</v>
      </c>
      <c r="G153" s="11">
        <f>'Analyzing #1'!A158</f>
        <v>44354</v>
      </c>
      <c r="H153" s="19">
        <f>'Waterfront 1'!B153</f>
        <v>0.66597222222222219</v>
      </c>
      <c r="I153" s="17">
        <f t="shared" si="2"/>
        <v>15</v>
      </c>
      <c r="J153" s="17">
        <v>1</v>
      </c>
    </row>
    <row r="154" spans="1:10" x14ac:dyDescent="0.35">
      <c r="A154" s="17">
        <f>'Waterfront 1'!F151</f>
        <v>0</v>
      </c>
      <c r="B154" s="17">
        <f>'Waterfront 1'!Q154</f>
        <v>52</v>
      </c>
      <c r="C154" s="17">
        <f>'Analyzing #2'!A159</f>
        <v>2459394.128472222</v>
      </c>
      <c r="D154" s="17">
        <f>MONTH('Analyzing #1'!A158)</f>
        <v>6</v>
      </c>
      <c r="E154" s="17">
        <f>'Analyzing #1'!G158</f>
        <v>59</v>
      </c>
      <c r="F154" s="17">
        <v>-0.21</v>
      </c>
      <c r="G154" s="11">
        <f>'Analyzing #1'!A159</f>
        <v>44375</v>
      </c>
      <c r="H154" s="19">
        <f>'Waterfront 1'!B154</f>
        <v>0.62847222222222221</v>
      </c>
      <c r="I154" s="17">
        <f t="shared" si="2"/>
        <v>15</v>
      </c>
      <c r="J154" s="17">
        <v>1</v>
      </c>
    </row>
    <row r="155" spans="1:10" x14ac:dyDescent="0.35">
      <c r="A155" s="17">
        <f>'Waterfront 1'!F152</f>
        <v>0</v>
      </c>
      <c r="B155" s="17">
        <f>'Waterfront 1'!Q155</f>
        <v>55.3</v>
      </c>
      <c r="C155" s="17">
        <f>'Analyzing #2'!A160</f>
        <v>2459395.1354166665</v>
      </c>
      <c r="D155" s="17">
        <f>MONTH('Analyzing #1'!A159)</f>
        <v>6</v>
      </c>
      <c r="E155" s="17">
        <f>'Analyzing #1'!G159</f>
        <v>92</v>
      </c>
      <c r="F155" s="17">
        <v>0.06</v>
      </c>
      <c r="G155" s="11">
        <f>'Analyzing #1'!A160</f>
        <v>44376</v>
      </c>
      <c r="H155" s="19">
        <f>'Waterfront 1'!B155</f>
        <v>0.63541666666666663</v>
      </c>
      <c r="I155" s="17">
        <f t="shared" si="2"/>
        <v>15</v>
      </c>
      <c r="J155" s="17">
        <v>1</v>
      </c>
    </row>
    <row r="156" spans="1:10" x14ac:dyDescent="0.35">
      <c r="A156" s="17" t="e">
        <f>'Waterfront 1'!#REF!</f>
        <v>#REF!</v>
      </c>
      <c r="B156" s="17">
        <f>'Waterfront 1'!Q156</f>
        <v>50.1</v>
      </c>
      <c r="C156" s="17">
        <f>'Analyzing #2'!A161</f>
        <v>2459402.1319444445</v>
      </c>
      <c r="D156" s="17">
        <f>MONTH('Analyzing #1'!A160)</f>
        <v>6</v>
      </c>
      <c r="E156" s="17">
        <f>'Analyzing #1'!G160</f>
        <v>79</v>
      </c>
      <c r="F156" s="17">
        <v>2.12</v>
      </c>
      <c r="G156" s="11">
        <f>'Analyzing #1'!A161</f>
        <v>44383</v>
      </c>
      <c r="H156" s="19">
        <f>'Waterfront 1'!B156</f>
        <v>0.63194444444444442</v>
      </c>
      <c r="I156" s="17">
        <f t="shared" si="2"/>
        <v>15</v>
      </c>
      <c r="J156" s="17">
        <v>1</v>
      </c>
    </row>
    <row r="157" spans="1:10" x14ac:dyDescent="0.35">
      <c r="A157" s="17">
        <f>'Waterfront 1'!F153</f>
        <v>0</v>
      </c>
      <c r="B157" s="17">
        <f>'Waterfront 1'!Q157</f>
        <v>58.4</v>
      </c>
      <c r="C157" s="17">
        <f>'Analyzing #2'!A162</f>
        <v>2459412.1277777776</v>
      </c>
      <c r="D157" s="17">
        <f>MONTH('Analyzing #1'!A161)</f>
        <v>7</v>
      </c>
      <c r="E157" s="17">
        <f>'Analyzing #1'!G161</f>
        <v>73</v>
      </c>
      <c r="F157" s="17">
        <v>0.76</v>
      </c>
      <c r="G157" s="11">
        <f>'Analyzing #1'!A162</f>
        <v>44393</v>
      </c>
      <c r="H157" s="19">
        <f>'Waterfront 1'!B157</f>
        <v>0.62777777777777777</v>
      </c>
      <c r="I157" s="17">
        <f t="shared" si="2"/>
        <v>15</v>
      </c>
      <c r="J157" s="17">
        <v>1</v>
      </c>
    </row>
    <row r="158" spans="1:10" x14ac:dyDescent="0.35">
      <c r="A158" s="17">
        <f>'Waterfront 1'!F154</f>
        <v>3</v>
      </c>
      <c r="B158" s="17">
        <f>'Waterfront 1'!Q158</f>
        <v>53.4</v>
      </c>
      <c r="C158" s="17">
        <f>'Analyzing #2'!A163</f>
        <v>2459416.1270833332</v>
      </c>
      <c r="D158" s="17">
        <f>MONTH('Analyzing #1'!A162)</f>
        <v>7</v>
      </c>
      <c r="E158" s="17">
        <f>'Analyzing #1'!G162</f>
        <v>66</v>
      </c>
      <c r="F158" s="17">
        <v>2.13</v>
      </c>
      <c r="G158" s="11">
        <f>'Analyzing #1'!A163</f>
        <v>44397</v>
      </c>
      <c r="H158" s="19">
        <f>'Waterfront 1'!B158</f>
        <v>0.62708333333333333</v>
      </c>
      <c r="I158" s="17">
        <f t="shared" si="2"/>
        <v>15</v>
      </c>
      <c r="J158" s="17">
        <v>1</v>
      </c>
    </row>
    <row r="159" spans="1:10" x14ac:dyDescent="0.35">
      <c r="A159" s="17">
        <f>'Waterfront 1'!F155</f>
        <v>1</v>
      </c>
      <c r="B159" s="17">
        <f>'Waterfront 1'!Q159</f>
        <v>55.5</v>
      </c>
      <c r="C159" s="17">
        <f>'Analyzing #2'!A164</f>
        <v>2459417.1375000002</v>
      </c>
      <c r="D159" s="17">
        <f>MONTH('Analyzing #1'!A163)</f>
        <v>7</v>
      </c>
      <c r="E159" s="17">
        <f>'Analyzing #1'!G163</f>
        <v>68</v>
      </c>
      <c r="F159" s="17">
        <v>1.89</v>
      </c>
      <c r="G159" s="11">
        <f>'Analyzing #1'!A164</f>
        <v>44398</v>
      </c>
      <c r="H159" s="19">
        <f>'Waterfront 1'!B159</f>
        <v>0.63750000000000007</v>
      </c>
      <c r="I159" s="17">
        <f t="shared" si="2"/>
        <v>15</v>
      </c>
      <c r="J159" s="17">
        <v>1</v>
      </c>
    </row>
    <row r="160" spans="1:10" x14ac:dyDescent="0.35">
      <c r="A160" s="17">
        <f>'Waterfront 1'!F156</f>
        <v>0</v>
      </c>
      <c r="B160" s="17">
        <f>'Waterfront 1'!Q160</f>
        <v>48</v>
      </c>
      <c r="C160" s="17">
        <f>'Analyzing #2'!A165</f>
        <v>2459423.1291666669</v>
      </c>
      <c r="D160" s="17">
        <f>MONTH('Analyzing #1'!A164)</f>
        <v>7</v>
      </c>
      <c r="E160" s="17">
        <f>'Analyzing #1'!G164</f>
        <v>68</v>
      </c>
      <c r="F160" s="17">
        <v>0.17</v>
      </c>
      <c r="G160" s="11">
        <f>'Analyzing #1'!A165</f>
        <v>44404</v>
      </c>
      <c r="H160" s="19">
        <f>'Waterfront 1'!B160</f>
        <v>0.62916666666666665</v>
      </c>
      <c r="I160" s="17">
        <f t="shared" si="2"/>
        <v>15</v>
      </c>
      <c r="J160" s="17">
        <v>1</v>
      </c>
    </row>
    <row r="161" spans="1:10" x14ac:dyDescent="0.35">
      <c r="A161" s="17">
        <f>'Waterfront 1'!F157</f>
        <v>13</v>
      </c>
      <c r="B161" s="17">
        <f>'Waterfront 1'!Q161</f>
        <v>56.4</v>
      </c>
      <c r="C161" s="17">
        <f>'Analyzing #2'!A166</f>
        <v>2459430.1298611113</v>
      </c>
      <c r="D161" s="17">
        <f>MONTH('Analyzing #1'!A165)</f>
        <v>7</v>
      </c>
      <c r="E161" s="17">
        <f>'Analyzing #1'!G165</f>
        <v>75</v>
      </c>
      <c r="F161" s="17">
        <v>2.0699999999999998</v>
      </c>
      <c r="G161" s="11">
        <f>'Analyzing #1'!A166</f>
        <v>44411</v>
      </c>
      <c r="H161" s="19">
        <f>'Waterfront 1'!B161</f>
        <v>0.62986111111111109</v>
      </c>
      <c r="I161" s="17">
        <f t="shared" si="2"/>
        <v>15</v>
      </c>
      <c r="J161" s="17">
        <v>1</v>
      </c>
    </row>
    <row r="162" spans="1:10" x14ac:dyDescent="0.35">
      <c r="A162" s="17">
        <f>'Waterfront 1'!F158</f>
        <v>2</v>
      </c>
      <c r="B162" s="17">
        <f>'Waterfront 1'!Q162</f>
        <v>57.7</v>
      </c>
      <c r="C162" s="17">
        <f>'Analyzing #2'!A167</f>
        <v>2459433.1298611113</v>
      </c>
      <c r="D162" s="17">
        <f>MONTH('Analyzing #1'!A166)</f>
        <v>8</v>
      </c>
      <c r="E162" s="17">
        <f>'Analyzing #1'!G166</f>
        <v>77</v>
      </c>
      <c r="F162" s="17">
        <v>1.55</v>
      </c>
      <c r="G162" s="11">
        <f>'Analyzing #1'!A167</f>
        <v>44414</v>
      </c>
      <c r="H162" s="19">
        <f>'Waterfront 1'!B162</f>
        <v>0.62986111111111109</v>
      </c>
      <c r="I162" s="17">
        <f t="shared" si="2"/>
        <v>15</v>
      </c>
      <c r="J162" s="17">
        <v>1</v>
      </c>
    </row>
    <row r="163" spans="1:10" x14ac:dyDescent="0.35">
      <c r="A163" s="17">
        <f>'Waterfront 1'!F159</f>
        <v>0</v>
      </c>
      <c r="B163" s="17">
        <f>'Waterfront 1'!Q163</f>
        <v>53.8</v>
      </c>
      <c r="C163" s="17">
        <f>'Analyzing #2'!A168</f>
        <v>2459437.1270833332</v>
      </c>
      <c r="D163" s="17">
        <f>MONTH('Analyzing #1'!A167)</f>
        <v>8</v>
      </c>
      <c r="E163" s="17">
        <f>'Analyzing #1'!G167</f>
        <v>70</v>
      </c>
      <c r="F163" s="17">
        <v>0.5</v>
      </c>
      <c r="G163" s="11">
        <f>'Analyzing #1'!A168</f>
        <v>44418</v>
      </c>
      <c r="H163" s="19">
        <f>'Waterfront 1'!B163</f>
        <v>0.62708333333333333</v>
      </c>
      <c r="I163" s="17">
        <f t="shared" si="2"/>
        <v>15</v>
      </c>
      <c r="J163" s="17">
        <v>1</v>
      </c>
    </row>
    <row r="164" spans="1:10" x14ac:dyDescent="0.35">
      <c r="A164" s="17">
        <f>'Waterfront 1'!F160</f>
        <v>0</v>
      </c>
      <c r="B164" s="17">
        <f>'Waterfront 1'!Q164</f>
        <v>52.2</v>
      </c>
      <c r="C164" s="17">
        <f>'Analyzing #2'!A169</f>
        <v>2459439.1298611113</v>
      </c>
      <c r="D164" s="17">
        <f>MONTH('Analyzing #1'!A168)</f>
        <v>8</v>
      </c>
      <c r="E164" s="17">
        <f>'Analyzing #1'!G168</f>
        <v>75</v>
      </c>
      <c r="F164" s="17">
        <v>0.6</v>
      </c>
      <c r="G164" s="11">
        <f>'Analyzing #1'!A169</f>
        <v>44420</v>
      </c>
      <c r="H164" s="19">
        <f>'Waterfront 1'!B164</f>
        <v>0.62986111111111109</v>
      </c>
      <c r="I164" s="17">
        <f t="shared" si="2"/>
        <v>15</v>
      </c>
      <c r="J164" s="17">
        <v>1</v>
      </c>
    </row>
    <row r="165" spans="1:10" x14ac:dyDescent="0.35">
      <c r="A165" s="17">
        <f>'Waterfront 1'!F161</f>
        <v>6</v>
      </c>
      <c r="B165" s="17">
        <f>'Waterfront 1'!Q165</f>
        <v>46.6</v>
      </c>
      <c r="C165" s="17">
        <f>'Analyzing #2'!A170</f>
        <v>2459444.1291666669</v>
      </c>
      <c r="D165" s="17">
        <f>MONTH('Analyzing #1'!A169)</f>
        <v>8</v>
      </c>
      <c r="E165" s="17">
        <f>'Analyzing #1'!G169</f>
        <v>86</v>
      </c>
      <c r="F165" s="17">
        <v>2.23</v>
      </c>
      <c r="G165" s="11">
        <f>'Analyzing #1'!A170</f>
        <v>44425</v>
      </c>
      <c r="H165" s="19">
        <f>'Waterfront 1'!B165</f>
        <v>0.62916666666666665</v>
      </c>
      <c r="I165" s="17">
        <f t="shared" si="2"/>
        <v>15</v>
      </c>
      <c r="J165" s="17">
        <v>1</v>
      </c>
    </row>
    <row r="166" spans="1:10" x14ac:dyDescent="0.35">
      <c r="A166" s="17">
        <f>'Waterfront 1'!F162</f>
        <v>0</v>
      </c>
      <c r="B166" s="17">
        <f>'Waterfront 1'!Q166</f>
        <v>45.2</v>
      </c>
      <c r="C166" s="17">
        <f>'Analyzing #2'!A171</f>
        <v>2459451.128472222</v>
      </c>
      <c r="D166" s="17">
        <f>MONTH('Analyzing #1'!A170)</f>
        <v>8</v>
      </c>
      <c r="E166" s="17">
        <f>'Analyzing #1'!G170</f>
        <v>66</v>
      </c>
      <c r="F166" s="17">
        <v>0.71</v>
      </c>
      <c r="G166" s="11">
        <f>'Analyzing #1'!A171</f>
        <v>44432</v>
      </c>
      <c r="H166" s="19">
        <f>'Waterfront 1'!B166</f>
        <v>0.62847222222222221</v>
      </c>
      <c r="I166" s="17">
        <f t="shared" si="2"/>
        <v>15</v>
      </c>
      <c r="J166" s="17">
        <v>1</v>
      </c>
    </row>
    <row r="167" spans="1:10" x14ac:dyDescent="0.35">
      <c r="A167" s="17">
        <f>'Waterfront 1'!F163</f>
        <v>5</v>
      </c>
      <c r="B167" s="17">
        <f>'Waterfront 1'!Q167</f>
        <v>46</v>
      </c>
      <c r="C167" s="17">
        <f>'Analyzing #2'!A172</f>
        <v>2459453.1256944444</v>
      </c>
      <c r="D167" s="17">
        <f>MONTH('Analyzing #1'!A171)</f>
        <v>8</v>
      </c>
      <c r="E167" s="17">
        <f>'Analyzing #1'!G171</f>
        <v>70</v>
      </c>
      <c r="F167" s="17">
        <v>0.85</v>
      </c>
      <c r="G167" s="11">
        <f>'Analyzing #1'!A172</f>
        <v>44434</v>
      </c>
      <c r="H167" s="19">
        <f>'Waterfront 1'!B167</f>
        <v>0.62569444444444444</v>
      </c>
      <c r="I167" s="17">
        <f t="shared" si="2"/>
        <v>15</v>
      </c>
      <c r="J167" s="17">
        <v>1</v>
      </c>
    </row>
    <row r="168" spans="1:10" x14ac:dyDescent="0.35">
      <c r="A168" s="17">
        <f>'Waterfront 1'!F164</f>
        <v>2</v>
      </c>
      <c r="B168" s="17">
        <f>'Waterfront 1'!Q168</f>
        <v>46.1</v>
      </c>
      <c r="C168" s="17">
        <f>'Analyzing #2'!A173</f>
        <v>2459458.1319444445</v>
      </c>
      <c r="D168" s="17">
        <f>MONTH('Analyzing #1'!A172)</f>
        <v>8</v>
      </c>
      <c r="E168" s="17">
        <f>'Analyzing #1'!G172</f>
        <v>65</v>
      </c>
      <c r="F168" s="17">
        <v>2.21</v>
      </c>
      <c r="G168" s="11">
        <f>'Analyzing #1'!A173</f>
        <v>44439</v>
      </c>
      <c r="H168" s="19">
        <f>'Waterfront 1'!B168</f>
        <v>0.63194444444444442</v>
      </c>
      <c r="I168" s="17">
        <f t="shared" si="2"/>
        <v>15</v>
      </c>
      <c r="J168" s="17">
        <v>1</v>
      </c>
    </row>
    <row r="169" spans="1:10" x14ac:dyDescent="0.35">
      <c r="A169" s="17">
        <f>'Waterfront 1'!F165</f>
        <v>5</v>
      </c>
      <c r="B169" s="17">
        <f>'Waterfront 1'!Q169</f>
        <v>46.8</v>
      </c>
      <c r="C169" s="17">
        <f>'Analyzing #2'!A174</f>
        <v>2459465.9208333334</v>
      </c>
      <c r="D169" s="17">
        <f>MONTH('Analyzing #1'!A173)</f>
        <v>8</v>
      </c>
      <c r="E169" s="17">
        <f>'Analyzing #1'!G173</f>
        <v>63</v>
      </c>
      <c r="F169" s="17">
        <v>0.72</v>
      </c>
      <c r="G169" s="11">
        <f>'Analyzing #1'!A174</f>
        <v>44447</v>
      </c>
      <c r="H169" s="19">
        <f>'Waterfront 1'!B169</f>
        <v>0.42083333333333334</v>
      </c>
      <c r="I169" s="17">
        <f t="shared" si="2"/>
        <v>10</v>
      </c>
      <c r="J169" s="17">
        <v>1</v>
      </c>
    </row>
    <row r="170" spans="1:10" x14ac:dyDescent="0.35">
      <c r="A170" s="17">
        <f>'Waterfront 1'!F166</f>
        <v>6</v>
      </c>
      <c r="B170" s="17">
        <f>'Waterfront 1'!Q170</f>
        <v>46.4</v>
      </c>
      <c r="C170" s="17">
        <f>'Analyzing #2'!A175</f>
        <v>2459472.1305555557</v>
      </c>
      <c r="D170" s="17">
        <f>MONTH('Analyzing #1'!A174)</f>
        <v>9</v>
      </c>
      <c r="E170" s="17">
        <f>'Analyzing #1'!G174</f>
        <v>64</v>
      </c>
      <c r="F170" s="17">
        <v>2.27</v>
      </c>
      <c r="G170" s="11">
        <f>'Analyzing #1'!A175</f>
        <v>44453</v>
      </c>
      <c r="H170" s="19">
        <f>'Waterfront 1'!B170</f>
        <v>0.63055555555555554</v>
      </c>
      <c r="I170" s="17">
        <f t="shared" si="2"/>
        <v>15</v>
      </c>
      <c r="J170" s="17">
        <v>1</v>
      </c>
    </row>
    <row r="171" spans="1:10" x14ac:dyDescent="0.35">
      <c r="A171" s="17">
        <f>'Waterfront 1'!F167</f>
        <v>3</v>
      </c>
      <c r="B171" s="17">
        <f>'Waterfront 1'!Q171</f>
        <v>42.7</v>
      </c>
      <c r="C171" s="17">
        <f>'Analyzing #2'!A176</f>
        <v>2459473.0423611109</v>
      </c>
      <c r="D171" s="17">
        <f>MONTH('Analyzing #1'!A175)</f>
        <v>9</v>
      </c>
      <c r="E171" s="17">
        <f>'Analyzing #1'!G175</f>
        <v>57</v>
      </c>
      <c r="F171" s="17">
        <v>2.11</v>
      </c>
      <c r="G171" s="11">
        <f>'Analyzing #1'!A176</f>
        <v>44454</v>
      </c>
      <c r="H171" s="19">
        <f>'Waterfront 1'!B171</f>
        <v>0.54236111111111118</v>
      </c>
      <c r="I171" s="17">
        <f t="shared" si="2"/>
        <v>13</v>
      </c>
      <c r="J171" s="17">
        <v>1</v>
      </c>
    </row>
    <row r="172" spans="1:10" x14ac:dyDescent="0.35">
      <c r="A172" s="17">
        <f>'Waterfront 1'!F168</f>
        <v>3</v>
      </c>
      <c r="B172" s="17">
        <f>'Waterfront 1'!Q172</f>
        <v>57.5</v>
      </c>
      <c r="C172" s="17">
        <f>'Analyzing #2'!A177</f>
        <v>2459487.1625000001</v>
      </c>
      <c r="D172" s="17">
        <f>MONTH('Analyzing #1'!A176)</f>
        <v>9</v>
      </c>
      <c r="E172" s="17">
        <f>'Analyzing #1'!G176</f>
        <v>63</v>
      </c>
      <c r="F172" s="17">
        <v>2.2200000000000002</v>
      </c>
      <c r="G172" s="11">
        <f>'Analyzing #1'!A177</f>
        <v>44468</v>
      </c>
      <c r="H172" s="19">
        <f>'Waterfront 1'!B172</f>
        <v>0.66249999999999998</v>
      </c>
      <c r="I172" s="17">
        <f t="shared" si="2"/>
        <v>15</v>
      </c>
      <c r="J172" s="17">
        <v>1</v>
      </c>
    </row>
    <row r="173" spans="1:10" x14ac:dyDescent="0.35">
      <c r="A173" s="17">
        <f>'Waterfront 2'!M2</f>
        <v>17</v>
      </c>
      <c r="B173" s="17">
        <f>'Waterfront 2'!R2</f>
        <v>44.7</v>
      </c>
      <c r="C173" s="17">
        <f>C2</f>
        <v>2459036.84375</v>
      </c>
      <c r="D173" s="17">
        <f>D2</f>
        <v>7</v>
      </c>
      <c r="E173" s="17">
        <f>E2</f>
        <v>61</v>
      </c>
      <c r="F173" s="17">
        <f>F2</f>
        <v>1.01</v>
      </c>
      <c r="G173" s="11">
        <f>G2</f>
        <v>44018</v>
      </c>
      <c r="H173" s="19">
        <f>H2</f>
        <v>0.34375</v>
      </c>
      <c r="I173" s="17">
        <f>I2</f>
        <v>8</v>
      </c>
      <c r="J173" s="17">
        <v>2</v>
      </c>
    </row>
    <row r="174" spans="1:10" x14ac:dyDescent="0.35">
      <c r="A174" s="17">
        <f>'Waterfront 2'!M3</f>
        <v>7</v>
      </c>
      <c r="B174" s="17">
        <f>'Waterfront 2'!S3</f>
        <v>58.2</v>
      </c>
      <c r="C174" s="17">
        <f>C3</f>
        <v>2459038.0833333335</v>
      </c>
      <c r="D174" s="17">
        <f>D3</f>
        <v>7</v>
      </c>
      <c r="E174" s="17">
        <f>E3</f>
        <v>64</v>
      </c>
      <c r="F174" s="17">
        <f>F3</f>
        <v>-0.28000000000000003</v>
      </c>
      <c r="G174" s="11">
        <f>G3</f>
        <v>44019</v>
      </c>
      <c r="H174" s="19">
        <f>H3</f>
        <v>0.58333333333333337</v>
      </c>
      <c r="I174" s="17">
        <f>I3</f>
        <v>14</v>
      </c>
      <c r="J174" s="17">
        <v>2</v>
      </c>
    </row>
    <row r="175" spans="1:10" x14ac:dyDescent="0.35">
      <c r="A175" s="17">
        <f>'Waterfront 2'!M4</f>
        <v>4</v>
      </c>
      <c r="B175" s="17">
        <f>'Waterfront 2'!Q4</f>
        <v>53.3</v>
      </c>
      <c r="C175" s="17">
        <f>C4</f>
        <v>2459039.0666666669</v>
      </c>
      <c r="D175" s="17">
        <f>D4</f>
        <v>7</v>
      </c>
      <c r="E175" s="17">
        <f>E4</f>
        <v>66</v>
      </c>
      <c r="F175" s="17">
        <f>F4</f>
        <v>-0.21</v>
      </c>
      <c r="G175" s="11">
        <f>G4</f>
        <v>44020</v>
      </c>
      <c r="H175" s="19">
        <f>H4</f>
        <v>0.56666666666666665</v>
      </c>
      <c r="I175" s="17">
        <f>I4</f>
        <v>13</v>
      </c>
      <c r="J175" s="17">
        <v>2</v>
      </c>
    </row>
    <row r="176" spans="1:10" x14ac:dyDescent="0.35">
      <c r="A176" s="17">
        <f>'Waterfront 2'!M5</f>
        <v>5</v>
      </c>
      <c r="B176" s="17">
        <f>'Waterfront 2'!Q5</f>
        <v>61.3</v>
      </c>
      <c r="C176" s="17">
        <f>C5</f>
        <v>2459040.1722222222</v>
      </c>
      <c r="D176" s="17">
        <f>D5</f>
        <v>7</v>
      </c>
      <c r="E176" s="17">
        <f>E5</f>
        <v>63</v>
      </c>
      <c r="F176" s="17">
        <f>F5</f>
        <v>0.44</v>
      </c>
      <c r="G176" s="11">
        <f>G5</f>
        <v>44021</v>
      </c>
      <c r="H176" s="19">
        <f>H5</f>
        <v>0.67222222222222217</v>
      </c>
      <c r="I176" s="17">
        <f>I5</f>
        <v>16</v>
      </c>
      <c r="J176" s="17">
        <v>2</v>
      </c>
    </row>
    <row r="177" spans="1:10" x14ac:dyDescent="0.35">
      <c r="A177" s="17">
        <f>'Waterfront 2'!M6</f>
        <v>8</v>
      </c>
      <c r="B177" s="17">
        <f>'Waterfront 2'!Q6</f>
        <v>46</v>
      </c>
      <c r="C177" s="17">
        <f>C6</f>
        <v>2459041.03125</v>
      </c>
      <c r="D177" s="17">
        <f>D6</f>
        <v>7</v>
      </c>
      <c r="E177" s="17">
        <f>E6</f>
        <v>64</v>
      </c>
      <c r="F177" s="17">
        <f>F6</f>
        <v>0.7</v>
      </c>
      <c r="G177" s="11">
        <f>G6</f>
        <v>44022</v>
      </c>
      <c r="H177" s="19">
        <f>H6</f>
        <v>0.53125</v>
      </c>
      <c r="I177" s="17">
        <f>I6</f>
        <v>12</v>
      </c>
      <c r="J177" s="17">
        <v>2</v>
      </c>
    </row>
    <row r="178" spans="1:10" x14ac:dyDescent="0.35">
      <c r="A178" s="17">
        <f>'Waterfront 2'!M7</f>
        <v>6</v>
      </c>
      <c r="B178" s="17">
        <f>'Waterfront 2'!Q7</f>
        <v>69.400000000000006</v>
      </c>
      <c r="C178" s="17">
        <f>C7</f>
        <v>2459042.1104166666</v>
      </c>
      <c r="D178" s="17">
        <f>D7</f>
        <v>7</v>
      </c>
      <c r="E178" s="17">
        <f>E7</f>
        <v>63</v>
      </c>
      <c r="F178" s="17">
        <f>F7</f>
        <v>0.78</v>
      </c>
      <c r="G178" s="11">
        <f>G7</f>
        <v>44023</v>
      </c>
      <c r="H178" s="19">
        <f>H7</f>
        <v>0.61041666666666672</v>
      </c>
      <c r="I178" s="17">
        <f>I7</f>
        <v>14</v>
      </c>
      <c r="J178" s="17">
        <v>2</v>
      </c>
    </row>
    <row r="179" spans="1:10" x14ac:dyDescent="0.35">
      <c r="A179" s="17">
        <f>'Waterfront 2'!M8</f>
        <v>14</v>
      </c>
      <c r="B179" s="17">
        <f>'Waterfront 2'!Q8</f>
        <v>44.1</v>
      </c>
      <c r="C179" s="17">
        <f>C8</f>
        <v>2459043.861111111</v>
      </c>
      <c r="D179" s="17">
        <f>D8</f>
        <v>7</v>
      </c>
      <c r="E179" s="17">
        <f>E8</f>
        <v>61</v>
      </c>
      <c r="F179" s="17">
        <f>F8</f>
        <v>1.1200000000000001</v>
      </c>
      <c r="G179" s="11">
        <f>G8</f>
        <v>44025</v>
      </c>
      <c r="H179" s="19">
        <f>H8</f>
        <v>0.3611111111111111</v>
      </c>
      <c r="I179" s="17">
        <f>I8</f>
        <v>8</v>
      </c>
      <c r="J179" s="17">
        <v>2</v>
      </c>
    </row>
    <row r="180" spans="1:10" x14ac:dyDescent="0.35">
      <c r="A180" s="17">
        <f>'Waterfront 2'!M9</f>
        <v>9</v>
      </c>
      <c r="B180" s="17">
        <f>'Waterfront 2'!Q9</f>
        <v>46.2</v>
      </c>
      <c r="C180" s="17">
        <f>C9</f>
        <v>2459044.923611111</v>
      </c>
      <c r="D180" s="17">
        <f>D9</f>
        <v>7</v>
      </c>
      <c r="E180" s="17">
        <f>E9</f>
        <v>64</v>
      </c>
      <c r="F180" s="17">
        <f>F9</f>
        <v>1.0900000000000001</v>
      </c>
      <c r="G180" s="11">
        <f>G9</f>
        <v>44026</v>
      </c>
      <c r="H180" s="19">
        <f>H9</f>
        <v>0.4236111111111111</v>
      </c>
      <c r="I180" s="17">
        <f>I9</f>
        <v>10</v>
      </c>
      <c r="J180" s="17">
        <v>2</v>
      </c>
    </row>
    <row r="181" spans="1:10" x14ac:dyDescent="0.35">
      <c r="A181" s="17">
        <f>'Waterfront 2'!M10</f>
        <v>17</v>
      </c>
      <c r="B181" s="17">
        <f>'Waterfront 2'!Q10</f>
        <v>62</v>
      </c>
      <c r="C181" s="17">
        <f>C10</f>
        <v>2459045.9249999998</v>
      </c>
      <c r="D181" s="17">
        <f>D10</f>
        <v>7</v>
      </c>
      <c r="E181" s="17">
        <f>E10</f>
        <v>63</v>
      </c>
      <c r="F181" s="17">
        <f>F10</f>
        <v>0.72</v>
      </c>
      <c r="G181" s="11">
        <f>G10</f>
        <v>44027</v>
      </c>
      <c r="H181" s="19">
        <f>H10</f>
        <v>0.42499999999999999</v>
      </c>
      <c r="I181" s="17">
        <f>I10</f>
        <v>10</v>
      </c>
      <c r="J181" s="17">
        <v>2</v>
      </c>
    </row>
    <row r="182" spans="1:10" x14ac:dyDescent="0.35">
      <c r="A182" s="17">
        <f>'Waterfront 2'!M11</f>
        <v>17</v>
      </c>
      <c r="B182" s="17">
        <f>'Waterfront 2'!Q11</f>
        <v>45.2</v>
      </c>
      <c r="C182" s="17">
        <f>C11</f>
        <v>2459047.2041666666</v>
      </c>
      <c r="D182" s="17">
        <f>D11</f>
        <v>7</v>
      </c>
      <c r="E182" s="17">
        <f>E11</f>
        <v>73</v>
      </c>
      <c r="F182" s="17">
        <f>F11</f>
        <v>2.21</v>
      </c>
      <c r="G182" s="11">
        <f>G11</f>
        <v>44028</v>
      </c>
      <c r="H182" s="19">
        <f>H11</f>
        <v>0.70416666666666661</v>
      </c>
      <c r="I182" s="17">
        <f>I11</f>
        <v>16</v>
      </c>
      <c r="J182" s="17">
        <v>2</v>
      </c>
    </row>
    <row r="183" spans="1:10" x14ac:dyDescent="0.35">
      <c r="A183" s="17">
        <f>'Waterfront 2'!M12</f>
        <v>10</v>
      </c>
      <c r="B183" s="17">
        <f>'Waterfront 2'!Q12</f>
        <v>56</v>
      </c>
      <c r="C183" s="17">
        <f>C12</f>
        <v>2459048.0104166665</v>
      </c>
      <c r="D183" s="17">
        <f>D12</f>
        <v>7</v>
      </c>
      <c r="E183" s="17">
        <f>E12</f>
        <v>68</v>
      </c>
      <c r="F183" s="17">
        <f>F12</f>
        <v>0.68</v>
      </c>
      <c r="G183" s="11">
        <f>G12</f>
        <v>44029</v>
      </c>
      <c r="H183" s="19">
        <f>H12</f>
        <v>0.51041666666666663</v>
      </c>
      <c r="I183" s="17">
        <f>I12</f>
        <v>12</v>
      </c>
      <c r="J183" s="17">
        <v>2</v>
      </c>
    </row>
    <row r="184" spans="1:10" x14ac:dyDescent="0.35">
      <c r="A184" s="17">
        <f>'Waterfront 2'!M13</f>
        <v>3</v>
      </c>
      <c r="B184" s="17">
        <f>'Waterfront 2'!Q13</f>
        <v>45.9</v>
      </c>
      <c r="C184" s="17">
        <f>C13</f>
        <v>2459049.2340277778</v>
      </c>
      <c r="D184" s="17">
        <f>D13</f>
        <v>7</v>
      </c>
      <c r="E184" s="17">
        <f>E13</f>
        <v>73</v>
      </c>
      <c r="F184" s="17">
        <f>F13</f>
        <v>2.4300000000000002</v>
      </c>
      <c r="G184" s="11">
        <f>G13</f>
        <v>44030</v>
      </c>
      <c r="H184" s="19">
        <f>H13</f>
        <v>0.73402777777777783</v>
      </c>
      <c r="I184" s="17">
        <f>I13</f>
        <v>17</v>
      </c>
      <c r="J184" s="17">
        <v>2</v>
      </c>
    </row>
    <row r="185" spans="1:10" x14ac:dyDescent="0.35">
      <c r="A185" s="17">
        <f>'Waterfront 2'!M14</f>
        <v>10</v>
      </c>
      <c r="B185" s="17">
        <f>'Waterfront 2'!Q14</f>
        <v>53.5</v>
      </c>
      <c r="C185" s="17">
        <f>C14</f>
        <v>2459050.8645833335</v>
      </c>
      <c r="D185" s="17">
        <f>D14</f>
        <v>7</v>
      </c>
      <c r="E185" s="17">
        <f>E14</f>
        <v>70</v>
      </c>
      <c r="F185" s="17">
        <f>F14</f>
        <v>0.14000000000000001</v>
      </c>
      <c r="G185" s="11">
        <f>G14</f>
        <v>44032</v>
      </c>
      <c r="H185" s="19">
        <f>H14</f>
        <v>0.36458333333333331</v>
      </c>
      <c r="I185" s="17">
        <f>I14</f>
        <v>8</v>
      </c>
      <c r="J185" s="17">
        <v>2</v>
      </c>
    </row>
    <row r="186" spans="1:10" x14ac:dyDescent="0.35">
      <c r="A186" s="17">
        <f>'Waterfront 2'!M15</f>
        <v>10</v>
      </c>
      <c r="B186" s="17">
        <f>'Waterfront 2'!Q15</f>
        <v>48.1</v>
      </c>
      <c r="C186" s="17">
        <f>C15</f>
        <v>2459051.9791666665</v>
      </c>
      <c r="D186" s="17">
        <f>D15</f>
        <v>7</v>
      </c>
      <c r="E186" s="17">
        <f>E15</f>
        <v>70</v>
      </c>
      <c r="F186" s="17">
        <f>F15</f>
        <v>-0.54</v>
      </c>
      <c r="G186" s="11">
        <f>G15</f>
        <v>44033</v>
      </c>
      <c r="H186" s="19">
        <f>H15</f>
        <v>0.47916666666666669</v>
      </c>
      <c r="I186" s="17">
        <f>I15</f>
        <v>11</v>
      </c>
      <c r="J186" s="17">
        <v>2</v>
      </c>
    </row>
    <row r="187" spans="1:10" x14ac:dyDescent="0.35">
      <c r="A187" s="17">
        <f>'Waterfront 2'!M16</f>
        <v>18</v>
      </c>
      <c r="B187" s="17">
        <f>'Waterfront 2'!Q16</f>
        <v>52.8</v>
      </c>
      <c r="C187" s="17">
        <f>C16</f>
        <v>2459052.9909722223</v>
      </c>
      <c r="D187" s="17">
        <f>D16</f>
        <v>7</v>
      </c>
      <c r="E187" s="17">
        <f>E16</f>
        <v>66</v>
      </c>
      <c r="F187" s="17">
        <f>F16</f>
        <v>-0.41</v>
      </c>
      <c r="G187" s="11">
        <f>G16</f>
        <v>44034</v>
      </c>
      <c r="H187" s="19">
        <f>H16</f>
        <v>0.4909722222222222</v>
      </c>
      <c r="I187" s="17">
        <f>I16</f>
        <v>11</v>
      </c>
      <c r="J187" s="17">
        <v>2</v>
      </c>
    </row>
    <row r="188" spans="1:10" x14ac:dyDescent="0.35">
      <c r="A188" s="17">
        <f>'Waterfront 2'!M17</f>
        <v>6</v>
      </c>
      <c r="B188" s="17">
        <f>'Waterfront 2'!Q17</f>
        <v>49.3</v>
      </c>
      <c r="C188" s="17">
        <f>C17</f>
        <v>2459054.1895833332</v>
      </c>
      <c r="D188" s="17">
        <f>D17</f>
        <v>7</v>
      </c>
      <c r="E188" s="17">
        <f>E17</f>
        <v>66</v>
      </c>
      <c r="F188" s="17">
        <f>F17</f>
        <v>1.03</v>
      </c>
      <c r="G188" s="11">
        <f>G17</f>
        <v>44035</v>
      </c>
      <c r="H188" s="19">
        <f>H17</f>
        <v>0.68958333333333333</v>
      </c>
      <c r="I188" s="17">
        <f>I17</f>
        <v>16</v>
      </c>
      <c r="J188" s="17">
        <v>2</v>
      </c>
    </row>
    <row r="189" spans="1:10" x14ac:dyDescent="0.35">
      <c r="A189" s="17">
        <f>'Waterfront 2'!M18</f>
        <v>4</v>
      </c>
      <c r="B189" s="17">
        <f>'Waterfront 2'!Q18</f>
        <v>50.8</v>
      </c>
      <c r="C189" s="17">
        <f>C18</f>
        <v>2459055.1805555555</v>
      </c>
      <c r="D189" s="17">
        <f>D18</f>
        <v>7</v>
      </c>
      <c r="E189" s="17">
        <f>E18</f>
        <v>68</v>
      </c>
      <c r="F189" s="17">
        <f>F18</f>
        <v>0.69</v>
      </c>
      <c r="G189" s="11">
        <f>G18</f>
        <v>44036</v>
      </c>
      <c r="H189" s="19">
        <f>H18</f>
        <v>0.68055555555555547</v>
      </c>
      <c r="I189" s="17">
        <f>I18</f>
        <v>16</v>
      </c>
      <c r="J189" s="17">
        <v>2</v>
      </c>
    </row>
    <row r="190" spans="1:10" x14ac:dyDescent="0.35">
      <c r="A190" s="17">
        <f>'Waterfront 2'!M19</f>
        <v>7</v>
      </c>
      <c r="B190" s="17">
        <f>'Waterfront 2'!Q19</f>
        <v>48.3</v>
      </c>
      <c r="C190" s="17">
        <f>C19</f>
        <v>2459056.0833333335</v>
      </c>
      <c r="D190" s="17">
        <f>D19</f>
        <v>7</v>
      </c>
      <c r="E190" s="17">
        <f>E19</f>
        <v>75</v>
      </c>
      <c r="F190" s="17">
        <f>F19</f>
        <v>0.4</v>
      </c>
      <c r="G190" s="11">
        <f>G19</f>
        <v>44037</v>
      </c>
      <c r="H190" s="19">
        <f>H19</f>
        <v>0.58333333333333337</v>
      </c>
      <c r="I190" s="17">
        <f>I19</f>
        <v>14</v>
      </c>
      <c r="J190" s="17">
        <v>2</v>
      </c>
    </row>
    <row r="191" spans="1:10" x14ac:dyDescent="0.35">
      <c r="A191" s="17">
        <f>'Waterfront 2'!M20</f>
        <v>14</v>
      </c>
      <c r="B191" s="17">
        <f>'Waterfront 2'!Q20</f>
        <v>48.8</v>
      </c>
      <c r="C191" s="17">
        <f>C20</f>
        <v>2459057.8506944445</v>
      </c>
      <c r="D191" s="17">
        <f>D20</f>
        <v>7</v>
      </c>
      <c r="E191" s="17">
        <f>E20</f>
        <v>72</v>
      </c>
      <c r="F191" s="17">
        <f>F20</f>
        <v>1.2</v>
      </c>
      <c r="G191" s="11">
        <f>G20</f>
        <v>44039</v>
      </c>
      <c r="H191" s="19">
        <f>H20</f>
        <v>0.35069444444444442</v>
      </c>
      <c r="I191" s="17">
        <f>I20</f>
        <v>8</v>
      </c>
      <c r="J191" s="17">
        <v>2</v>
      </c>
    </row>
    <row r="192" spans="1:10" x14ac:dyDescent="0.35">
      <c r="A192" s="17">
        <f>'Waterfront 2'!M21</f>
        <v>15</v>
      </c>
      <c r="B192" s="17">
        <f>'Waterfront 2'!Q21</f>
        <v>48.2</v>
      </c>
      <c r="C192" s="17">
        <f>C21</f>
        <v>2459059.1444444442</v>
      </c>
      <c r="D192" s="17">
        <f>D21</f>
        <v>7</v>
      </c>
      <c r="E192" s="17">
        <f>E21</f>
        <v>75</v>
      </c>
      <c r="F192" s="17">
        <f>F21</f>
        <v>1.73</v>
      </c>
      <c r="G192" s="11">
        <f>G21</f>
        <v>44040</v>
      </c>
      <c r="H192" s="19">
        <f>H21</f>
        <v>0.64444444444444449</v>
      </c>
      <c r="I192" s="17">
        <f>I21</f>
        <v>15</v>
      </c>
      <c r="J192" s="17">
        <v>2</v>
      </c>
    </row>
    <row r="193" spans="1:10" x14ac:dyDescent="0.35">
      <c r="A193" s="17" t="e">
        <f>'Waterfront 2'!#REF!</f>
        <v>#REF!</v>
      </c>
      <c r="B193" s="17">
        <f>'Waterfront 2'!Q22</f>
        <v>46.5</v>
      </c>
      <c r="C193" s="17">
        <f>C22</f>
        <v>2459061.1937500001</v>
      </c>
      <c r="D193" s="17">
        <f>D22</f>
        <v>7</v>
      </c>
      <c r="E193" s="17">
        <f>E22</f>
        <v>81</v>
      </c>
      <c r="F193" s="17">
        <f>F22</f>
        <v>2.3199999999999998</v>
      </c>
      <c r="G193" s="11">
        <f>G22</f>
        <v>44042</v>
      </c>
      <c r="H193" s="19">
        <f>H22</f>
        <v>0.69374999999999998</v>
      </c>
      <c r="I193" s="17">
        <f>I22</f>
        <v>16</v>
      </c>
      <c r="J193" s="17">
        <v>2</v>
      </c>
    </row>
    <row r="194" spans="1:10" x14ac:dyDescent="0.35">
      <c r="A194" s="17">
        <f>'Waterfront 2'!M22</f>
        <v>16</v>
      </c>
      <c r="B194" s="17">
        <f>'Waterfront 2'!Q23</f>
        <v>55.1</v>
      </c>
      <c r="C194" s="17">
        <f t="shared" ref="C194:F237" si="3">C23</f>
        <v>2459061.9243055554</v>
      </c>
      <c r="D194" s="17">
        <f t="shared" si="3"/>
        <v>7</v>
      </c>
      <c r="E194" s="17">
        <f t="shared" si="3"/>
        <v>73</v>
      </c>
      <c r="F194" s="17">
        <f t="shared" si="3"/>
        <v>-0.19</v>
      </c>
      <c r="G194" s="11">
        <f t="shared" ref="G194:I237" si="4">G23</f>
        <v>44043</v>
      </c>
      <c r="H194" s="19">
        <f t="shared" si="4"/>
        <v>0.42430555555555555</v>
      </c>
      <c r="I194" s="17">
        <f t="shared" si="4"/>
        <v>10</v>
      </c>
      <c r="J194" s="17">
        <v>2</v>
      </c>
    </row>
    <row r="195" spans="1:10" x14ac:dyDescent="0.35">
      <c r="A195" s="17">
        <f>'Waterfront 2'!M23</f>
        <v>2</v>
      </c>
      <c r="B195" s="17">
        <f>'Waterfront 2'!Q24</f>
        <v>45.6</v>
      </c>
      <c r="C195" s="17">
        <f t="shared" si="3"/>
        <v>2459063.0868055555</v>
      </c>
      <c r="D195" s="17">
        <f t="shared" si="3"/>
        <v>8</v>
      </c>
      <c r="E195" s="17">
        <f t="shared" si="3"/>
        <v>75</v>
      </c>
      <c r="F195" s="17">
        <f t="shared" si="3"/>
        <v>0.94</v>
      </c>
      <c r="G195" s="11">
        <f t="shared" si="4"/>
        <v>44044</v>
      </c>
      <c r="H195" s="19">
        <f t="shared" si="4"/>
        <v>0.58680555555555558</v>
      </c>
      <c r="I195" s="17">
        <f t="shared" si="4"/>
        <v>14</v>
      </c>
      <c r="J195" s="17">
        <v>2</v>
      </c>
    </row>
    <row r="196" spans="1:10" x14ac:dyDescent="0.35">
      <c r="A196" s="17">
        <f>'Waterfront 2'!M24</f>
        <v>14</v>
      </c>
      <c r="B196" s="17">
        <f>'Waterfront 2'!Q25</f>
        <v>56.1</v>
      </c>
      <c r="C196" s="17">
        <f t="shared" si="3"/>
        <v>2459064.8506944445</v>
      </c>
      <c r="D196" s="17">
        <f t="shared" si="3"/>
        <v>8</v>
      </c>
      <c r="E196" s="17">
        <f t="shared" si="3"/>
        <v>64</v>
      </c>
      <c r="F196" s="17">
        <f t="shared" si="3"/>
        <v>0.41</v>
      </c>
      <c r="G196" s="11">
        <f t="shared" si="4"/>
        <v>44046</v>
      </c>
      <c r="H196" s="19">
        <f t="shared" si="4"/>
        <v>0.35069444444444442</v>
      </c>
      <c r="I196" s="17">
        <f t="shared" si="4"/>
        <v>8</v>
      </c>
      <c r="J196" s="17">
        <v>2</v>
      </c>
    </row>
    <row r="197" spans="1:10" x14ac:dyDescent="0.35">
      <c r="A197" s="17">
        <f>'Waterfront 2'!M25</f>
        <v>12</v>
      </c>
      <c r="B197" s="17">
        <f>'Waterfront 2'!Q26</f>
        <v>45.6</v>
      </c>
      <c r="C197" s="17">
        <f t="shared" si="3"/>
        <v>2459066.1368055558</v>
      </c>
      <c r="D197" s="17">
        <f t="shared" si="3"/>
        <v>8</v>
      </c>
      <c r="E197" s="17">
        <f t="shared" si="3"/>
        <v>75</v>
      </c>
      <c r="F197" s="17">
        <f t="shared" si="3"/>
        <v>0.89</v>
      </c>
      <c r="G197" s="11">
        <f t="shared" si="4"/>
        <v>44047</v>
      </c>
      <c r="H197" s="19">
        <f t="shared" si="4"/>
        <v>0.63680555555555551</v>
      </c>
      <c r="I197" s="17">
        <f t="shared" si="4"/>
        <v>15</v>
      </c>
      <c r="J197" s="17">
        <v>2</v>
      </c>
    </row>
    <row r="198" spans="1:10" x14ac:dyDescent="0.35">
      <c r="A198" s="17">
        <f>'Waterfront 2'!M26</f>
        <v>13</v>
      </c>
      <c r="B198" s="17">
        <f>'Waterfront 2'!Q27</f>
        <v>55</v>
      </c>
      <c r="C198" s="17">
        <f t="shared" si="3"/>
        <v>2459067.0368055557</v>
      </c>
      <c r="D198" s="17">
        <f t="shared" si="3"/>
        <v>8</v>
      </c>
      <c r="E198" s="17">
        <f t="shared" si="3"/>
        <v>70</v>
      </c>
      <c r="F198" s="17">
        <f t="shared" si="3"/>
        <v>-0.14000000000000001</v>
      </c>
      <c r="G198" s="11">
        <f t="shared" si="4"/>
        <v>44048</v>
      </c>
      <c r="H198" s="19">
        <f t="shared" si="4"/>
        <v>0.53680555555555554</v>
      </c>
      <c r="I198" s="17">
        <f t="shared" si="4"/>
        <v>12</v>
      </c>
      <c r="J198" s="17">
        <v>2</v>
      </c>
    </row>
    <row r="199" spans="1:10" x14ac:dyDescent="0.35">
      <c r="A199" s="17">
        <f>'Waterfront 2'!M27</f>
        <v>6</v>
      </c>
      <c r="B199" s="17">
        <f>'Waterfront 2'!Q28</f>
        <v>49.1</v>
      </c>
      <c r="C199" s="17">
        <f t="shared" si="3"/>
        <v>2459068.1979166665</v>
      </c>
      <c r="D199" s="17">
        <f t="shared" si="3"/>
        <v>8</v>
      </c>
      <c r="E199" s="17">
        <f t="shared" si="3"/>
        <v>66</v>
      </c>
      <c r="F199" s="17">
        <f t="shared" si="3"/>
        <v>1.24</v>
      </c>
      <c r="G199" s="11">
        <f t="shared" si="4"/>
        <v>44049</v>
      </c>
      <c r="H199" s="19">
        <f t="shared" si="4"/>
        <v>0.69791666666666663</v>
      </c>
      <c r="I199" s="17">
        <f t="shared" si="4"/>
        <v>16</v>
      </c>
      <c r="J199" s="17">
        <v>2</v>
      </c>
    </row>
    <row r="200" spans="1:10" x14ac:dyDescent="0.35">
      <c r="A200" s="17">
        <f>'Waterfront 2'!M28</f>
        <v>6</v>
      </c>
      <c r="B200" s="17">
        <f>'Waterfront 2'!Q29</f>
        <v>45.3</v>
      </c>
      <c r="C200" s="17">
        <f t="shared" si="3"/>
        <v>2459069.1479166667</v>
      </c>
      <c r="D200" s="17">
        <f t="shared" si="3"/>
        <v>8</v>
      </c>
      <c r="E200" s="17">
        <f t="shared" si="3"/>
        <v>70</v>
      </c>
      <c r="F200" s="17">
        <f t="shared" si="3"/>
        <v>0.57999999999999996</v>
      </c>
      <c r="G200" s="11">
        <f t="shared" si="4"/>
        <v>44050</v>
      </c>
      <c r="H200" s="19">
        <f t="shared" si="4"/>
        <v>0.6479166666666667</v>
      </c>
      <c r="I200" s="17">
        <f t="shared" si="4"/>
        <v>15</v>
      </c>
      <c r="J200" s="17">
        <v>2</v>
      </c>
    </row>
    <row r="201" spans="1:10" x14ac:dyDescent="0.35">
      <c r="A201" s="17">
        <f>'Waterfront 2'!M29</f>
        <v>5</v>
      </c>
      <c r="B201" s="17">
        <f>'Waterfront 2'!Q30</f>
        <v>58.1</v>
      </c>
      <c r="C201" s="17">
        <f t="shared" si="3"/>
        <v>2459070</v>
      </c>
      <c r="D201" s="17">
        <f t="shared" si="3"/>
        <v>8</v>
      </c>
      <c r="E201" s="17">
        <f t="shared" si="3"/>
        <v>65</v>
      </c>
      <c r="F201" s="17">
        <f t="shared" si="3"/>
        <v>1.01</v>
      </c>
      <c r="G201" s="11">
        <f t="shared" si="4"/>
        <v>44051</v>
      </c>
      <c r="H201" s="19">
        <f t="shared" si="4"/>
        <v>0.5</v>
      </c>
      <c r="I201" s="17">
        <f t="shared" si="4"/>
        <v>12</v>
      </c>
      <c r="J201" s="17">
        <v>2</v>
      </c>
    </row>
    <row r="202" spans="1:10" x14ac:dyDescent="0.35">
      <c r="A202" s="17">
        <f>'Waterfront 2'!M30</f>
        <v>8</v>
      </c>
      <c r="B202" s="17">
        <f>'Waterfront 2'!Q31</f>
        <v>46.2</v>
      </c>
      <c r="C202" s="17">
        <f t="shared" si="3"/>
        <v>2459071.8541666665</v>
      </c>
      <c r="D202" s="17">
        <f t="shared" si="3"/>
        <v>8</v>
      </c>
      <c r="E202" s="17">
        <f t="shared" si="3"/>
        <v>64</v>
      </c>
      <c r="F202" s="17">
        <f t="shared" si="3"/>
        <v>1.53</v>
      </c>
      <c r="G202" s="11">
        <f t="shared" si="4"/>
        <v>44053</v>
      </c>
      <c r="H202" s="19">
        <f t="shared" si="4"/>
        <v>0.35416666666666669</v>
      </c>
      <c r="I202" s="17">
        <f t="shared" si="4"/>
        <v>8</v>
      </c>
      <c r="J202" s="17">
        <v>2</v>
      </c>
    </row>
    <row r="203" spans="1:10" x14ac:dyDescent="0.35">
      <c r="A203" s="17">
        <f>'Waterfront 2'!M31</f>
        <v>13</v>
      </c>
      <c r="B203" s="17">
        <f>'Waterfront 2'!Q32</f>
        <v>48.9</v>
      </c>
      <c r="C203" s="17">
        <f t="shared" si="3"/>
        <v>2459073</v>
      </c>
      <c r="D203" s="17">
        <f t="shared" si="3"/>
        <v>8</v>
      </c>
      <c r="E203" s="17">
        <f t="shared" si="3"/>
        <v>64</v>
      </c>
      <c r="F203" s="17">
        <f t="shared" si="3"/>
        <v>1.75</v>
      </c>
      <c r="G203" s="11">
        <f t="shared" si="4"/>
        <v>44054</v>
      </c>
      <c r="H203" s="19">
        <f t="shared" si="4"/>
        <v>0.5</v>
      </c>
      <c r="I203" s="17">
        <f t="shared" si="4"/>
        <v>12</v>
      </c>
      <c r="J203" s="17">
        <v>2</v>
      </c>
    </row>
    <row r="204" spans="1:10" x14ac:dyDescent="0.35">
      <c r="A204" s="17">
        <f>'Waterfront 2'!M32</f>
        <v>5</v>
      </c>
      <c r="B204" s="17">
        <f>'Waterfront 2'!Q33</f>
        <v>44.5</v>
      </c>
      <c r="C204" s="17">
        <f t="shared" si="3"/>
        <v>2459073.9173611109</v>
      </c>
      <c r="D204" s="17">
        <f t="shared" si="3"/>
        <v>8</v>
      </c>
      <c r="E204" s="17">
        <f t="shared" si="3"/>
        <v>64</v>
      </c>
      <c r="F204" s="17">
        <f t="shared" si="3"/>
        <v>1.24</v>
      </c>
      <c r="G204" s="11">
        <f t="shared" si="4"/>
        <v>44055</v>
      </c>
      <c r="H204" s="19">
        <f t="shared" si="4"/>
        <v>0.41736111111111113</v>
      </c>
      <c r="I204" s="17">
        <f t="shared" si="4"/>
        <v>10</v>
      </c>
      <c r="J204" s="17">
        <v>2</v>
      </c>
    </row>
    <row r="205" spans="1:10" x14ac:dyDescent="0.35">
      <c r="A205" s="17">
        <f>'Waterfront 2'!M33</f>
        <v>11</v>
      </c>
      <c r="B205" s="17">
        <f>'Waterfront 2'!Q34</f>
        <v>51.4</v>
      </c>
      <c r="C205" s="17">
        <f t="shared" si="3"/>
        <v>2459076.1993055558</v>
      </c>
      <c r="D205" s="17">
        <f t="shared" si="3"/>
        <v>8</v>
      </c>
      <c r="E205" s="17">
        <f t="shared" si="3"/>
        <v>73</v>
      </c>
      <c r="F205" s="17">
        <f t="shared" si="3"/>
        <v>2.2599999999999998</v>
      </c>
      <c r="G205" s="11">
        <f t="shared" si="4"/>
        <v>44057</v>
      </c>
      <c r="H205" s="19">
        <f t="shared" si="4"/>
        <v>0.69930555555555562</v>
      </c>
      <c r="I205" s="17">
        <f t="shared" si="4"/>
        <v>16</v>
      </c>
      <c r="J205" s="17">
        <v>2</v>
      </c>
    </row>
    <row r="206" spans="1:10" x14ac:dyDescent="0.35">
      <c r="A206" s="17">
        <f>'Waterfront 2'!M34</f>
        <v>3</v>
      </c>
      <c r="B206" s="17">
        <f>'Waterfront 2'!Q35</f>
        <v>49</v>
      </c>
      <c r="C206" s="17">
        <f t="shared" si="3"/>
        <v>2459077.0152777778</v>
      </c>
      <c r="D206" s="17">
        <f t="shared" si="3"/>
        <v>8</v>
      </c>
      <c r="E206" s="17">
        <f t="shared" si="3"/>
        <v>75</v>
      </c>
      <c r="F206" s="17">
        <f t="shared" si="3"/>
        <v>0.6</v>
      </c>
      <c r="G206" s="11">
        <f t="shared" si="4"/>
        <v>44058</v>
      </c>
      <c r="H206" s="19">
        <f t="shared" si="4"/>
        <v>0.51527777777777783</v>
      </c>
      <c r="I206" s="17">
        <f t="shared" si="4"/>
        <v>12</v>
      </c>
      <c r="J206" s="17">
        <v>2</v>
      </c>
    </row>
    <row r="207" spans="1:10" x14ac:dyDescent="0.35">
      <c r="A207" s="17">
        <f>'Waterfront 2'!M35</f>
        <v>12</v>
      </c>
      <c r="B207" s="17">
        <f>'Waterfront 2'!Q36</f>
        <v>52.1</v>
      </c>
      <c r="C207" s="17">
        <f t="shared" si="3"/>
        <v>2459078.8819444445</v>
      </c>
      <c r="D207" s="17">
        <f t="shared" si="3"/>
        <v>8</v>
      </c>
      <c r="E207" s="17">
        <f t="shared" si="3"/>
        <v>72</v>
      </c>
      <c r="F207" s="17">
        <f t="shared" si="3"/>
        <v>-0.27</v>
      </c>
      <c r="G207" s="11">
        <f t="shared" si="4"/>
        <v>44060</v>
      </c>
      <c r="H207" s="19">
        <f t="shared" si="4"/>
        <v>0.38194444444444442</v>
      </c>
      <c r="I207" s="17">
        <f t="shared" si="4"/>
        <v>9</v>
      </c>
      <c r="J207" s="17">
        <v>2</v>
      </c>
    </row>
    <row r="208" spans="1:10" x14ac:dyDescent="0.35">
      <c r="A208" s="17">
        <f>'Waterfront 2'!M36</f>
        <v>9</v>
      </c>
      <c r="B208" s="17">
        <f>'Waterfront 2'!Q37</f>
        <v>53.7</v>
      </c>
      <c r="C208" s="17">
        <f t="shared" si="3"/>
        <v>2459079.954861111</v>
      </c>
      <c r="D208" s="17">
        <f t="shared" si="3"/>
        <v>8</v>
      </c>
      <c r="E208" s="17">
        <f t="shared" si="3"/>
        <v>61</v>
      </c>
      <c r="F208" s="17">
        <f t="shared" si="3"/>
        <v>-0.41</v>
      </c>
      <c r="G208" s="11">
        <f t="shared" si="4"/>
        <v>44061</v>
      </c>
      <c r="H208" s="19">
        <f t="shared" si="4"/>
        <v>0.4548611111111111</v>
      </c>
      <c r="I208" s="17">
        <f t="shared" si="4"/>
        <v>10</v>
      </c>
      <c r="J208" s="17">
        <v>2</v>
      </c>
    </row>
    <row r="209" spans="1:10" x14ac:dyDescent="0.35">
      <c r="A209" s="17">
        <f>'Waterfront 2'!M37</f>
        <v>5</v>
      </c>
      <c r="B209" s="17">
        <f>'Waterfront 2'!Q38</f>
        <v>46.2</v>
      </c>
      <c r="C209" s="17">
        <f t="shared" si="3"/>
        <v>2459080.9187500002</v>
      </c>
      <c r="D209" s="17">
        <f t="shared" si="3"/>
        <v>8</v>
      </c>
      <c r="E209" s="17">
        <f t="shared" si="3"/>
        <v>70</v>
      </c>
      <c r="F209" s="17">
        <f t="shared" si="3"/>
        <v>-0.1</v>
      </c>
      <c r="G209" s="11">
        <f t="shared" si="4"/>
        <v>44062</v>
      </c>
      <c r="H209" s="19">
        <f t="shared" si="4"/>
        <v>0.41875000000000001</v>
      </c>
      <c r="I209" s="17">
        <f t="shared" si="4"/>
        <v>10</v>
      </c>
      <c r="J209" s="17">
        <v>2</v>
      </c>
    </row>
    <row r="210" spans="1:10" x14ac:dyDescent="0.35">
      <c r="A210" s="17">
        <f>'Waterfront 2'!M38</f>
        <v>9</v>
      </c>
      <c r="B210" s="17">
        <f>'Waterfront 2'!Q39</f>
        <v>51.9</v>
      </c>
      <c r="C210" s="17">
        <f t="shared" si="3"/>
        <v>2459082.1965277777</v>
      </c>
      <c r="D210" s="17">
        <f t="shared" si="3"/>
        <v>8</v>
      </c>
      <c r="E210" s="17">
        <f t="shared" si="3"/>
        <v>79</v>
      </c>
      <c r="F210" s="17">
        <f t="shared" si="3"/>
        <v>1.7</v>
      </c>
      <c r="G210" s="11">
        <f t="shared" si="4"/>
        <v>44063</v>
      </c>
      <c r="H210" s="19">
        <f t="shared" si="4"/>
        <v>0.69652777777777775</v>
      </c>
      <c r="I210" s="17">
        <f t="shared" si="4"/>
        <v>16</v>
      </c>
      <c r="J210" s="17">
        <v>2</v>
      </c>
    </row>
    <row r="211" spans="1:10" x14ac:dyDescent="0.35">
      <c r="A211" s="17">
        <f>'Waterfront 2'!M39</f>
        <v>11</v>
      </c>
      <c r="B211" s="17">
        <f>'Waterfront 2'!Q40</f>
        <v>55.5</v>
      </c>
      <c r="C211" s="17">
        <f t="shared" si="3"/>
        <v>2459083.2604166665</v>
      </c>
      <c r="D211" s="17">
        <f t="shared" si="3"/>
        <v>8</v>
      </c>
      <c r="E211" s="17">
        <f t="shared" si="3"/>
        <v>66</v>
      </c>
      <c r="F211" s="17">
        <f t="shared" si="3"/>
        <v>2.0099999999999998</v>
      </c>
      <c r="G211" s="11">
        <f t="shared" si="4"/>
        <v>44064</v>
      </c>
      <c r="H211" s="19">
        <f t="shared" si="4"/>
        <v>0.76041666666666663</v>
      </c>
      <c r="I211" s="17">
        <f t="shared" si="4"/>
        <v>18</v>
      </c>
      <c r="J211" s="17">
        <v>2</v>
      </c>
    </row>
    <row r="212" spans="1:10" x14ac:dyDescent="0.35">
      <c r="A212" s="17">
        <f>'Waterfront 2'!M40</f>
        <v>1</v>
      </c>
      <c r="B212" s="17">
        <f>'Waterfront 2'!Q41</f>
        <v>40.700000000000003</v>
      </c>
      <c r="C212" s="17">
        <f t="shared" si="3"/>
        <v>2459083.9979166668</v>
      </c>
      <c r="D212" s="17">
        <f t="shared" si="3"/>
        <v>8</v>
      </c>
      <c r="E212" s="17">
        <f t="shared" si="3"/>
        <v>67</v>
      </c>
      <c r="F212" s="17">
        <f t="shared" si="3"/>
        <v>0.85</v>
      </c>
      <c r="G212" s="11">
        <f t="shared" si="4"/>
        <v>44065</v>
      </c>
      <c r="H212" s="19">
        <f t="shared" si="4"/>
        <v>0.49791666666666662</v>
      </c>
      <c r="I212" s="17">
        <f t="shared" si="4"/>
        <v>11</v>
      </c>
      <c r="J212" s="17">
        <v>2</v>
      </c>
    </row>
    <row r="213" spans="1:10" x14ac:dyDescent="0.35">
      <c r="A213" s="17">
        <f>'Waterfront 2'!M41</f>
        <v>3</v>
      </c>
      <c r="B213" s="17">
        <f>'Waterfront 2'!Q42</f>
        <v>52.5</v>
      </c>
      <c r="C213" s="17">
        <f t="shared" si="3"/>
        <v>2459085.857638889</v>
      </c>
      <c r="D213" s="17">
        <f t="shared" si="3"/>
        <v>8</v>
      </c>
      <c r="E213" s="17">
        <f t="shared" si="3"/>
        <v>59</v>
      </c>
      <c r="F213" s="17">
        <f t="shared" si="3"/>
        <v>1.68</v>
      </c>
      <c r="G213" s="11">
        <f t="shared" si="4"/>
        <v>44067</v>
      </c>
      <c r="H213" s="19">
        <f t="shared" si="4"/>
        <v>0.3576388888888889</v>
      </c>
      <c r="I213" s="17">
        <f t="shared" si="4"/>
        <v>8</v>
      </c>
      <c r="J213" s="17">
        <v>2</v>
      </c>
    </row>
    <row r="214" spans="1:10" x14ac:dyDescent="0.35">
      <c r="A214" s="17">
        <f>'Waterfront 2'!M42</f>
        <v>7</v>
      </c>
      <c r="B214" s="17">
        <f>'Waterfront 2'!Q43</f>
        <v>52.3</v>
      </c>
      <c r="C214" s="17">
        <f t="shared" si="3"/>
        <v>2459086.96875</v>
      </c>
      <c r="D214" s="17">
        <f t="shared" si="3"/>
        <v>8</v>
      </c>
      <c r="E214" s="17">
        <f t="shared" si="3"/>
        <v>61</v>
      </c>
      <c r="F214" s="17">
        <f t="shared" si="3"/>
        <v>1.88</v>
      </c>
      <c r="G214" s="11">
        <f t="shared" si="4"/>
        <v>44068</v>
      </c>
      <c r="H214" s="19">
        <f t="shared" si="4"/>
        <v>0.46875</v>
      </c>
      <c r="I214" s="17">
        <f t="shared" si="4"/>
        <v>11</v>
      </c>
      <c r="J214" s="17">
        <v>2</v>
      </c>
    </row>
    <row r="215" spans="1:10" x14ac:dyDescent="0.35">
      <c r="A215" s="17">
        <f>'Waterfront 2'!M43</f>
        <v>9</v>
      </c>
      <c r="B215" s="17">
        <f>'Waterfront 2'!Q44</f>
        <v>44.5</v>
      </c>
      <c r="C215" s="17">
        <f t="shared" si="3"/>
        <v>2459087.934027778</v>
      </c>
      <c r="D215" s="17">
        <f t="shared" si="3"/>
        <v>8</v>
      </c>
      <c r="E215" s="17">
        <f t="shared" si="3"/>
        <v>64</v>
      </c>
      <c r="F215" s="17">
        <f t="shared" si="3"/>
        <v>1.47</v>
      </c>
      <c r="G215" s="11">
        <f t="shared" si="4"/>
        <v>44069</v>
      </c>
      <c r="H215" s="19">
        <f t="shared" si="4"/>
        <v>0.43402777777777773</v>
      </c>
      <c r="I215" s="17">
        <f t="shared" si="4"/>
        <v>10</v>
      </c>
      <c r="J215" s="17">
        <v>2</v>
      </c>
    </row>
    <row r="216" spans="1:10" x14ac:dyDescent="0.35">
      <c r="A216" s="17">
        <f>'Waterfront 2'!M44</f>
        <v>17</v>
      </c>
      <c r="B216" s="17">
        <f>'Waterfront 2'!Q45</f>
        <v>43.6</v>
      </c>
      <c r="C216" s="17">
        <f t="shared" si="3"/>
        <v>2459089.1972222221</v>
      </c>
      <c r="D216" s="17">
        <f t="shared" si="3"/>
        <v>8</v>
      </c>
      <c r="E216" s="17">
        <f t="shared" si="3"/>
        <v>72</v>
      </c>
      <c r="F216" s="17">
        <f t="shared" si="3"/>
        <v>2.25</v>
      </c>
      <c r="G216" s="11">
        <f t="shared" si="4"/>
        <v>44070</v>
      </c>
      <c r="H216" s="19">
        <f t="shared" si="4"/>
        <v>0.6972222222222223</v>
      </c>
      <c r="I216" s="17">
        <f t="shared" si="4"/>
        <v>16</v>
      </c>
      <c r="J216" s="17">
        <v>2</v>
      </c>
    </row>
    <row r="217" spans="1:10" x14ac:dyDescent="0.35">
      <c r="A217" s="17">
        <f>'Waterfront 2'!M45</f>
        <v>11</v>
      </c>
      <c r="B217" s="17">
        <f>'Waterfront 2'!Q46</f>
        <v>56.1</v>
      </c>
      <c r="C217" s="17">
        <f t="shared" si="3"/>
        <v>2459089.9486111109</v>
      </c>
      <c r="D217" s="17">
        <f t="shared" si="3"/>
        <v>8</v>
      </c>
      <c r="E217" s="17">
        <f t="shared" si="3"/>
        <v>63</v>
      </c>
      <c r="F217" s="17">
        <f t="shared" si="3"/>
        <v>0.67</v>
      </c>
      <c r="G217" s="11">
        <f t="shared" si="4"/>
        <v>44071</v>
      </c>
      <c r="H217" s="19">
        <f t="shared" si="4"/>
        <v>0.44861111111111113</v>
      </c>
      <c r="I217" s="17">
        <f t="shared" si="4"/>
        <v>10</v>
      </c>
      <c r="J217" s="17">
        <v>2</v>
      </c>
    </row>
    <row r="218" spans="1:10" x14ac:dyDescent="0.35">
      <c r="A218" s="17">
        <f>'Waterfront 2'!M46</f>
        <v>2</v>
      </c>
      <c r="B218" s="17">
        <f>'Waterfront 2'!Q47</f>
        <v>38.6</v>
      </c>
      <c r="C218" s="17">
        <f t="shared" si="3"/>
        <v>2459090.9701388888</v>
      </c>
      <c r="D218" s="17">
        <f t="shared" si="3"/>
        <v>8</v>
      </c>
      <c r="E218" s="17">
        <f t="shared" si="3"/>
        <v>64</v>
      </c>
      <c r="F218" s="17">
        <f t="shared" si="3"/>
        <v>0.27</v>
      </c>
      <c r="G218" s="11">
        <f t="shared" si="4"/>
        <v>44072</v>
      </c>
      <c r="H218" s="19">
        <f t="shared" si="4"/>
        <v>0.47013888888888888</v>
      </c>
      <c r="I218" s="17">
        <f t="shared" si="4"/>
        <v>11</v>
      </c>
      <c r="J218" s="17">
        <v>2</v>
      </c>
    </row>
    <row r="219" spans="1:10" x14ac:dyDescent="0.35">
      <c r="A219" s="17">
        <f>'Waterfront 2'!M47</f>
        <v>11</v>
      </c>
      <c r="B219" s="17">
        <f>'Waterfront 2'!Q48</f>
        <v>46.9</v>
      </c>
      <c r="C219" s="17">
        <f t="shared" si="3"/>
        <v>2459094.0020833332</v>
      </c>
      <c r="D219" s="17">
        <f t="shared" si="3"/>
        <v>9</v>
      </c>
      <c r="E219" s="17">
        <f t="shared" si="3"/>
        <v>64</v>
      </c>
      <c r="F219" s="17">
        <f t="shared" si="3"/>
        <v>0.08</v>
      </c>
      <c r="G219" s="11">
        <f t="shared" si="4"/>
        <v>44075</v>
      </c>
      <c r="H219" s="19">
        <f t="shared" si="4"/>
        <v>0.50208333333333333</v>
      </c>
      <c r="I219" s="17">
        <f t="shared" si="4"/>
        <v>12</v>
      </c>
      <c r="J219" s="17">
        <v>2</v>
      </c>
    </row>
    <row r="220" spans="1:10" x14ac:dyDescent="0.35">
      <c r="A220" s="17" t="e">
        <f>'Waterfront 2'!#REF!</f>
        <v>#REF!</v>
      </c>
      <c r="B220" s="17">
        <f>'Waterfront 2'!Q49</f>
        <v>56.5</v>
      </c>
      <c r="C220" s="17">
        <f t="shared" si="3"/>
        <v>2459094.9673611112</v>
      </c>
      <c r="D220" s="17">
        <f t="shared" si="3"/>
        <v>9</v>
      </c>
      <c r="E220" s="17">
        <f t="shared" si="3"/>
        <v>66</v>
      </c>
      <c r="F220" s="17">
        <f t="shared" si="3"/>
        <v>0.09</v>
      </c>
      <c r="G220" s="11">
        <f t="shared" si="4"/>
        <v>44076</v>
      </c>
      <c r="H220" s="19">
        <f t="shared" si="4"/>
        <v>0.46736111111111112</v>
      </c>
      <c r="I220" s="17">
        <f t="shared" si="4"/>
        <v>11</v>
      </c>
      <c r="J220" s="17">
        <v>2</v>
      </c>
    </row>
    <row r="221" spans="1:10" x14ac:dyDescent="0.35">
      <c r="A221" s="17">
        <f>'Waterfront 2'!M48</f>
        <v>15</v>
      </c>
      <c r="B221" s="17">
        <f>'Waterfront 2'!Q50</f>
        <v>46.8</v>
      </c>
      <c r="C221" s="17">
        <f t="shared" si="3"/>
        <v>2459097.9527777778</v>
      </c>
      <c r="D221" s="17">
        <f t="shared" si="3"/>
        <v>9</v>
      </c>
      <c r="E221" s="17">
        <f t="shared" si="3"/>
        <v>64</v>
      </c>
      <c r="F221" s="17">
        <f t="shared" si="3"/>
        <v>1.27</v>
      </c>
      <c r="G221" s="11">
        <f t="shared" si="4"/>
        <v>44079</v>
      </c>
      <c r="H221" s="19">
        <f t="shared" si="4"/>
        <v>0.45277777777777778</v>
      </c>
      <c r="I221" s="17">
        <f t="shared" si="4"/>
        <v>10</v>
      </c>
      <c r="J221" s="17">
        <v>2</v>
      </c>
    </row>
    <row r="222" spans="1:10" x14ac:dyDescent="0.35">
      <c r="A222" s="17">
        <f>'Waterfront 2'!M49</f>
        <v>18</v>
      </c>
      <c r="B222" s="17">
        <f>'Waterfront 2'!Q51</f>
        <v>49.7</v>
      </c>
      <c r="C222" s="17">
        <f t="shared" si="3"/>
        <v>2459101.0180555554</v>
      </c>
      <c r="D222" s="17">
        <f t="shared" si="3"/>
        <v>9</v>
      </c>
      <c r="E222" s="17">
        <f t="shared" si="3"/>
        <v>72</v>
      </c>
      <c r="F222" s="17">
        <f t="shared" si="3"/>
        <v>1.78</v>
      </c>
      <c r="G222" s="11">
        <f t="shared" si="4"/>
        <v>44082</v>
      </c>
      <c r="H222" s="19">
        <f t="shared" si="4"/>
        <v>0.5180555555555556</v>
      </c>
      <c r="I222" s="17">
        <f t="shared" si="4"/>
        <v>12</v>
      </c>
      <c r="J222" s="17">
        <v>2</v>
      </c>
    </row>
    <row r="223" spans="1:10" x14ac:dyDescent="0.35">
      <c r="A223" s="17">
        <f>'Waterfront 2'!M50</f>
        <v>12</v>
      </c>
      <c r="B223" s="17">
        <f>'Waterfront 2'!Q52</f>
        <v>48.2</v>
      </c>
      <c r="C223" s="17">
        <f t="shared" si="3"/>
        <v>2459101.9604166667</v>
      </c>
      <c r="D223" s="17">
        <f t="shared" si="3"/>
        <v>9</v>
      </c>
      <c r="E223" s="17">
        <f t="shared" si="3"/>
        <v>72</v>
      </c>
      <c r="F223" s="17">
        <f t="shared" si="3"/>
        <v>1.96</v>
      </c>
      <c r="G223" s="11">
        <f t="shared" si="4"/>
        <v>44083</v>
      </c>
      <c r="H223" s="19">
        <f t="shared" si="4"/>
        <v>0.4604166666666667</v>
      </c>
      <c r="I223" s="17">
        <f t="shared" si="4"/>
        <v>11</v>
      </c>
      <c r="J223" s="17">
        <v>2</v>
      </c>
    </row>
    <row r="224" spans="1:10" x14ac:dyDescent="0.35">
      <c r="A224" s="17">
        <f>'Waterfront 2'!M51</f>
        <v>3</v>
      </c>
      <c r="B224" s="17">
        <f>'Waterfront 2'!Q53</f>
        <v>47.6</v>
      </c>
      <c r="C224" s="17">
        <f t="shared" si="3"/>
        <v>2459103.1979166665</v>
      </c>
      <c r="D224" s="17">
        <f t="shared" si="3"/>
        <v>9</v>
      </c>
      <c r="E224" s="17">
        <f t="shared" si="3"/>
        <v>81</v>
      </c>
      <c r="F224" s="17">
        <f t="shared" si="3"/>
        <v>1.96</v>
      </c>
      <c r="G224" s="11">
        <f t="shared" si="4"/>
        <v>44084</v>
      </c>
      <c r="H224" s="19">
        <f t="shared" si="4"/>
        <v>0.69791666666666663</v>
      </c>
      <c r="I224" s="17">
        <f t="shared" si="4"/>
        <v>16</v>
      </c>
      <c r="J224" s="17">
        <v>2</v>
      </c>
    </row>
    <row r="225" spans="1:10" x14ac:dyDescent="0.35">
      <c r="A225" s="17">
        <f>'Waterfront 2'!M52</f>
        <v>4</v>
      </c>
      <c r="B225" s="17">
        <f>'Waterfront 2'!Q54</f>
        <v>54.2</v>
      </c>
      <c r="C225" s="17">
        <f t="shared" si="3"/>
        <v>2459104.2354166666</v>
      </c>
      <c r="D225" s="17">
        <f t="shared" si="3"/>
        <v>9</v>
      </c>
      <c r="E225" s="17">
        <f t="shared" si="3"/>
        <v>68</v>
      </c>
      <c r="F225" s="17">
        <f t="shared" si="3"/>
        <v>2.02</v>
      </c>
      <c r="G225" s="11">
        <f t="shared" si="4"/>
        <v>44085</v>
      </c>
      <c r="H225" s="19">
        <f t="shared" si="4"/>
        <v>0.73541666666666661</v>
      </c>
      <c r="I225" s="17">
        <f t="shared" si="4"/>
        <v>17</v>
      </c>
      <c r="J225" s="17">
        <v>2</v>
      </c>
    </row>
    <row r="226" spans="1:10" x14ac:dyDescent="0.35">
      <c r="A226" s="17">
        <f>'Waterfront 2'!M53</f>
        <v>3</v>
      </c>
      <c r="B226" s="17">
        <f>'Waterfront 2'!Q55</f>
        <v>51.7</v>
      </c>
      <c r="C226" s="17">
        <f t="shared" si="3"/>
        <v>2459106.9375</v>
      </c>
      <c r="D226" s="17">
        <f t="shared" si="3"/>
        <v>9</v>
      </c>
      <c r="E226" s="17">
        <f t="shared" si="3"/>
        <v>61</v>
      </c>
      <c r="F226" s="17">
        <f t="shared" si="3"/>
        <v>0.15</v>
      </c>
      <c r="G226" s="11">
        <f t="shared" si="4"/>
        <v>44088</v>
      </c>
      <c r="H226" s="19">
        <f t="shared" si="4"/>
        <v>0.4375</v>
      </c>
      <c r="I226" s="17">
        <f t="shared" si="4"/>
        <v>10</v>
      </c>
      <c r="J226" s="17">
        <v>2</v>
      </c>
    </row>
    <row r="227" spans="1:10" x14ac:dyDescent="0.35">
      <c r="A227" s="17">
        <f>'Waterfront 2'!M54</f>
        <v>0</v>
      </c>
      <c r="B227" s="17">
        <f>'Waterfront 2'!Q56</f>
        <v>48.7</v>
      </c>
      <c r="C227" s="17">
        <f t="shared" si="3"/>
        <v>2459110.1861111112</v>
      </c>
      <c r="D227" s="17">
        <f t="shared" si="3"/>
        <v>9</v>
      </c>
      <c r="E227" s="17">
        <f t="shared" si="3"/>
        <v>68</v>
      </c>
      <c r="F227" s="17">
        <f t="shared" si="3"/>
        <v>2.15</v>
      </c>
      <c r="G227" s="11">
        <f t="shared" si="4"/>
        <v>44091</v>
      </c>
      <c r="H227" s="19">
        <f t="shared" si="4"/>
        <v>0.68611111111111101</v>
      </c>
      <c r="I227" s="17">
        <f t="shared" si="4"/>
        <v>16</v>
      </c>
      <c r="J227" s="17">
        <v>2</v>
      </c>
    </row>
    <row r="228" spans="1:10" x14ac:dyDescent="0.35">
      <c r="A228" s="17">
        <f>'Waterfront 2'!M55</f>
        <v>2</v>
      </c>
      <c r="B228" s="17">
        <f>'Waterfront 2'!Q57</f>
        <v>55</v>
      </c>
      <c r="C228" s="17">
        <f t="shared" si="3"/>
        <v>2459111.2083333335</v>
      </c>
      <c r="D228" s="17">
        <f t="shared" si="3"/>
        <v>9</v>
      </c>
      <c r="E228" s="17">
        <f t="shared" si="3"/>
        <v>63</v>
      </c>
      <c r="F228" s="17">
        <f t="shared" si="3"/>
        <v>2.19</v>
      </c>
      <c r="G228" s="11">
        <f t="shared" si="4"/>
        <v>44092</v>
      </c>
      <c r="H228" s="19">
        <f t="shared" si="4"/>
        <v>0.70833333333333337</v>
      </c>
      <c r="I228" s="17">
        <f t="shared" si="4"/>
        <v>17</v>
      </c>
      <c r="J228" s="17">
        <v>2</v>
      </c>
    </row>
    <row r="229" spans="1:10" x14ac:dyDescent="0.35">
      <c r="A229" s="17">
        <f>'Waterfront 2'!M56</f>
        <v>5</v>
      </c>
      <c r="B229" s="17">
        <f>'Waterfront 2'!Q58</f>
        <v>53.3</v>
      </c>
      <c r="C229" s="17">
        <f t="shared" si="3"/>
        <v>2459111.951388889</v>
      </c>
      <c r="D229" s="17">
        <f t="shared" si="3"/>
        <v>9</v>
      </c>
      <c r="E229" s="17">
        <f t="shared" si="3"/>
        <v>64</v>
      </c>
      <c r="F229" s="17">
        <f t="shared" si="3"/>
        <v>1.18</v>
      </c>
      <c r="G229" s="11">
        <f t="shared" si="4"/>
        <v>44093</v>
      </c>
      <c r="H229" s="19">
        <f t="shared" si="4"/>
        <v>0.4513888888888889</v>
      </c>
      <c r="I229" s="17">
        <f t="shared" si="4"/>
        <v>10</v>
      </c>
      <c r="J229" s="17">
        <v>2</v>
      </c>
    </row>
    <row r="230" spans="1:10" x14ac:dyDescent="0.35">
      <c r="A230" s="17">
        <f>'Waterfront 2'!M57</f>
        <v>5</v>
      </c>
      <c r="B230" s="17">
        <f>'Waterfront 2'!Q59</f>
        <v>56.2</v>
      </c>
      <c r="C230" s="17">
        <f t="shared" si="3"/>
        <v>2459117.121527778</v>
      </c>
      <c r="D230" s="17">
        <f t="shared" si="3"/>
        <v>9</v>
      </c>
      <c r="E230" s="17">
        <f t="shared" si="3"/>
        <v>64</v>
      </c>
      <c r="F230" s="17">
        <f t="shared" si="3"/>
        <v>2.29</v>
      </c>
      <c r="G230" s="11">
        <f t="shared" si="4"/>
        <v>44098</v>
      </c>
      <c r="H230" s="19">
        <f t="shared" si="4"/>
        <v>0.62152777777777779</v>
      </c>
      <c r="I230" s="17">
        <f t="shared" si="4"/>
        <v>14</v>
      </c>
      <c r="J230" s="17">
        <v>2</v>
      </c>
    </row>
    <row r="231" spans="1:10" x14ac:dyDescent="0.35">
      <c r="A231" s="17">
        <f>'Waterfront 2'!M58</f>
        <v>1</v>
      </c>
      <c r="B231" s="17">
        <f>'Waterfront 2'!Q60</f>
        <v>53.3</v>
      </c>
      <c r="C231" s="17">
        <f t="shared" si="3"/>
        <v>2459119</v>
      </c>
      <c r="D231" s="17">
        <f t="shared" si="3"/>
        <v>9</v>
      </c>
      <c r="E231" s="17">
        <f t="shared" si="3"/>
        <v>65</v>
      </c>
      <c r="F231" s="17">
        <f t="shared" si="3"/>
        <v>1.4</v>
      </c>
      <c r="G231" s="11">
        <f t="shared" si="4"/>
        <v>44100</v>
      </c>
      <c r="H231" s="19">
        <f t="shared" si="4"/>
        <v>0.5</v>
      </c>
      <c r="I231" s="17">
        <f t="shared" si="4"/>
        <v>12</v>
      </c>
      <c r="J231" s="17">
        <v>2</v>
      </c>
    </row>
    <row r="232" spans="1:10" x14ac:dyDescent="0.35">
      <c r="A232" s="17" t="e">
        <f>'Waterfront 2'!#REF!</f>
        <v>#REF!</v>
      </c>
      <c r="B232" s="17">
        <f>'Waterfront 2'!Q61</f>
        <v>51.5</v>
      </c>
      <c r="C232" s="17">
        <f t="shared" si="3"/>
        <v>2459120.9375</v>
      </c>
      <c r="D232" s="17">
        <f t="shared" si="3"/>
        <v>9</v>
      </c>
      <c r="E232" s="17">
        <f t="shared" si="3"/>
        <v>59</v>
      </c>
      <c r="F232" s="17">
        <f t="shared" si="3"/>
        <v>0.4</v>
      </c>
      <c r="G232" s="11">
        <f t="shared" si="4"/>
        <v>44102</v>
      </c>
      <c r="H232" s="19">
        <f t="shared" si="4"/>
        <v>0.4375</v>
      </c>
      <c r="I232" s="17">
        <f t="shared" si="4"/>
        <v>10</v>
      </c>
      <c r="J232" s="17">
        <v>2</v>
      </c>
    </row>
    <row r="233" spans="1:10" x14ac:dyDescent="0.35">
      <c r="A233" s="17">
        <f>'Waterfront 2'!M59</f>
        <v>4</v>
      </c>
      <c r="B233" s="17">
        <f>'Waterfront 2'!Q62</f>
        <v>49.2</v>
      </c>
      <c r="C233" s="17">
        <f t="shared" si="3"/>
        <v>2459122.1069444446</v>
      </c>
      <c r="D233" s="17">
        <f t="shared" si="3"/>
        <v>9</v>
      </c>
      <c r="E233" s="17">
        <f t="shared" si="3"/>
        <v>68</v>
      </c>
      <c r="F233" s="17">
        <f t="shared" si="3"/>
        <v>1.82</v>
      </c>
      <c r="G233" s="11">
        <f t="shared" si="4"/>
        <v>44103</v>
      </c>
      <c r="H233" s="19">
        <f t="shared" si="4"/>
        <v>0.6069444444444444</v>
      </c>
      <c r="I233" s="17">
        <f t="shared" si="4"/>
        <v>14</v>
      </c>
      <c r="J233" s="17">
        <v>2</v>
      </c>
    </row>
    <row r="234" spans="1:10" x14ac:dyDescent="0.35">
      <c r="A234" s="17">
        <f>'Waterfront 2'!M60</f>
        <v>5</v>
      </c>
      <c r="B234" s="17">
        <f>'Waterfront 2'!Q63</f>
        <v>52.9</v>
      </c>
      <c r="C234" s="17">
        <f t="shared" si="3"/>
        <v>2459124.1298611113</v>
      </c>
      <c r="D234" s="17">
        <f t="shared" si="3"/>
        <v>10</v>
      </c>
      <c r="E234" s="17">
        <f t="shared" si="3"/>
        <v>64</v>
      </c>
      <c r="F234" s="17">
        <f t="shared" si="3"/>
        <v>1.66</v>
      </c>
      <c r="G234" s="11">
        <f t="shared" si="4"/>
        <v>44105</v>
      </c>
      <c r="H234" s="19">
        <f t="shared" si="4"/>
        <v>0.62986111111111109</v>
      </c>
      <c r="I234" s="17">
        <f t="shared" si="4"/>
        <v>15</v>
      </c>
      <c r="J234" s="17">
        <v>2</v>
      </c>
    </row>
    <row r="235" spans="1:10" x14ac:dyDescent="0.35">
      <c r="A235" s="17">
        <f>'Waterfront 2'!M61</f>
        <v>3</v>
      </c>
      <c r="B235" s="17">
        <f>'Waterfront 2'!Q64</f>
        <v>45.8</v>
      </c>
      <c r="C235" s="17">
        <f t="shared" si="3"/>
        <v>2459127.920138889</v>
      </c>
      <c r="D235" s="17">
        <f t="shared" si="3"/>
        <v>10</v>
      </c>
      <c r="E235" s="17">
        <f t="shared" si="3"/>
        <v>57</v>
      </c>
      <c r="F235" s="17">
        <f t="shared" si="3"/>
        <v>1.91</v>
      </c>
      <c r="G235" s="11">
        <f t="shared" si="4"/>
        <v>44109</v>
      </c>
      <c r="H235" s="19">
        <f t="shared" si="4"/>
        <v>0.4201388888888889</v>
      </c>
      <c r="I235" s="17">
        <f t="shared" si="4"/>
        <v>10</v>
      </c>
      <c r="J235" s="17">
        <v>2</v>
      </c>
    </row>
    <row r="236" spans="1:10" x14ac:dyDescent="0.35">
      <c r="A236" s="17">
        <f>'Waterfront 2'!M62</f>
        <v>1</v>
      </c>
      <c r="B236" s="17">
        <f>'Waterfront 2'!Q65</f>
        <v>42.1</v>
      </c>
      <c r="C236" s="17">
        <f t="shared" si="3"/>
        <v>2459130.1805555555</v>
      </c>
      <c r="D236" s="17">
        <f t="shared" si="3"/>
        <v>10</v>
      </c>
      <c r="E236" s="17">
        <f t="shared" si="3"/>
        <v>59</v>
      </c>
      <c r="F236" s="17">
        <f t="shared" si="3"/>
        <v>1.77</v>
      </c>
      <c r="G236" s="11">
        <f t="shared" si="4"/>
        <v>44111</v>
      </c>
      <c r="H236" s="19">
        <f t="shared" si="4"/>
        <v>0.68055555555555547</v>
      </c>
      <c r="I236" s="17">
        <f t="shared" si="4"/>
        <v>16</v>
      </c>
      <c r="J236" s="17">
        <v>2</v>
      </c>
    </row>
    <row r="237" spans="1:10" x14ac:dyDescent="0.35">
      <c r="A237" s="17">
        <f>'Waterfront 2'!M63</f>
        <v>3</v>
      </c>
      <c r="B237" s="17">
        <f>'Waterfront 2'!Q66</f>
        <v>49.3</v>
      </c>
      <c r="C237" s="17">
        <f t="shared" si="3"/>
        <v>2459131.972222222</v>
      </c>
      <c r="D237" s="17">
        <f t="shared" si="3"/>
        <v>10</v>
      </c>
      <c r="E237" s="17">
        <f t="shared" si="3"/>
        <v>57</v>
      </c>
      <c r="F237" s="17">
        <f t="shared" ref="F237:I300" si="5">F66</f>
        <v>2.21</v>
      </c>
      <c r="G237" s="11">
        <f t="shared" si="4"/>
        <v>44113</v>
      </c>
      <c r="H237" s="19">
        <f t="shared" si="4"/>
        <v>0.47222222222222227</v>
      </c>
      <c r="I237" s="17">
        <f t="shared" si="4"/>
        <v>11</v>
      </c>
      <c r="J237" s="17">
        <v>2</v>
      </c>
    </row>
    <row r="238" spans="1:10" x14ac:dyDescent="0.35">
      <c r="A238" s="17">
        <f>'Waterfront 2'!M64</f>
        <v>1</v>
      </c>
      <c r="B238" s="17">
        <f>'Waterfront 2'!Q67</f>
        <v>55.3</v>
      </c>
      <c r="C238" s="17">
        <f t="shared" ref="C238:I301" si="6">C67</f>
        <v>2459133.0361111113</v>
      </c>
      <c r="D238" s="17">
        <f t="shared" si="6"/>
        <v>10</v>
      </c>
      <c r="E238" s="17">
        <f t="shared" si="6"/>
        <v>60</v>
      </c>
      <c r="F238" s="17">
        <f t="shared" si="5"/>
        <v>2.25</v>
      </c>
      <c r="G238" s="11">
        <f t="shared" si="5"/>
        <v>44114</v>
      </c>
      <c r="H238" s="19">
        <f t="shared" si="5"/>
        <v>0.53611111111111109</v>
      </c>
      <c r="I238" s="17">
        <f t="shared" si="5"/>
        <v>12</v>
      </c>
      <c r="J238" s="17">
        <v>2</v>
      </c>
    </row>
    <row r="239" spans="1:10" x14ac:dyDescent="0.35">
      <c r="A239" s="17">
        <f>'Waterfront 2'!M65</f>
        <v>3</v>
      </c>
      <c r="B239" s="17">
        <f>'Waterfront 2'!Q68</f>
        <v>61.6</v>
      </c>
      <c r="C239" s="17">
        <f t="shared" si="6"/>
        <v>2459136.1229166668</v>
      </c>
      <c r="D239" s="17">
        <f t="shared" si="6"/>
        <v>10</v>
      </c>
      <c r="E239" s="17">
        <f t="shared" si="6"/>
        <v>52</v>
      </c>
      <c r="F239" s="17">
        <f t="shared" si="5"/>
        <v>2.4</v>
      </c>
      <c r="G239" s="11">
        <f t="shared" si="5"/>
        <v>44115</v>
      </c>
      <c r="H239" s="19">
        <f t="shared" si="5"/>
        <v>0.59583333333333333</v>
      </c>
      <c r="I239" s="17">
        <f t="shared" si="5"/>
        <v>14</v>
      </c>
      <c r="J239" s="17">
        <v>2</v>
      </c>
    </row>
    <row r="240" spans="1:10" x14ac:dyDescent="0.35">
      <c r="A240" s="17">
        <f>'Waterfront 2'!M66</f>
        <v>5</v>
      </c>
      <c r="B240" s="17">
        <f>'Waterfront 2'!Q69</f>
        <v>58.3</v>
      </c>
      <c r="C240" s="17">
        <f t="shared" si="6"/>
        <v>2459137.1875</v>
      </c>
      <c r="D240" s="17">
        <f t="shared" si="6"/>
        <v>10</v>
      </c>
      <c r="E240" s="17">
        <f t="shared" si="6"/>
        <v>59</v>
      </c>
      <c r="F240" s="17">
        <f t="shared" si="5"/>
        <v>2.4</v>
      </c>
      <c r="G240" s="11">
        <f t="shared" si="5"/>
        <v>44117</v>
      </c>
      <c r="H240" s="19">
        <f t="shared" si="5"/>
        <v>0.62291666666666667</v>
      </c>
      <c r="I240" s="17">
        <f t="shared" si="5"/>
        <v>14</v>
      </c>
      <c r="J240" s="17">
        <v>2</v>
      </c>
    </row>
    <row r="241" spans="1:10" x14ac:dyDescent="0.35">
      <c r="A241" s="17">
        <f>'Waterfront 2'!M67</f>
        <v>0</v>
      </c>
      <c r="B241" s="17">
        <f>'Waterfront 2'!Q70</f>
        <v>46.3</v>
      </c>
      <c r="C241" s="17">
        <f t="shared" si="6"/>
        <v>2459138.1763888891</v>
      </c>
      <c r="D241" s="17">
        <f t="shared" si="6"/>
        <v>10</v>
      </c>
      <c r="E241" s="17">
        <f t="shared" si="6"/>
        <v>60</v>
      </c>
      <c r="F241" s="17">
        <f t="shared" si="5"/>
        <v>2.4300000000000002</v>
      </c>
      <c r="G241" s="11">
        <f t="shared" si="5"/>
        <v>44118</v>
      </c>
      <c r="H241" s="19">
        <f t="shared" si="5"/>
        <v>0.6875</v>
      </c>
      <c r="I241" s="17">
        <f t="shared" si="5"/>
        <v>16</v>
      </c>
      <c r="J241" s="17">
        <v>2</v>
      </c>
    </row>
    <row r="242" spans="1:10" x14ac:dyDescent="0.35">
      <c r="A242" s="17">
        <f>'Waterfront 2'!M68</f>
        <v>6</v>
      </c>
      <c r="B242" s="17">
        <f>'Waterfront 2'!Q71</f>
        <v>46.8</v>
      </c>
      <c r="C242" s="17">
        <f t="shared" si="6"/>
        <v>2459139.1451388891</v>
      </c>
      <c r="D242" s="17">
        <f t="shared" si="6"/>
        <v>10</v>
      </c>
      <c r="E242" s="17">
        <f t="shared" si="6"/>
        <v>55</v>
      </c>
      <c r="F242" s="17">
        <f t="shared" si="5"/>
        <v>2.4300000000000002</v>
      </c>
      <c r="G242" s="11">
        <f t="shared" si="5"/>
        <v>44119</v>
      </c>
      <c r="H242" s="19">
        <f t="shared" si="5"/>
        <v>0.67638888888888893</v>
      </c>
      <c r="I242" s="17">
        <f t="shared" si="5"/>
        <v>16</v>
      </c>
      <c r="J242" s="17">
        <v>2</v>
      </c>
    </row>
    <row r="243" spans="1:10" x14ac:dyDescent="0.35">
      <c r="A243" s="17">
        <f>'Waterfront 2'!M69</f>
        <v>0</v>
      </c>
      <c r="B243" s="17">
        <f>'Waterfront 2'!Q72</f>
        <v>60.8</v>
      </c>
      <c r="C243" s="17">
        <f t="shared" si="6"/>
        <v>2459140.0027777776</v>
      </c>
      <c r="D243" s="17">
        <f t="shared" si="6"/>
        <v>10</v>
      </c>
      <c r="E243" s="17">
        <f t="shared" si="6"/>
        <v>58</v>
      </c>
      <c r="F243" s="17">
        <f t="shared" si="5"/>
        <v>2.23</v>
      </c>
      <c r="G243" s="11">
        <f t="shared" si="5"/>
        <v>44120</v>
      </c>
      <c r="H243" s="19">
        <f t="shared" si="5"/>
        <v>0.64513888888888882</v>
      </c>
      <c r="I243" s="17">
        <f t="shared" si="5"/>
        <v>15</v>
      </c>
      <c r="J243" s="17">
        <v>2</v>
      </c>
    </row>
    <row r="244" spans="1:10" x14ac:dyDescent="0.35">
      <c r="A244" s="17">
        <f>'Waterfront 2'!M70</f>
        <v>2</v>
      </c>
      <c r="B244" s="17">
        <f>'Waterfront 2'!Q73</f>
        <v>47</v>
      </c>
      <c r="C244" s="17">
        <f t="shared" si="6"/>
        <v>2459140.9958333331</v>
      </c>
      <c r="D244" s="17">
        <f t="shared" si="6"/>
        <v>10</v>
      </c>
      <c r="E244" s="17">
        <f t="shared" si="6"/>
        <v>57</v>
      </c>
      <c r="F244" s="17">
        <f t="shared" si="5"/>
        <v>1.05</v>
      </c>
      <c r="G244" s="11">
        <f t="shared" si="5"/>
        <v>44121</v>
      </c>
      <c r="H244" s="19">
        <f t="shared" si="5"/>
        <v>0.50277777777777777</v>
      </c>
      <c r="I244" s="17">
        <f t="shared" si="5"/>
        <v>12</v>
      </c>
      <c r="J244" s="17">
        <v>2</v>
      </c>
    </row>
    <row r="245" spans="1:10" x14ac:dyDescent="0.35">
      <c r="A245" s="17">
        <f>'Waterfront 2'!M71</f>
        <v>2</v>
      </c>
      <c r="B245" s="17">
        <f>'Waterfront 2'!Q74</f>
        <v>43.9</v>
      </c>
      <c r="C245" s="17">
        <f t="shared" si="6"/>
        <v>2459140.9958333331</v>
      </c>
      <c r="D245" s="17">
        <f t="shared" si="6"/>
        <v>10</v>
      </c>
      <c r="E245" s="17">
        <f t="shared" si="6"/>
        <v>52</v>
      </c>
      <c r="F245" s="17">
        <f t="shared" si="5"/>
        <v>1.39</v>
      </c>
      <c r="G245" s="11">
        <f t="shared" si="5"/>
        <v>44122</v>
      </c>
      <c r="H245" s="19">
        <f t="shared" si="5"/>
        <v>0.49583333333333335</v>
      </c>
      <c r="I245" s="17">
        <f t="shared" si="5"/>
        <v>11</v>
      </c>
      <c r="J245" s="17">
        <v>2</v>
      </c>
    </row>
    <row r="246" spans="1:10" x14ac:dyDescent="0.35">
      <c r="A246" s="17">
        <f>'Waterfront 2'!M72</f>
        <v>0</v>
      </c>
      <c r="B246" s="17">
        <f>'Waterfront 2'!Q75</f>
        <v>57</v>
      </c>
      <c r="C246" s="17">
        <f t="shared" si="6"/>
        <v>2459141.90625</v>
      </c>
      <c r="D246" s="17">
        <f t="shared" si="6"/>
        <v>10</v>
      </c>
      <c r="E246" s="17">
        <f t="shared" si="6"/>
        <v>54</v>
      </c>
      <c r="F246" s="17">
        <f t="shared" si="5"/>
        <v>2.25</v>
      </c>
      <c r="G246" s="11">
        <f t="shared" si="5"/>
        <v>44123</v>
      </c>
      <c r="H246" s="19">
        <f t="shared" si="5"/>
        <v>0.40625</v>
      </c>
      <c r="I246" s="17">
        <f t="shared" si="5"/>
        <v>9</v>
      </c>
      <c r="J246" s="17">
        <v>2</v>
      </c>
    </row>
    <row r="247" spans="1:10" x14ac:dyDescent="0.35">
      <c r="A247" s="17">
        <f>'Waterfront 2'!M73</f>
        <v>0</v>
      </c>
      <c r="B247" s="17">
        <f>'Waterfront 2'!Q76</f>
        <v>53.4</v>
      </c>
      <c r="C247" s="17">
        <f t="shared" si="6"/>
        <v>2459145.9756944445</v>
      </c>
      <c r="D247" s="17">
        <f t="shared" si="6"/>
        <v>10</v>
      </c>
      <c r="E247" s="17">
        <f t="shared" si="6"/>
        <v>44</v>
      </c>
      <c r="F247" s="17">
        <f t="shared" si="5"/>
        <v>2.42</v>
      </c>
      <c r="G247" s="11">
        <f t="shared" si="5"/>
        <v>44127</v>
      </c>
      <c r="H247" s="19">
        <f t="shared" si="5"/>
        <v>0.47569444444444442</v>
      </c>
      <c r="I247" s="17">
        <f t="shared" si="5"/>
        <v>11</v>
      </c>
      <c r="J247" s="17">
        <v>2</v>
      </c>
    </row>
    <row r="248" spans="1:10" x14ac:dyDescent="0.35">
      <c r="A248" s="17">
        <f>'Waterfront 2'!M74</f>
        <v>5</v>
      </c>
      <c r="B248" s="17">
        <f>'Waterfront 2'!Q77</f>
        <v>55.4</v>
      </c>
      <c r="C248" s="17">
        <f t="shared" si="6"/>
        <v>2459146.9937499999</v>
      </c>
      <c r="D248" s="17">
        <f t="shared" si="6"/>
        <v>10</v>
      </c>
      <c r="E248" s="17">
        <f t="shared" si="6"/>
        <v>42</v>
      </c>
      <c r="F248" s="17">
        <f t="shared" si="5"/>
        <v>2.31</v>
      </c>
      <c r="G248" s="11">
        <f t="shared" si="5"/>
        <v>44128</v>
      </c>
      <c r="H248" s="19">
        <f t="shared" si="5"/>
        <v>0.49374999999999997</v>
      </c>
      <c r="I248" s="17">
        <f t="shared" si="5"/>
        <v>11</v>
      </c>
      <c r="J248" s="17">
        <v>2</v>
      </c>
    </row>
    <row r="249" spans="1:10" x14ac:dyDescent="0.35">
      <c r="A249" s="17">
        <f>'Waterfront 2'!M75</f>
        <v>1</v>
      </c>
      <c r="B249" s="17">
        <f>'Waterfront 2'!Q78</f>
        <v>55.4</v>
      </c>
      <c r="C249" s="17">
        <f t="shared" si="6"/>
        <v>2459148.9270833335</v>
      </c>
      <c r="D249" s="17">
        <f t="shared" si="6"/>
        <v>10</v>
      </c>
      <c r="E249" s="17">
        <f t="shared" si="6"/>
        <v>37</v>
      </c>
      <c r="F249" s="17">
        <f t="shared" si="5"/>
        <v>1.06</v>
      </c>
      <c r="G249" s="11">
        <f t="shared" si="5"/>
        <v>44130</v>
      </c>
      <c r="H249" s="19">
        <f t="shared" si="5"/>
        <v>0.42708333333333331</v>
      </c>
      <c r="I249" s="17">
        <f t="shared" si="5"/>
        <v>10</v>
      </c>
      <c r="J249" s="17">
        <v>2</v>
      </c>
    </row>
    <row r="250" spans="1:10" x14ac:dyDescent="0.35">
      <c r="A250" s="17">
        <f>'Waterfront 2'!M76</f>
        <v>2</v>
      </c>
      <c r="B250" s="17">
        <f>'Waterfront 2'!Q79</f>
        <v>77.5</v>
      </c>
      <c r="C250" s="17">
        <f t="shared" si="6"/>
        <v>2459150.1152777779</v>
      </c>
      <c r="D250" s="17">
        <f t="shared" si="6"/>
        <v>10</v>
      </c>
      <c r="E250" s="17">
        <f t="shared" si="6"/>
        <v>52</v>
      </c>
      <c r="F250" s="17">
        <f t="shared" si="5"/>
        <v>2.36</v>
      </c>
      <c r="G250" s="11">
        <f t="shared" si="5"/>
        <v>44131</v>
      </c>
      <c r="H250" s="19">
        <f t="shared" si="5"/>
        <v>0.61527777777777781</v>
      </c>
      <c r="I250" s="17">
        <f t="shared" si="5"/>
        <v>14</v>
      </c>
      <c r="J250" s="17">
        <v>2</v>
      </c>
    </row>
    <row r="251" spans="1:10" x14ac:dyDescent="0.35">
      <c r="A251" s="17">
        <f>'Waterfront 2'!M77</f>
        <v>0</v>
      </c>
      <c r="B251" s="17">
        <f>'Waterfront 2'!Q80</f>
        <v>46.5</v>
      </c>
      <c r="C251" s="17">
        <f t="shared" si="6"/>
        <v>2459151.1875</v>
      </c>
      <c r="D251" s="17">
        <f t="shared" si="6"/>
        <v>10</v>
      </c>
      <c r="E251" s="17">
        <f t="shared" si="6"/>
        <v>60</v>
      </c>
      <c r="F251" s="17">
        <f t="shared" si="5"/>
        <v>2.34</v>
      </c>
      <c r="G251" s="11">
        <f t="shared" si="5"/>
        <v>44132</v>
      </c>
      <c r="H251" s="19">
        <f t="shared" si="5"/>
        <v>0.6875</v>
      </c>
      <c r="I251" s="17">
        <f t="shared" si="5"/>
        <v>16</v>
      </c>
      <c r="J251" s="17">
        <v>2</v>
      </c>
    </row>
    <row r="252" spans="1:10" x14ac:dyDescent="0.35">
      <c r="A252" s="17">
        <f>'Waterfront 2'!M78</f>
        <v>4</v>
      </c>
      <c r="B252" s="17">
        <f>'Waterfront 2'!Q81</f>
        <v>48.2</v>
      </c>
      <c r="C252" s="17">
        <f t="shared" si="6"/>
        <v>2459152.972222222</v>
      </c>
      <c r="D252" s="17">
        <f t="shared" si="6"/>
        <v>10</v>
      </c>
      <c r="E252" s="17">
        <f t="shared" si="6"/>
        <v>61</v>
      </c>
      <c r="F252" s="17">
        <f t="shared" si="5"/>
        <v>2.06</v>
      </c>
      <c r="G252" s="11">
        <f t="shared" si="5"/>
        <v>44133</v>
      </c>
      <c r="H252" s="19">
        <f t="shared" si="5"/>
        <v>0.60486111111111118</v>
      </c>
      <c r="I252" s="17">
        <f t="shared" si="5"/>
        <v>14</v>
      </c>
      <c r="J252" s="17">
        <v>2</v>
      </c>
    </row>
    <row r="253" spans="1:10" x14ac:dyDescent="0.35">
      <c r="A253" s="17">
        <f>'Waterfront 2'!M79</f>
        <v>0</v>
      </c>
      <c r="B253" s="17">
        <f>'Waterfront 2'!Q82</f>
        <v>55.6</v>
      </c>
      <c r="C253" s="17">
        <f t="shared" si="6"/>
        <v>2459154.0263888887</v>
      </c>
      <c r="D253" s="17">
        <f t="shared" si="6"/>
        <v>10</v>
      </c>
      <c r="E253" s="17">
        <f t="shared" si="6"/>
        <v>52</v>
      </c>
      <c r="F253" s="17">
        <f t="shared" si="5"/>
        <v>1.25</v>
      </c>
      <c r="G253" s="11">
        <f t="shared" si="5"/>
        <v>44134</v>
      </c>
      <c r="H253" s="19">
        <f t="shared" si="5"/>
        <v>0.47222222222222227</v>
      </c>
      <c r="I253" s="17">
        <f t="shared" si="5"/>
        <v>11</v>
      </c>
      <c r="J253" s="17">
        <v>2</v>
      </c>
    </row>
    <row r="254" spans="1:10" x14ac:dyDescent="0.35">
      <c r="A254" s="17">
        <f>'Waterfront 2'!M80</f>
        <v>5</v>
      </c>
      <c r="B254" s="17">
        <f>'Waterfront 2'!Q83</f>
        <v>43.7</v>
      </c>
      <c r="C254" s="17">
        <f t="shared" si="6"/>
        <v>2459155.923611111</v>
      </c>
      <c r="D254" s="17">
        <f t="shared" si="6"/>
        <v>10</v>
      </c>
      <c r="E254" s="17">
        <f t="shared" si="6"/>
        <v>45</v>
      </c>
      <c r="F254" s="17">
        <f t="shared" si="5"/>
        <v>1.44</v>
      </c>
      <c r="G254" s="11">
        <f t="shared" si="5"/>
        <v>44135</v>
      </c>
      <c r="H254" s="19">
        <f t="shared" si="5"/>
        <v>0.52638888888888891</v>
      </c>
      <c r="I254" s="17">
        <f t="shared" si="5"/>
        <v>12</v>
      </c>
      <c r="J254" s="17">
        <v>2</v>
      </c>
    </row>
    <row r="255" spans="1:10" x14ac:dyDescent="0.35">
      <c r="A255" s="17">
        <f>'Waterfront 2'!M81</f>
        <v>2</v>
      </c>
      <c r="B255" s="17">
        <f>'Waterfront 2'!Q84</f>
        <v>50.5</v>
      </c>
      <c r="C255" s="17">
        <f t="shared" si="6"/>
        <v>2459157.125</v>
      </c>
      <c r="D255" s="17">
        <f t="shared" si="6"/>
        <v>11</v>
      </c>
      <c r="E255" s="17">
        <f t="shared" si="6"/>
        <v>50</v>
      </c>
      <c r="F255" s="17">
        <f t="shared" si="5"/>
        <v>1.83</v>
      </c>
      <c r="G255" s="11">
        <f t="shared" si="5"/>
        <v>44137</v>
      </c>
      <c r="H255" s="19">
        <f t="shared" si="5"/>
        <v>0.4236111111111111</v>
      </c>
      <c r="I255" s="17">
        <f t="shared" si="5"/>
        <v>10</v>
      </c>
      <c r="J255" s="17">
        <v>2</v>
      </c>
    </row>
    <row r="256" spans="1:10" x14ac:dyDescent="0.35">
      <c r="A256" s="17">
        <f>'Waterfront 2'!M82</f>
        <v>3</v>
      </c>
      <c r="B256" s="17">
        <f>'Waterfront 2'!Q85</f>
        <v>48.7</v>
      </c>
      <c r="C256" s="17">
        <f t="shared" si="6"/>
        <v>2459158.0506944442</v>
      </c>
      <c r="D256" s="17">
        <f t="shared" si="6"/>
        <v>11</v>
      </c>
      <c r="E256" s="17">
        <f t="shared" si="6"/>
        <v>55</v>
      </c>
      <c r="F256" s="17">
        <f t="shared" si="5"/>
        <v>1.96</v>
      </c>
      <c r="G256" s="11">
        <f t="shared" si="5"/>
        <v>44138</v>
      </c>
      <c r="H256" s="19">
        <f t="shared" si="5"/>
        <v>0.625</v>
      </c>
      <c r="I256" s="17">
        <f t="shared" si="5"/>
        <v>15</v>
      </c>
      <c r="J256" s="17">
        <v>2</v>
      </c>
    </row>
    <row r="257" spans="1:10" x14ac:dyDescent="0.35">
      <c r="A257" s="17">
        <f>'Waterfront 2'!M83</f>
        <v>0</v>
      </c>
      <c r="B257" s="17">
        <f>'Waterfront 2'!Q86</f>
        <v>55.3</v>
      </c>
      <c r="C257" s="17">
        <f t="shared" si="6"/>
        <v>2459159.96875</v>
      </c>
      <c r="D257" s="17">
        <f t="shared" si="6"/>
        <v>11</v>
      </c>
      <c r="E257" s="17">
        <f t="shared" si="6"/>
        <v>61</v>
      </c>
      <c r="F257" s="17">
        <f t="shared" si="5"/>
        <v>1.91</v>
      </c>
      <c r="G257" s="11">
        <f t="shared" si="5"/>
        <v>44139</v>
      </c>
      <c r="H257" s="19">
        <f t="shared" si="5"/>
        <v>0.55069444444444449</v>
      </c>
      <c r="I257" s="17">
        <f t="shared" si="5"/>
        <v>13</v>
      </c>
      <c r="J257" s="17">
        <v>2</v>
      </c>
    </row>
    <row r="258" spans="1:10" x14ac:dyDescent="0.35">
      <c r="A258" s="17">
        <f>'Waterfront 2'!M84</f>
        <v>4</v>
      </c>
      <c r="B258" s="17">
        <f>'Waterfront 2'!Q87</f>
        <v>46.2</v>
      </c>
      <c r="C258" s="17">
        <f t="shared" si="6"/>
        <v>2459162.909722222</v>
      </c>
      <c r="D258" s="17">
        <f t="shared" si="6"/>
        <v>11</v>
      </c>
      <c r="E258" s="17">
        <f t="shared" si="6"/>
        <v>52</v>
      </c>
      <c r="F258" s="17">
        <f t="shared" si="5"/>
        <v>1.94</v>
      </c>
      <c r="G258" s="11">
        <f t="shared" si="5"/>
        <v>44140</v>
      </c>
      <c r="H258" s="19">
        <f t="shared" si="5"/>
        <v>0.6777777777777777</v>
      </c>
      <c r="I258" s="17">
        <f t="shared" si="5"/>
        <v>16</v>
      </c>
      <c r="J258" s="17">
        <v>2</v>
      </c>
    </row>
    <row r="259" spans="1:10" x14ac:dyDescent="0.35">
      <c r="A259" s="17">
        <f>'Waterfront 2'!M85</f>
        <v>0</v>
      </c>
      <c r="B259" s="17">
        <f>'Waterfront 2'!Q88</f>
        <v>44.1</v>
      </c>
      <c r="C259" s="17">
        <f t="shared" si="6"/>
        <v>2459164.128472222</v>
      </c>
      <c r="D259" s="17">
        <f t="shared" si="6"/>
        <v>11</v>
      </c>
      <c r="E259" s="17">
        <f t="shared" si="6"/>
        <v>55</v>
      </c>
      <c r="F259" s="17">
        <f t="shared" si="5"/>
        <v>2.41</v>
      </c>
      <c r="G259" s="11">
        <f t="shared" si="5"/>
        <v>44141</v>
      </c>
      <c r="H259" s="19">
        <f t="shared" si="5"/>
        <v>0.46875</v>
      </c>
      <c r="I259" s="17">
        <f t="shared" si="5"/>
        <v>11</v>
      </c>
      <c r="J259" s="17">
        <v>2</v>
      </c>
    </row>
    <row r="260" spans="1:10" x14ac:dyDescent="0.35">
      <c r="A260" s="17">
        <f>'Waterfront 2'!M86</f>
        <v>3</v>
      </c>
      <c r="B260" s="17">
        <f>'Waterfront 2'!Q89</f>
        <v>44.3</v>
      </c>
      <c r="C260" s="17">
        <f t="shared" si="6"/>
        <v>2459165.1013888889</v>
      </c>
      <c r="D260" s="17">
        <f t="shared" si="6"/>
        <v>11</v>
      </c>
      <c r="E260" s="17">
        <f t="shared" si="6"/>
        <v>45</v>
      </c>
      <c r="F260" s="17">
        <f t="shared" si="5"/>
        <v>2.5299999999999998</v>
      </c>
      <c r="G260" s="11">
        <f t="shared" si="5"/>
        <v>44142</v>
      </c>
      <c r="H260" s="19">
        <f t="shared" si="5"/>
        <v>0.50555555555555554</v>
      </c>
      <c r="I260" s="17">
        <f t="shared" si="5"/>
        <v>12</v>
      </c>
      <c r="J260" s="17">
        <v>2</v>
      </c>
    </row>
    <row r="261" spans="1:10" x14ac:dyDescent="0.35">
      <c r="A261" s="17">
        <f>'Waterfront 2'!M87</f>
        <v>4</v>
      </c>
      <c r="B261" s="17">
        <f>'Waterfront 2'!Q90</f>
        <v>54.2</v>
      </c>
      <c r="C261" s="17">
        <f t="shared" si="6"/>
        <v>2459166.0791666666</v>
      </c>
      <c r="D261" s="17">
        <f t="shared" si="6"/>
        <v>11</v>
      </c>
      <c r="E261" s="17">
        <f t="shared" si="6"/>
        <v>41</v>
      </c>
      <c r="F261" s="17">
        <f t="shared" si="5"/>
        <v>2.0299999999999998</v>
      </c>
      <c r="G261" s="11">
        <f t="shared" si="5"/>
        <v>44144</v>
      </c>
      <c r="H261" s="19">
        <f t="shared" si="5"/>
        <v>0.40972222222222227</v>
      </c>
      <c r="I261" s="17">
        <f t="shared" si="5"/>
        <v>9</v>
      </c>
      <c r="J261" s="17">
        <v>2</v>
      </c>
    </row>
    <row r="262" spans="1:10" x14ac:dyDescent="0.35">
      <c r="A262" s="17">
        <f>'Waterfront 2'!M88</f>
        <v>6</v>
      </c>
      <c r="B262" s="17">
        <f>'Waterfront 2'!Q91</f>
        <v>48.7</v>
      </c>
      <c r="C262" s="17">
        <f t="shared" si="6"/>
        <v>2459166.9611111111</v>
      </c>
      <c r="D262" s="17">
        <f t="shared" si="6"/>
        <v>11</v>
      </c>
      <c r="E262" s="17">
        <f t="shared" si="6"/>
        <v>43</v>
      </c>
      <c r="F262" s="17">
        <f t="shared" si="5"/>
        <v>2.2599999999999998</v>
      </c>
      <c r="G262" s="11">
        <f t="shared" si="5"/>
        <v>44145</v>
      </c>
      <c r="H262" s="19">
        <f t="shared" si="5"/>
        <v>0.62847222222222221</v>
      </c>
      <c r="I262" s="17">
        <f t="shared" si="5"/>
        <v>15</v>
      </c>
      <c r="J262" s="17">
        <v>2</v>
      </c>
    </row>
    <row r="263" spans="1:10" x14ac:dyDescent="0.35">
      <c r="A263" s="17">
        <f>'Waterfront 2'!M89</f>
        <v>1</v>
      </c>
      <c r="B263" s="17">
        <f>'Waterfront 2'!Q92</f>
        <v>47.3</v>
      </c>
      <c r="C263" s="17">
        <f t="shared" si="6"/>
        <v>2459168.0437500002</v>
      </c>
      <c r="D263" s="17">
        <f t="shared" si="6"/>
        <v>11</v>
      </c>
      <c r="E263" s="17">
        <f t="shared" si="6"/>
        <v>43</v>
      </c>
      <c r="F263" s="17">
        <f t="shared" si="5"/>
        <v>2.4700000000000002</v>
      </c>
      <c r="G263" s="11">
        <f t="shared" si="5"/>
        <v>44146</v>
      </c>
      <c r="H263" s="19">
        <f t="shared" si="5"/>
        <v>0.60138888888888886</v>
      </c>
      <c r="I263" s="17">
        <f t="shared" si="5"/>
        <v>14</v>
      </c>
      <c r="J263" s="17">
        <v>2</v>
      </c>
    </row>
    <row r="264" spans="1:10" x14ac:dyDescent="0.35">
      <c r="A264" s="17">
        <f>'Waterfront 2'!M90</f>
        <v>16</v>
      </c>
      <c r="B264" s="17">
        <f>'Waterfront 2'!Q93</f>
        <v>58</v>
      </c>
      <c r="C264" s="17">
        <f t="shared" si="6"/>
        <v>2459169.909722222</v>
      </c>
      <c r="D264" s="17">
        <f t="shared" si="6"/>
        <v>11</v>
      </c>
      <c r="E264" s="17">
        <f t="shared" si="6"/>
        <v>46</v>
      </c>
      <c r="F264" s="17">
        <f t="shared" si="5"/>
        <v>2.58</v>
      </c>
      <c r="G264" s="11">
        <f t="shared" si="5"/>
        <v>44147</v>
      </c>
      <c r="H264" s="19">
        <f t="shared" si="5"/>
        <v>0.57916666666666672</v>
      </c>
      <c r="I264" s="17">
        <f t="shared" si="5"/>
        <v>13</v>
      </c>
      <c r="J264" s="17">
        <v>2</v>
      </c>
    </row>
    <row r="265" spans="1:10" x14ac:dyDescent="0.35">
      <c r="A265" s="17">
        <f>'Waterfront 2'!M91</f>
        <v>3</v>
      </c>
      <c r="B265" s="17">
        <f>'Waterfront 2'!Q94</f>
        <v>55.8</v>
      </c>
      <c r="C265" s="17">
        <f t="shared" si="6"/>
        <v>2459166.9611111111</v>
      </c>
      <c r="D265" s="17">
        <f t="shared" si="6"/>
        <v>11</v>
      </c>
      <c r="E265" s="17">
        <f t="shared" si="6"/>
        <v>47</v>
      </c>
      <c r="F265" s="17">
        <f t="shared" si="5"/>
        <v>1.79</v>
      </c>
      <c r="G265" s="11">
        <f t="shared" si="5"/>
        <v>44148</v>
      </c>
      <c r="H265" s="19">
        <f t="shared" si="5"/>
        <v>0.46111111111111108</v>
      </c>
      <c r="I265" s="17">
        <f t="shared" si="5"/>
        <v>11</v>
      </c>
      <c r="J265" s="17">
        <v>2</v>
      </c>
    </row>
    <row r="266" spans="1:10" x14ac:dyDescent="0.35">
      <c r="A266" s="17">
        <f>'Waterfront 2'!M92</f>
        <v>5</v>
      </c>
      <c r="B266" s="17">
        <f>'Waterfront 2'!Q95</f>
        <v>49.3</v>
      </c>
      <c r="C266" s="17">
        <f t="shared" si="6"/>
        <v>2459168.0437500002</v>
      </c>
      <c r="D266" s="17">
        <f t="shared" si="6"/>
        <v>11</v>
      </c>
      <c r="E266" s="17">
        <f t="shared" si="6"/>
        <v>46</v>
      </c>
      <c r="F266" s="17">
        <f t="shared" si="5"/>
        <v>2.14</v>
      </c>
      <c r="G266" s="11">
        <f t="shared" si="5"/>
        <v>44149</v>
      </c>
      <c r="H266" s="19">
        <f t="shared" si="5"/>
        <v>0.54375000000000007</v>
      </c>
      <c r="I266" s="17">
        <f t="shared" si="5"/>
        <v>13</v>
      </c>
      <c r="J266" s="17">
        <v>2</v>
      </c>
    </row>
    <row r="267" spans="1:10" x14ac:dyDescent="0.35">
      <c r="A267" s="17">
        <f>'Waterfront 2'!M93</f>
        <v>0</v>
      </c>
      <c r="B267" s="17">
        <f>'Waterfront 2'!Q96</f>
        <v>53.1</v>
      </c>
      <c r="C267" s="17">
        <f t="shared" si="6"/>
        <v>2459169.909722222</v>
      </c>
      <c r="D267" s="17">
        <f t="shared" si="6"/>
        <v>11</v>
      </c>
      <c r="E267" s="17">
        <f t="shared" si="6"/>
        <v>50</v>
      </c>
      <c r="F267" s="17">
        <f t="shared" si="5"/>
        <v>2.0499999999999998</v>
      </c>
      <c r="G267" s="11">
        <f t="shared" si="5"/>
        <v>44150</v>
      </c>
      <c r="H267" s="19">
        <f t="shared" si="5"/>
        <v>0.48194444444444445</v>
      </c>
      <c r="I267" s="17">
        <f t="shared" si="5"/>
        <v>11</v>
      </c>
      <c r="J267" s="17">
        <v>2</v>
      </c>
    </row>
    <row r="268" spans="1:10" x14ac:dyDescent="0.35">
      <c r="A268" s="17">
        <f>'Waterfront 2'!M94</f>
        <v>11</v>
      </c>
      <c r="B268" s="17">
        <f>'Waterfront 2'!Q97</f>
        <v>55.2</v>
      </c>
      <c r="C268" s="17">
        <f t="shared" si="6"/>
        <v>2459172.0416666665</v>
      </c>
      <c r="D268" s="17">
        <f t="shared" si="6"/>
        <v>11</v>
      </c>
      <c r="E268" s="17">
        <f t="shared" si="6"/>
        <v>45</v>
      </c>
      <c r="F268" s="17">
        <f t="shared" si="5"/>
        <v>2.08</v>
      </c>
      <c r="G268" s="11">
        <f t="shared" si="5"/>
        <v>44151</v>
      </c>
      <c r="H268" s="19">
        <f t="shared" si="5"/>
        <v>0.40972222222222227</v>
      </c>
      <c r="I268" s="17">
        <f t="shared" si="5"/>
        <v>9</v>
      </c>
      <c r="J268" s="17">
        <v>2</v>
      </c>
    </row>
    <row r="269" spans="1:10" x14ac:dyDescent="0.35">
      <c r="A269" s="17">
        <f>'Waterfront 2'!M95</f>
        <v>10</v>
      </c>
      <c r="B269" s="17">
        <f>'Waterfront 2'!Q98</f>
        <v>56</v>
      </c>
      <c r="C269" s="17">
        <f t="shared" si="6"/>
        <v>2459173.1118055554</v>
      </c>
      <c r="D269" s="17">
        <f t="shared" si="6"/>
        <v>11</v>
      </c>
      <c r="E269" s="17">
        <f t="shared" si="6"/>
        <v>48</v>
      </c>
      <c r="F269" s="17">
        <f t="shared" si="5"/>
        <v>2.16</v>
      </c>
      <c r="G269" s="11">
        <f t="shared" si="5"/>
        <v>44153</v>
      </c>
      <c r="H269" s="19">
        <f t="shared" si="5"/>
        <v>0.54166666666666663</v>
      </c>
      <c r="I269" s="17">
        <f t="shared" si="5"/>
        <v>13</v>
      </c>
      <c r="J269" s="17">
        <v>2</v>
      </c>
    </row>
    <row r="270" spans="1:10" x14ac:dyDescent="0.35">
      <c r="A270" s="17">
        <f>'Waterfront 2'!M96</f>
        <v>13</v>
      </c>
      <c r="B270" s="17">
        <f>'Waterfront 2'!Q99</f>
        <v>53</v>
      </c>
      <c r="C270" s="17">
        <f t="shared" si="6"/>
        <v>2459173.9791666665</v>
      </c>
      <c r="D270" s="17">
        <f t="shared" si="6"/>
        <v>11</v>
      </c>
      <c r="E270" s="17">
        <f t="shared" si="6"/>
        <v>48</v>
      </c>
      <c r="F270" s="17">
        <f t="shared" si="5"/>
        <v>2.11</v>
      </c>
      <c r="G270" s="11">
        <f t="shared" si="5"/>
        <v>44154</v>
      </c>
      <c r="H270" s="19">
        <f t="shared" si="5"/>
        <v>0.6118055555555556</v>
      </c>
      <c r="I270" s="17">
        <f t="shared" si="5"/>
        <v>14</v>
      </c>
      <c r="J270" s="17">
        <v>2</v>
      </c>
    </row>
    <row r="271" spans="1:10" x14ac:dyDescent="0.35">
      <c r="A271" s="17">
        <f>'Waterfront 2'!M97</f>
        <v>22</v>
      </c>
      <c r="B271" s="17">
        <f>'Waterfront 2'!Q100</f>
        <v>55.6</v>
      </c>
      <c r="C271" s="17">
        <f t="shared" si="6"/>
        <v>2459175.0166666666</v>
      </c>
      <c r="D271" s="17">
        <f t="shared" si="6"/>
        <v>11</v>
      </c>
      <c r="E271" s="17">
        <f t="shared" si="6"/>
        <v>50</v>
      </c>
      <c r="F271" s="17">
        <f t="shared" si="5"/>
        <v>2.68</v>
      </c>
      <c r="G271" s="11">
        <f t="shared" si="5"/>
        <v>44155</v>
      </c>
      <c r="H271" s="19">
        <f t="shared" si="5"/>
        <v>0.47916666666666669</v>
      </c>
      <c r="I271" s="17">
        <f t="shared" si="5"/>
        <v>11</v>
      </c>
      <c r="J271" s="17">
        <v>2</v>
      </c>
    </row>
    <row r="272" spans="1:10" x14ac:dyDescent="0.35">
      <c r="A272" s="17">
        <f>'Waterfront 2'!M98</f>
        <v>3</v>
      </c>
      <c r="B272" s="17">
        <f>'Waterfront 2'!Q101</f>
        <v>59.4</v>
      </c>
      <c r="C272" s="17">
        <f t="shared" si="6"/>
        <v>2459178.1541666668</v>
      </c>
      <c r="D272" s="17">
        <f t="shared" si="6"/>
        <v>11</v>
      </c>
      <c r="E272" s="17">
        <f t="shared" si="6"/>
        <v>48</v>
      </c>
      <c r="F272" s="17">
        <f t="shared" si="5"/>
        <v>2.69</v>
      </c>
      <c r="G272" s="11">
        <f t="shared" si="5"/>
        <v>44156</v>
      </c>
      <c r="H272" s="19">
        <f t="shared" si="5"/>
        <v>0.51666666666666672</v>
      </c>
      <c r="I272" s="17">
        <f t="shared" si="5"/>
        <v>12</v>
      </c>
      <c r="J272" s="17">
        <v>2</v>
      </c>
    </row>
    <row r="273" spans="1:10" x14ac:dyDescent="0.35">
      <c r="A273" s="17">
        <f>'Waterfront 2'!M99</f>
        <v>12</v>
      </c>
      <c r="B273" s="17">
        <f>'Waterfront 2'!Q102</f>
        <v>49.7</v>
      </c>
      <c r="C273" s="17">
        <f t="shared" si="6"/>
        <v>2459182.0180555554</v>
      </c>
      <c r="D273" s="17">
        <f t="shared" si="6"/>
        <v>11</v>
      </c>
      <c r="E273" s="17">
        <f t="shared" si="6"/>
        <v>43</v>
      </c>
      <c r="F273" s="17">
        <f t="shared" si="5"/>
        <v>2.17</v>
      </c>
      <c r="G273" s="11">
        <f t="shared" si="5"/>
        <v>44157</v>
      </c>
      <c r="H273" s="19">
        <f t="shared" si="5"/>
        <v>0.61805555555555558</v>
      </c>
      <c r="I273" s="17">
        <f t="shared" si="5"/>
        <v>14</v>
      </c>
      <c r="J273" s="17">
        <v>2</v>
      </c>
    </row>
    <row r="274" spans="1:10" x14ac:dyDescent="0.35">
      <c r="A274" s="17">
        <f>'Waterfront 2'!M100</f>
        <v>12</v>
      </c>
      <c r="B274" s="17">
        <f>'Waterfront 2'!Q103</f>
        <v>50</v>
      </c>
      <c r="C274" s="17">
        <f t="shared" si="6"/>
        <v>2459183.0090277777</v>
      </c>
      <c r="D274" s="17">
        <f t="shared" si="6"/>
        <v>11</v>
      </c>
      <c r="E274" s="17">
        <f t="shared" si="6"/>
        <v>45</v>
      </c>
      <c r="F274" s="17">
        <f t="shared" si="5"/>
        <v>2.08</v>
      </c>
      <c r="G274" s="11">
        <f t="shared" si="5"/>
        <v>44158</v>
      </c>
      <c r="H274" s="19">
        <f t="shared" si="5"/>
        <v>0.40972222222222227</v>
      </c>
      <c r="I274" s="17">
        <f t="shared" si="5"/>
        <v>9</v>
      </c>
      <c r="J274" s="17">
        <v>2</v>
      </c>
    </row>
    <row r="275" spans="1:10" x14ac:dyDescent="0.35">
      <c r="A275" s="17">
        <f>'Waterfront 2'!M101</f>
        <v>1</v>
      </c>
      <c r="B275" s="17">
        <f>'Waterfront 2'!Q104</f>
        <v>63.3</v>
      </c>
      <c r="C275" s="17">
        <f t="shared" si="6"/>
        <v>2459183.909722222</v>
      </c>
      <c r="D275" s="17">
        <f t="shared" si="6"/>
        <v>11</v>
      </c>
      <c r="E275" s="17">
        <f t="shared" si="6"/>
        <v>46</v>
      </c>
      <c r="F275" s="17">
        <f t="shared" si="5"/>
        <v>2.06</v>
      </c>
      <c r="G275" s="11">
        <f t="shared" si="5"/>
        <v>44159</v>
      </c>
      <c r="H275" s="19">
        <f t="shared" si="5"/>
        <v>0.65416666666666667</v>
      </c>
      <c r="I275" s="17">
        <f t="shared" si="5"/>
        <v>15</v>
      </c>
      <c r="J275" s="17">
        <v>2</v>
      </c>
    </row>
    <row r="276" spans="1:10" x14ac:dyDescent="0.35">
      <c r="A276" s="17">
        <f>'Waterfront 2'!M102</f>
        <v>12</v>
      </c>
      <c r="B276" s="17">
        <f>'Waterfront 2'!Q105</f>
        <v>46.8</v>
      </c>
      <c r="C276" s="17">
        <f t="shared" si="6"/>
        <v>2459185.1430555554</v>
      </c>
      <c r="D276" s="17">
        <f t="shared" si="6"/>
        <v>11</v>
      </c>
      <c r="E276" s="17">
        <f t="shared" si="6"/>
        <v>48</v>
      </c>
      <c r="F276" s="17">
        <f t="shared" si="5"/>
        <v>2.06</v>
      </c>
      <c r="G276" s="11">
        <f t="shared" si="5"/>
        <v>44163</v>
      </c>
      <c r="H276" s="19">
        <f t="shared" si="5"/>
        <v>0.5180555555555556</v>
      </c>
      <c r="I276" s="17">
        <f t="shared" si="5"/>
        <v>12</v>
      </c>
      <c r="J276" s="17">
        <v>2</v>
      </c>
    </row>
    <row r="277" spans="1:10" x14ac:dyDescent="0.35">
      <c r="A277" s="17">
        <f>'Waterfront 2'!M103</f>
        <v>3</v>
      </c>
      <c r="B277" s="17">
        <f>'Waterfront 2'!Q106</f>
        <v>44.9</v>
      </c>
      <c r="C277" s="17">
        <f t="shared" si="6"/>
        <v>2459185.9569444442</v>
      </c>
      <c r="D277" s="17">
        <f t="shared" si="6"/>
        <v>11</v>
      </c>
      <c r="E277" s="17">
        <f t="shared" si="6"/>
        <v>41</v>
      </c>
      <c r="F277" s="17">
        <f t="shared" si="5"/>
        <v>2.06</v>
      </c>
      <c r="G277" s="11">
        <f t="shared" si="5"/>
        <v>44164</v>
      </c>
      <c r="H277" s="19">
        <f t="shared" si="5"/>
        <v>0.50902777777777775</v>
      </c>
      <c r="I277" s="17">
        <f t="shared" si="5"/>
        <v>12</v>
      </c>
      <c r="J277" s="17">
        <v>2</v>
      </c>
    </row>
    <row r="278" spans="1:10" x14ac:dyDescent="0.35">
      <c r="A278" s="17">
        <f>'Waterfront 2'!M104</f>
        <v>0</v>
      </c>
      <c r="B278" s="17">
        <f>'Waterfront 2'!Q107</f>
        <v>58.6</v>
      </c>
      <c r="C278" s="17">
        <f t="shared" si="6"/>
        <v>2459187.0993055557</v>
      </c>
      <c r="D278" s="17">
        <f t="shared" si="6"/>
        <v>11</v>
      </c>
      <c r="E278" s="17">
        <f t="shared" si="6"/>
        <v>46</v>
      </c>
      <c r="F278" s="17">
        <f t="shared" si="5"/>
        <v>2.06</v>
      </c>
      <c r="G278" s="11">
        <f t="shared" si="5"/>
        <v>44165</v>
      </c>
      <c r="H278" s="19">
        <f t="shared" si="5"/>
        <v>0.40972222222222227</v>
      </c>
      <c r="I278" s="17">
        <f t="shared" si="5"/>
        <v>9</v>
      </c>
      <c r="J278" s="17">
        <v>2</v>
      </c>
    </row>
    <row r="279" spans="1:10" x14ac:dyDescent="0.35">
      <c r="A279" s="17">
        <f>'Waterfront 2'!M105</f>
        <v>0</v>
      </c>
      <c r="B279" s="17">
        <f>'Waterfront 2'!Q108</f>
        <v>46</v>
      </c>
      <c r="C279" s="17">
        <f t="shared" si="6"/>
        <v>2459187.986111111</v>
      </c>
      <c r="D279" s="17">
        <f t="shared" si="6"/>
        <v>12</v>
      </c>
      <c r="E279" s="17">
        <f t="shared" si="6"/>
        <v>45</v>
      </c>
      <c r="F279" s="17">
        <f t="shared" si="5"/>
        <v>2.23</v>
      </c>
      <c r="G279" s="11">
        <f t="shared" si="5"/>
        <v>44166</v>
      </c>
      <c r="H279" s="19">
        <f t="shared" si="5"/>
        <v>0.6430555555555556</v>
      </c>
      <c r="I279" s="17">
        <f t="shared" si="5"/>
        <v>15</v>
      </c>
      <c r="J279" s="17">
        <v>2</v>
      </c>
    </row>
    <row r="280" spans="1:10" x14ac:dyDescent="0.35">
      <c r="A280" s="17">
        <f>'Waterfront 2'!M106</f>
        <v>5</v>
      </c>
      <c r="B280" s="17">
        <f>'Waterfront 2'!Q109</f>
        <v>49</v>
      </c>
      <c r="C280" s="17">
        <f t="shared" si="6"/>
        <v>2459189.0381944445</v>
      </c>
      <c r="D280" s="17">
        <f t="shared" si="6"/>
        <v>12</v>
      </c>
      <c r="E280" s="17">
        <f t="shared" si="6"/>
        <v>41</v>
      </c>
      <c r="F280" s="17">
        <f t="shared" si="5"/>
        <v>2.1800000000000002</v>
      </c>
      <c r="G280" s="11">
        <f t="shared" si="5"/>
        <v>44167</v>
      </c>
      <c r="H280" s="19">
        <f t="shared" si="5"/>
        <v>0.45694444444444443</v>
      </c>
      <c r="I280" s="17">
        <f t="shared" si="5"/>
        <v>10</v>
      </c>
      <c r="J280" s="17">
        <v>2</v>
      </c>
    </row>
    <row r="281" spans="1:10" x14ac:dyDescent="0.35">
      <c r="A281" s="17">
        <f>'Waterfront 2'!M107</f>
        <v>0</v>
      </c>
      <c r="B281" s="17">
        <f>'Waterfront 2'!Q110</f>
        <v>46.7</v>
      </c>
      <c r="C281" s="17">
        <f t="shared" si="6"/>
        <v>2459190.923611111</v>
      </c>
      <c r="D281" s="17">
        <f t="shared" si="6"/>
        <v>12</v>
      </c>
      <c r="E281" s="17">
        <f t="shared" si="6"/>
        <v>45</v>
      </c>
      <c r="F281" s="17">
        <f t="shared" si="5"/>
        <v>2.06</v>
      </c>
      <c r="G281" s="11">
        <f t="shared" si="5"/>
        <v>44168</v>
      </c>
      <c r="H281" s="19">
        <f t="shared" si="5"/>
        <v>0.59930555555555554</v>
      </c>
      <c r="I281" s="17">
        <f t="shared" si="5"/>
        <v>14</v>
      </c>
      <c r="J281" s="17">
        <v>2</v>
      </c>
    </row>
    <row r="282" spans="1:10" x14ac:dyDescent="0.35">
      <c r="A282" s="17">
        <f>'Waterfront 2'!M108</f>
        <v>0</v>
      </c>
      <c r="B282" s="17">
        <f>'Waterfront 2'!Q111</f>
        <v>46.4</v>
      </c>
      <c r="C282" s="17">
        <f t="shared" si="6"/>
        <v>2459192.875</v>
      </c>
      <c r="D282" s="17">
        <f t="shared" si="6"/>
        <v>12</v>
      </c>
      <c r="E282" s="17">
        <f t="shared" si="6"/>
        <v>46</v>
      </c>
      <c r="F282" s="17">
        <f t="shared" si="5"/>
        <v>2.3199999999999998</v>
      </c>
      <c r="G282" s="11">
        <f t="shared" si="5"/>
        <v>44169</v>
      </c>
      <c r="H282" s="19">
        <f t="shared" si="5"/>
        <v>0.4861111111111111</v>
      </c>
      <c r="I282" s="17">
        <f t="shared" si="5"/>
        <v>11</v>
      </c>
      <c r="J282" s="17">
        <v>2</v>
      </c>
    </row>
    <row r="283" spans="1:10" x14ac:dyDescent="0.35">
      <c r="A283" s="17">
        <f>'Waterfront 2'!M109</f>
        <v>1</v>
      </c>
      <c r="B283" s="17">
        <f>'Waterfront 2'!Q112</f>
        <v>53.5</v>
      </c>
      <c r="C283" s="17">
        <f t="shared" si="6"/>
        <v>2459195.0305555556</v>
      </c>
      <c r="D283" s="17">
        <f t="shared" si="6"/>
        <v>12</v>
      </c>
      <c r="E283" s="17">
        <f t="shared" si="6"/>
        <v>47</v>
      </c>
      <c r="F283" s="17">
        <f t="shared" si="5"/>
        <v>2.36</v>
      </c>
      <c r="G283" s="11">
        <f t="shared" si="5"/>
        <v>44170</v>
      </c>
      <c r="H283" s="19">
        <f t="shared" si="5"/>
        <v>0.53819444444444442</v>
      </c>
      <c r="I283" s="17">
        <f t="shared" si="5"/>
        <v>12</v>
      </c>
      <c r="J283" s="17">
        <v>2</v>
      </c>
    </row>
    <row r="284" spans="1:10" x14ac:dyDescent="0.35">
      <c r="A284" s="17">
        <f>'Waterfront 2'!M110</f>
        <v>1</v>
      </c>
      <c r="B284" s="17">
        <f>'Waterfront 2'!Q113</f>
        <v>48</v>
      </c>
      <c r="C284" s="17">
        <f t="shared" si="6"/>
        <v>2459197.9472222221</v>
      </c>
      <c r="D284" s="17">
        <f t="shared" si="6"/>
        <v>12</v>
      </c>
      <c r="E284" s="17">
        <f t="shared" si="6"/>
        <v>48</v>
      </c>
      <c r="F284" s="17">
        <f t="shared" si="5"/>
        <v>2.75</v>
      </c>
      <c r="G284" s="11">
        <f t="shared" si="5"/>
        <v>44172</v>
      </c>
      <c r="H284" s="19">
        <f t="shared" si="5"/>
        <v>0.4236111111111111</v>
      </c>
      <c r="I284" s="17">
        <f t="shared" si="5"/>
        <v>10</v>
      </c>
      <c r="J284" s="17">
        <v>2</v>
      </c>
    </row>
    <row r="285" spans="1:10" x14ac:dyDescent="0.35">
      <c r="A285" s="17">
        <f>'Waterfront 2'!M111</f>
        <v>0</v>
      </c>
      <c r="B285" s="17">
        <f>'Waterfront 2'!Q114</f>
        <v>50.7</v>
      </c>
      <c r="C285" s="17">
        <f t="shared" si="6"/>
        <v>2459226.986111111</v>
      </c>
      <c r="D285" s="17">
        <f t="shared" si="6"/>
        <v>12</v>
      </c>
      <c r="E285" s="17">
        <f t="shared" si="6"/>
        <v>46</v>
      </c>
      <c r="F285" s="17">
        <f t="shared" si="5"/>
        <v>2.04</v>
      </c>
      <c r="G285" s="11">
        <f t="shared" si="5"/>
        <v>44174</v>
      </c>
      <c r="H285" s="19">
        <f t="shared" si="5"/>
        <v>0.375</v>
      </c>
      <c r="I285" s="17">
        <f t="shared" si="5"/>
        <v>9</v>
      </c>
      <c r="J285" s="17">
        <v>2</v>
      </c>
    </row>
    <row r="286" spans="1:10" x14ac:dyDescent="0.35">
      <c r="A286" s="17">
        <f>'Waterfront 2'!M112</f>
        <v>1</v>
      </c>
      <c r="B286" s="17">
        <f>'Waterfront 2'!Q115</f>
        <v>45.9</v>
      </c>
      <c r="C286" s="17">
        <f t="shared" si="6"/>
        <v>2459195.0305555556</v>
      </c>
      <c r="D286" s="17">
        <f t="shared" si="6"/>
        <v>12</v>
      </c>
      <c r="E286" s="17">
        <f t="shared" si="6"/>
        <v>41</v>
      </c>
      <c r="F286" s="17">
        <f t="shared" si="5"/>
        <v>2.76</v>
      </c>
      <c r="G286" s="11">
        <f t="shared" si="5"/>
        <v>44176</v>
      </c>
      <c r="H286" s="19">
        <f t="shared" si="5"/>
        <v>0.53055555555555556</v>
      </c>
      <c r="I286" s="17">
        <f t="shared" si="5"/>
        <v>12</v>
      </c>
      <c r="J286" s="17">
        <v>2</v>
      </c>
    </row>
    <row r="287" spans="1:10" x14ac:dyDescent="0.35">
      <c r="A287" s="17">
        <f>'Waterfront 2'!M113</f>
        <v>2</v>
      </c>
      <c r="B287" s="17">
        <f>'Waterfront 2'!Q116</f>
        <v>52.5</v>
      </c>
      <c r="C287" s="17">
        <f t="shared" si="6"/>
        <v>2459197.9472222221</v>
      </c>
      <c r="D287" s="17">
        <f t="shared" si="6"/>
        <v>12</v>
      </c>
      <c r="E287" s="17">
        <f t="shared" si="6"/>
        <v>54</v>
      </c>
      <c r="F287" s="17">
        <f t="shared" si="5"/>
        <v>2.21</v>
      </c>
      <c r="G287" s="11">
        <f t="shared" si="5"/>
        <v>44179</v>
      </c>
      <c r="H287" s="19">
        <f t="shared" si="5"/>
        <v>0.44722222222222219</v>
      </c>
      <c r="I287" s="17">
        <f t="shared" si="5"/>
        <v>10</v>
      </c>
      <c r="J287" s="17">
        <v>2</v>
      </c>
    </row>
    <row r="288" spans="1:10" x14ac:dyDescent="0.35">
      <c r="A288" s="17">
        <f>'Waterfront 2'!M114</f>
        <v>2</v>
      </c>
      <c r="B288" s="17">
        <f>'Waterfront 2'!Q117</f>
        <v>56.9</v>
      </c>
      <c r="C288" s="17">
        <f t="shared" si="6"/>
        <v>2459226.986111111</v>
      </c>
      <c r="D288" s="17">
        <f t="shared" si="6"/>
        <v>1</v>
      </c>
      <c r="E288" s="17">
        <f t="shared" si="6"/>
        <v>45</v>
      </c>
      <c r="F288" s="17">
        <f t="shared" si="5"/>
        <v>2.69</v>
      </c>
      <c r="G288" s="11">
        <f t="shared" si="5"/>
        <v>44204</v>
      </c>
      <c r="H288" s="19">
        <f t="shared" si="5"/>
        <v>0.52500000000000002</v>
      </c>
      <c r="I288" s="17">
        <f t="shared" si="5"/>
        <v>12</v>
      </c>
      <c r="J288" s="17">
        <v>2</v>
      </c>
    </row>
    <row r="289" spans="1:10" x14ac:dyDescent="0.35">
      <c r="A289" s="17">
        <f>'Waterfront 2'!M115</f>
        <v>3</v>
      </c>
      <c r="B289" s="17">
        <f>'Waterfront 2'!Q118</f>
        <v>53.8</v>
      </c>
      <c r="C289" s="17">
        <f t="shared" si="6"/>
        <v>2459228.0381944445</v>
      </c>
      <c r="D289" s="17">
        <f t="shared" si="6"/>
        <v>1</v>
      </c>
      <c r="E289" s="17">
        <f t="shared" si="6"/>
        <v>52</v>
      </c>
      <c r="F289" s="17">
        <f t="shared" si="5"/>
        <v>2.48</v>
      </c>
      <c r="G289" s="11">
        <f t="shared" si="5"/>
        <v>44208</v>
      </c>
      <c r="H289" s="19">
        <f t="shared" si="5"/>
        <v>0.4861111111111111</v>
      </c>
      <c r="I289" s="17">
        <f t="shared" si="5"/>
        <v>11</v>
      </c>
      <c r="J289" s="17">
        <v>2</v>
      </c>
    </row>
    <row r="290" spans="1:10" x14ac:dyDescent="0.35">
      <c r="A290" s="17">
        <f>'Waterfront 2'!M116</f>
        <v>7</v>
      </c>
      <c r="B290" s="17">
        <f>'Waterfront 2'!Q119</f>
        <v>45.4</v>
      </c>
      <c r="C290" s="17">
        <f t="shared" si="6"/>
        <v>2459230.027777778</v>
      </c>
      <c r="D290" s="17">
        <f t="shared" si="6"/>
        <v>1</v>
      </c>
      <c r="E290" s="17">
        <f t="shared" si="6"/>
        <v>50</v>
      </c>
      <c r="F290" s="17">
        <f t="shared" si="5"/>
        <v>2.35</v>
      </c>
      <c r="G290" s="11">
        <f t="shared" si="5"/>
        <v>44209</v>
      </c>
      <c r="H290" s="19">
        <f t="shared" si="5"/>
        <v>0.53819444444444442</v>
      </c>
      <c r="I290" s="17">
        <f t="shared" si="5"/>
        <v>12</v>
      </c>
      <c r="J290" s="17">
        <v>2</v>
      </c>
    </row>
    <row r="291" spans="1:10" x14ac:dyDescent="0.35">
      <c r="A291" s="17">
        <f>'Waterfront 2'!M117</f>
        <v>0</v>
      </c>
      <c r="B291" s="17">
        <f>'Waterfront 2'!Q120</f>
        <v>48</v>
      </c>
      <c r="C291" s="17">
        <f t="shared" si="6"/>
        <v>2459233.9736111113</v>
      </c>
      <c r="D291" s="17">
        <f t="shared" si="6"/>
        <v>1</v>
      </c>
      <c r="E291" s="17">
        <f t="shared" si="6"/>
        <v>52</v>
      </c>
      <c r="F291" s="17">
        <f t="shared" si="5"/>
        <v>2.04</v>
      </c>
      <c r="G291" s="11">
        <f t="shared" si="5"/>
        <v>44211</v>
      </c>
      <c r="H291" s="19">
        <f t="shared" si="5"/>
        <v>0.52777777777777779</v>
      </c>
      <c r="I291" s="17">
        <f t="shared" si="5"/>
        <v>12</v>
      </c>
      <c r="J291" s="17">
        <v>2</v>
      </c>
    </row>
    <row r="292" spans="1:10" x14ac:dyDescent="0.35">
      <c r="A292" s="17">
        <f>'Waterfront 2'!M118</f>
        <v>0</v>
      </c>
      <c r="B292" s="17">
        <f>'Waterfront 2'!Q121</f>
        <v>46</v>
      </c>
      <c r="C292" s="17">
        <f t="shared" si="6"/>
        <v>2459235.0083333333</v>
      </c>
      <c r="D292" s="17">
        <f t="shared" si="6"/>
        <v>1</v>
      </c>
      <c r="E292" s="17">
        <f t="shared" si="6"/>
        <v>39</v>
      </c>
      <c r="F292" s="17">
        <f t="shared" si="5"/>
        <v>2.41</v>
      </c>
      <c r="G292" s="11">
        <f t="shared" si="5"/>
        <v>44215</v>
      </c>
      <c r="H292" s="19">
        <f t="shared" si="5"/>
        <v>0.47361111111111115</v>
      </c>
      <c r="I292" s="17">
        <f t="shared" si="5"/>
        <v>11</v>
      </c>
      <c r="J292" s="17">
        <v>2</v>
      </c>
    </row>
    <row r="293" spans="1:10" x14ac:dyDescent="0.35">
      <c r="A293" s="17">
        <f>'Waterfront 2'!M119</f>
        <v>1</v>
      </c>
      <c r="B293" s="17">
        <f>'Waterfront 2'!Q122</f>
        <v>41.2</v>
      </c>
      <c r="C293" s="17">
        <f t="shared" si="6"/>
        <v>2459237.0263888887</v>
      </c>
      <c r="D293" s="17">
        <f t="shared" si="6"/>
        <v>1</v>
      </c>
      <c r="E293" s="17">
        <f t="shared" si="6"/>
        <v>46</v>
      </c>
      <c r="F293" s="17">
        <f t="shared" si="5"/>
        <v>2.2400000000000002</v>
      </c>
      <c r="G293" s="11">
        <f t="shared" si="5"/>
        <v>44216</v>
      </c>
      <c r="H293" s="19">
        <f t="shared" si="5"/>
        <v>0.5083333333333333</v>
      </c>
      <c r="I293" s="17">
        <f t="shared" si="5"/>
        <v>12</v>
      </c>
      <c r="J293" s="17">
        <v>2</v>
      </c>
    </row>
    <row r="294" spans="1:10" x14ac:dyDescent="0.35">
      <c r="A294" s="17">
        <f>'Waterfront 2'!M120</f>
        <v>3</v>
      </c>
      <c r="B294" s="17">
        <f>'Waterfront 2'!Q123</f>
        <v>45.2</v>
      </c>
      <c r="C294" s="17">
        <f t="shared" si="6"/>
        <v>2459250.9458333333</v>
      </c>
      <c r="D294" s="17">
        <f t="shared" si="6"/>
        <v>1</v>
      </c>
      <c r="E294" s="17">
        <f t="shared" si="6"/>
        <v>43</v>
      </c>
      <c r="F294" s="17">
        <f t="shared" si="5"/>
        <v>2.2000000000000002</v>
      </c>
      <c r="G294" s="11">
        <f t="shared" si="5"/>
        <v>44218</v>
      </c>
      <c r="H294" s="19">
        <f t="shared" si="5"/>
        <v>0.52638888888888891</v>
      </c>
      <c r="I294" s="17">
        <f t="shared" si="5"/>
        <v>12</v>
      </c>
      <c r="J294" s="17">
        <v>2</v>
      </c>
    </row>
    <row r="295" spans="1:10" x14ac:dyDescent="0.35">
      <c r="A295" s="17">
        <f>'Waterfront 2'!M121</f>
        <v>0</v>
      </c>
      <c r="B295" s="17">
        <f>'Waterfront 2'!Q124</f>
        <v>42.4</v>
      </c>
      <c r="C295" s="17">
        <f t="shared" si="6"/>
        <v>2459254.9618055555</v>
      </c>
      <c r="D295" s="17">
        <f t="shared" si="6"/>
        <v>2</v>
      </c>
      <c r="E295" s="17">
        <f t="shared" si="6"/>
        <v>45</v>
      </c>
      <c r="F295" s="17">
        <f t="shared" si="5"/>
        <v>2.71</v>
      </c>
      <c r="G295" s="11">
        <f t="shared" si="5"/>
        <v>44232</v>
      </c>
      <c r="H295" s="19">
        <f t="shared" si="5"/>
        <v>0.4458333333333333</v>
      </c>
      <c r="I295" s="17">
        <f t="shared" si="5"/>
        <v>10</v>
      </c>
      <c r="J295" s="17">
        <v>2</v>
      </c>
    </row>
    <row r="296" spans="1:10" x14ac:dyDescent="0.35">
      <c r="A296" s="17">
        <f>'Waterfront 2'!M122</f>
        <v>0</v>
      </c>
      <c r="B296" s="17">
        <f>'Waterfront 2'!Q125</f>
        <v>42.1</v>
      </c>
      <c r="C296" s="17">
        <f t="shared" si="6"/>
        <v>2459256.003472222</v>
      </c>
      <c r="D296" s="17">
        <f t="shared" si="6"/>
        <v>2</v>
      </c>
      <c r="E296" s="17">
        <f t="shared" si="6"/>
        <v>32</v>
      </c>
      <c r="F296" s="17">
        <f t="shared" si="5"/>
        <v>2.4500000000000002</v>
      </c>
      <c r="G296" s="11">
        <f t="shared" si="5"/>
        <v>44236</v>
      </c>
      <c r="H296" s="19">
        <f t="shared" si="5"/>
        <v>0.46180555555555558</v>
      </c>
      <c r="I296" s="17">
        <f t="shared" si="5"/>
        <v>11</v>
      </c>
      <c r="J296" s="17">
        <v>2</v>
      </c>
    </row>
    <row r="297" spans="1:10" x14ac:dyDescent="0.35">
      <c r="A297" s="17">
        <f>'Waterfront 2'!M123</f>
        <v>2</v>
      </c>
      <c r="B297" s="17">
        <f>'Waterfront 2'!Q126</f>
        <v>45.7</v>
      </c>
      <c r="C297" s="17">
        <f t="shared" si="6"/>
        <v>2459258.027777778</v>
      </c>
      <c r="D297" s="17">
        <f t="shared" si="6"/>
        <v>2</v>
      </c>
      <c r="E297" s="17">
        <f t="shared" si="6"/>
        <v>28</v>
      </c>
      <c r="F297" s="17">
        <f t="shared" si="5"/>
        <v>2.35</v>
      </c>
      <c r="G297" s="11">
        <f t="shared" si="5"/>
        <v>44237</v>
      </c>
      <c r="H297" s="19">
        <f t="shared" si="5"/>
        <v>0.50347222222222221</v>
      </c>
      <c r="I297" s="17">
        <f t="shared" si="5"/>
        <v>12</v>
      </c>
      <c r="J297" s="17">
        <v>2</v>
      </c>
    </row>
    <row r="298" spans="1:10" x14ac:dyDescent="0.35">
      <c r="A298" s="17">
        <f>'Waterfront 2'!M124</f>
        <v>2</v>
      </c>
      <c r="B298" s="17">
        <f>'Waterfront 2'!Q127</f>
        <v>47.8</v>
      </c>
      <c r="C298" s="17">
        <f t="shared" si="6"/>
        <v>2459261.965277778</v>
      </c>
      <c r="D298" s="17">
        <f t="shared" si="6"/>
        <v>2</v>
      </c>
      <c r="E298" s="17">
        <f t="shared" si="6"/>
        <v>27</v>
      </c>
      <c r="F298" s="17">
        <f t="shared" si="5"/>
        <v>1.9</v>
      </c>
      <c r="G298" s="11">
        <f t="shared" si="5"/>
        <v>44239</v>
      </c>
      <c r="H298" s="19">
        <f t="shared" si="5"/>
        <v>0.52777777777777779</v>
      </c>
      <c r="I298" s="17">
        <f t="shared" si="5"/>
        <v>12</v>
      </c>
      <c r="J298" s="17">
        <v>2</v>
      </c>
    </row>
    <row r="299" spans="1:10" x14ac:dyDescent="0.35">
      <c r="A299" s="17">
        <f>'Waterfront 2'!M125</f>
        <v>0</v>
      </c>
      <c r="B299" s="17">
        <f>'Waterfront 2'!Q128</f>
        <v>52.7</v>
      </c>
      <c r="C299" s="17">
        <f t="shared" si="6"/>
        <v>2459265.0249999999</v>
      </c>
      <c r="D299" s="17">
        <f t="shared" si="6"/>
        <v>2</v>
      </c>
      <c r="E299" s="17">
        <f t="shared" si="6"/>
        <v>43</v>
      </c>
      <c r="F299" s="17">
        <f t="shared" si="5"/>
        <v>1.81</v>
      </c>
      <c r="G299" s="11">
        <f t="shared" si="5"/>
        <v>44243</v>
      </c>
      <c r="H299" s="19">
        <f t="shared" si="5"/>
        <v>0.46527777777777773</v>
      </c>
      <c r="I299" s="17">
        <f t="shared" si="5"/>
        <v>11</v>
      </c>
      <c r="J299" s="17">
        <v>2</v>
      </c>
    </row>
    <row r="300" spans="1:10" x14ac:dyDescent="0.35">
      <c r="A300" s="17">
        <f>'Waterfront 2'!M126</f>
        <v>0</v>
      </c>
      <c r="B300" s="17">
        <f>'Waterfront 2'!Q129</f>
        <v>48.4</v>
      </c>
      <c r="C300" s="17">
        <f t="shared" si="6"/>
        <v>2459268.9777777777</v>
      </c>
      <c r="D300" s="17">
        <f t="shared" si="6"/>
        <v>2</v>
      </c>
      <c r="E300" s="17">
        <f t="shared" si="6"/>
        <v>46</v>
      </c>
      <c r="F300" s="17">
        <f t="shared" si="5"/>
        <v>1.58</v>
      </c>
      <c r="G300" s="11">
        <f t="shared" si="5"/>
        <v>44246</v>
      </c>
      <c r="H300" s="19">
        <f t="shared" si="5"/>
        <v>0.52500000000000002</v>
      </c>
      <c r="I300" s="17">
        <f t="shared" si="5"/>
        <v>12</v>
      </c>
      <c r="J300" s="17">
        <v>2</v>
      </c>
    </row>
    <row r="301" spans="1:10" x14ac:dyDescent="0.35">
      <c r="A301" s="17">
        <f>'Waterfront 2'!M127</f>
        <v>0</v>
      </c>
      <c r="B301" s="17">
        <f>'Waterfront 2'!Q130</f>
        <v>47.9</v>
      </c>
      <c r="C301" s="17">
        <f t="shared" si="6"/>
        <v>2459275.9750000001</v>
      </c>
      <c r="D301" s="17">
        <f t="shared" si="6"/>
        <v>2</v>
      </c>
      <c r="E301" s="17">
        <f t="shared" si="6"/>
        <v>44</v>
      </c>
      <c r="F301" s="17">
        <f t="shared" si="6"/>
        <v>2.21</v>
      </c>
      <c r="G301" s="11">
        <f t="shared" si="6"/>
        <v>44250</v>
      </c>
      <c r="H301" s="19">
        <f t="shared" si="6"/>
        <v>0.4777777777777778</v>
      </c>
      <c r="I301" s="17">
        <f t="shared" si="6"/>
        <v>11</v>
      </c>
      <c r="J301" s="17">
        <v>2</v>
      </c>
    </row>
    <row r="302" spans="1:10" x14ac:dyDescent="0.35">
      <c r="A302" s="17">
        <f>'Waterfront 2'!M128</f>
        <v>1</v>
      </c>
      <c r="B302" s="17">
        <f>'Waterfront 2'!Q131</f>
        <v>49.1</v>
      </c>
      <c r="C302" s="17">
        <f t="shared" ref="C302:H343" si="7">C131</f>
        <v>2459277.003472222</v>
      </c>
      <c r="D302" s="17">
        <f t="shared" si="7"/>
        <v>3</v>
      </c>
      <c r="E302" s="17">
        <f t="shared" si="7"/>
        <v>45</v>
      </c>
      <c r="F302" s="17">
        <f t="shared" si="7"/>
        <v>1.35</v>
      </c>
      <c r="G302" s="11">
        <f t="shared" si="7"/>
        <v>44257</v>
      </c>
      <c r="H302" s="19">
        <f t="shared" si="7"/>
        <v>0.47500000000000003</v>
      </c>
      <c r="I302" s="17">
        <f t="shared" ref="I302:I343" si="8">I131</f>
        <v>11</v>
      </c>
      <c r="J302" s="17">
        <v>2</v>
      </c>
    </row>
    <row r="303" spans="1:10" x14ac:dyDescent="0.35">
      <c r="A303" s="17">
        <f>'Waterfront 2'!M129</f>
        <v>0</v>
      </c>
      <c r="B303" s="17">
        <f>'Waterfront 2'!Q132</f>
        <v>44.4</v>
      </c>
      <c r="C303" s="17">
        <f t="shared" si="7"/>
        <v>2459282.9645833331</v>
      </c>
      <c r="D303" s="17">
        <f t="shared" si="7"/>
        <v>3</v>
      </c>
      <c r="E303" s="17">
        <f t="shared" si="7"/>
        <v>46</v>
      </c>
      <c r="F303" s="17">
        <f t="shared" si="7"/>
        <v>0.94</v>
      </c>
      <c r="G303" s="11">
        <f t="shared" si="7"/>
        <v>44258</v>
      </c>
      <c r="H303" s="19">
        <f t="shared" si="7"/>
        <v>0.50347222222222221</v>
      </c>
      <c r="I303" s="17">
        <f t="shared" si="8"/>
        <v>12</v>
      </c>
      <c r="J303" s="17">
        <v>2</v>
      </c>
    </row>
    <row r="304" spans="1:10" x14ac:dyDescent="0.35">
      <c r="A304" s="17">
        <f>'Waterfront 2'!M130</f>
        <v>0</v>
      </c>
      <c r="B304" s="17">
        <f>'Waterfront 2'!Q133</f>
        <v>48.6</v>
      </c>
      <c r="C304" s="17">
        <f t="shared" si="7"/>
        <v>2459284.0048611113</v>
      </c>
      <c r="D304" s="17">
        <f t="shared" si="7"/>
        <v>3</v>
      </c>
      <c r="E304" s="17">
        <f t="shared" si="7"/>
        <v>50</v>
      </c>
      <c r="F304" s="17">
        <f t="shared" si="7"/>
        <v>2.29</v>
      </c>
      <c r="G304" s="11">
        <f t="shared" si="7"/>
        <v>44264</v>
      </c>
      <c r="H304" s="19">
        <f t="shared" si="7"/>
        <v>0.46458333333333335</v>
      </c>
      <c r="I304" s="17">
        <f t="shared" si="8"/>
        <v>11</v>
      </c>
      <c r="J304" s="17">
        <v>2</v>
      </c>
    </row>
    <row r="305" spans="1:10" x14ac:dyDescent="0.35">
      <c r="A305" s="17">
        <f>'Waterfront 2'!M131</f>
        <v>2</v>
      </c>
      <c r="B305" s="17">
        <f>'Waterfront 2'!Q134</f>
        <v>46.6</v>
      </c>
      <c r="C305" s="17">
        <f t="shared" si="7"/>
        <v>2459286.0340277776</v>
      </c>
      <c r="D305" s="17">
        <f t="shared" si="7"/>
        <v>3</v>
      </c>
      <c r="E305" s="17">
        <f t="shared" si="7"/>
        <v>43</v>
      </c>
      <c r="F305" s="17">
        <f t="shared" si="7"/>
        <v>2.2000000000000002</v>
      </c>
      <c r="G305" s="11">
        <f t="shared" si="7"/>
        <v>44265</v>
      </c>
      <c r="H305" s="19">
        <f t="shared" si="7"/>
        <v>0.50486111111111109</v>
      </c>
      <c r="I305" s="17">
        <f t="shared" si="8"/>
        <v>12</v>
      </c>
      <c r="J305" s="17">
        <v>2</v>
      </c>
    </row>
    <row r="306" spans="1:10" x14ac:dyDescent="0.35">
      <c r="A306" s="17">
        <f>'Waterfront 2'!M132</f>
        <v>1</v>
      </c>
      <c r="B306" s="17">
        <f>'Waterfront 2'!Q135</f>
        <v>49.2</v>
      </c>
      <c r="C306" s="17">
        <f t="shared" si="7"/>
        <v>2459289.9659722224</v>
      </c>
      <c r="D306" s="17">
        <f t="shared" si="7"/>
        <v>3</v>
      </c>
      <c r="E306" s="17">
        <f t="shared" si="7"/>
        <v>48</v>
      </c>
      <c r="F306" s="17">
        <f t="shared" si="7"/>
        <v>1.82</v>
      </c>
      <c r="G306" s="11">
        <f t="shared" si="7"/>
        <v>44267</v>
      </c>
      <c r="H306" s="19">
        <f t="shared" si="7"/>
        <v>0.53402777777777777</v>
      </c>
      <c r="I306" s="17">
        <f t="shared" si="8"/>
        <v>12</v>
      </c>
      <c r="J306" s="17">
        <v>2</v>
      </c>
    </row>
    <row r="307" spans="1:10" x14ac:dyDescent="0.35">
      <c r="A307" s="17">
        <f>'Waterfront 2'!M133</f>
        <v>0</v>
      </c>
      <c r="B307" s="17">
        <f>'Waterfront 2'!Q136</f>
        <v>50.8</v>
      </c>
      <c r="C307" s="17">
        <f t="shared" si="7"/>
        <v>2459305.9659722224</v>
      </c>
      <c r="D307" s="17">
        <f t="shared" si="7"/>
        <v>3</v>
      </c>
      <c r="E307" s="17">
        <f t="shared" si="7"/>
        <v>43</v>
      </c>
      <c r="F307" s="17">
        <f t="shared" si="7"/>
        <v>1.34</v>
      </c>
      <c r="G307" s="11">
        <f t="shared" si="7"/>
        <v>44271</v>
      </c>
      <c r="H307" s="19">
        <f t="shared" si="7"/>
        <v>0.46597222222222223</v>
      </c>
      <c r="I307" s="17">
        <f t="shared" si="8"/>
        <v>11</v>
      </c>
      <c r="J307" s="17">
        <v>2</v>
      </c>
    </row>
    <row r="308" spans="1:10" x14ac:dyDescent="0.35">
      <c r="A308" s="17">
        <f>'Waterfront 2'!M134</f>
        <v>0</v>
      </c>
      <c r="B308" s="17">
        <f>'Waterfront 2'!Q137</f>
        <v>47.4</v>
      </c>
      <c r="C308" s="17">
        <f t="shared" si="7"/>
        <v>2459309.1340277777</v>
      </c>
      <c r="D308" s="17">
        <f t="shared" si="7"/>
        <v>4</v>
      </c>
      <c r="E308" s="17">
        <f t="shared" si="7"/>
        <v>62</v>
      </c>
      <c r="F308" s="17">
        <f t="shared" si="7"/>
        <v>-0.04</v>
      </c>
      <c r="G308" s="11">
        <f t="shared" si="7"/>
        <v>44287</v>
      </c>
      <c r="H308" s="19">
        <f t="shared" si="7"/>
        <v>0.63402777777777775</v>
      </c>
      <c r="I308" s="17">
        <f t="shared" si="8"/>
        <v>15</v>
      </c>
      <c r="J308" s="17">
        <v>2</v>
      </c>
    </row>
    <row r="309" spans="1:10" x14ac:dyDescent="0.35">
      <c r="A309" s="17">
        <f>'Waterfront 2'!M135</f>
        <v>0</v>
      </c>
      <c r="B309" s="17">
        <f>'Waterfront 2'!Q138</f>
        <v>60.4</v>
      </c>
      <c r="C309" s="17">
        <f t="shared" si="7"/>
        <v>2459313.0236111111</v>
      </c>
      <c r="D309" s="17">
        <f t="shared" si="7"/>
        <v>4</v>
      </c>
      <c r="E309" s="17">
        <f t="shared" si="7"/>
        <v>46</v>
      </c>
      <c r="F309" s="17">
        <f t="shared" si="7"/>
        <v>1.55</v>
      </c>
      <c r="G309" s="11">
        <f t="shared" si="7"/>
        <v>44290</v>
      </c>
      <c r="H309" s="19">
        <f t="shared" si="7"/>
        <v>0.52361111111111114</v>
      </c>
      <c r="I309" s="17">
        <f t="shared" si="8"/>
        <v>12</v>
      </c>
      <c r="J309" s="17">
        <v>2</v>
      </c>
    </row>
    <row r="310" spans="1:10" x14ac:dyDescent="0.35">
      <c r="A310" s="17">
        <f>'Waterfront 2'!M136</f>
        <v>0</v>
      </c>
      <c r="B310" s="17">
        <f>'Waterfront 2'!Q140</f>
        <v>45</v>
      </c>
      <c r="C310" s="17">
        <f t="shared" si="7"/>
        <v>2459315.0340277776</v>
      </c>
      <c r="D310" s="17">
        <f t="shared" si="7"/>
        <v>4</v>
      </c>
      <c r="E310" s="17">
        <f t="shared" si="7"/>
        <v>48</v>
      </c>
      <c r="F310" s="17">
        <f t="shared" si="7"/>
        <v>1.21</v>
      </c>
      <c r="G310" s="11">
        <f t="shared" si="7"/>
        <v>44296</v>
      </c>
      <c r="H310" s="19">
        <f t="shared" si="7"/>
        <v>0.53402777777777777</v>
      </c>
      <c r="I310" s="17">
        <f t="shared" si="8"/>
        <v>12</v>
      </c>
      <c r="J310" s="17">
        <v>2</v>
      </c>
    </row>
    <row r="311" spans="1:10" x14ac:dyDescent="0.35">
      <c r="A311" s="17">
        <f>'Waterfront 2'!M137</f>
        <v>0</v>
      </c>
      <c r="B311" s="17">
        <f>'Waterfront 2'!Q141</f>
        <v>45.8</v>
      </c>
      <c r="C311" s="17">
        <f t="shared" si="7"/>
        <v>2459317.184027778</v>
      </c>
      <c r="D311" s="17">
        <f t="shared" si="7"/>
        <v>4</v>
      </c>
      <c r="E311" s="17">
        <f t="shared" si="7"/>
        <v>46</v>
      </c>
      <c r="F311" s="17">
        <f t="shared" si="7"/>
        <v>1.87</v>
      </c>
      <c r="G311" s="11">
        <f t="shared" si="7"/>
        <v>44298</v>
      </c>
      <c r="H311" s="19">
        <f t="shared" si="7"/>
        <v>0.68402777777777779</v>
      </c>
      <c r="I311" s="17">
        <f t="shared" si="8"/>
        <v>16</v>
      </c>
      <c r="J311" s="17">
        <v>2</v>
      </c>
    </row>
    <row r="312" spans="1:10" x14ac:dyDescent="0.35">
      <c r="A312" s="17">
        <f>'Waterfront 2'!M138</f>
        <v>6</v>
      </c>
      <c r="B312" s="17">
        <f>'Waterfront 2'!Q142</f>
        <v>46.5</v>
      </c>
      <c r="C312" s="17">
        <f t="shared" si="7"/>
        <v>2459320.0965277776</v>
      </c>
      <c r="D312" s="17">
        <f t="shared" si="7"/>
        <v>4</v>
      </c>
      <c r="E312" s="17">
        <f t="shared" si="7"/>
        <v>60</v>
      </c>
      <c r="F312" s="17">
        <f t="shared" si="7"/>
        <v>0.21</v>
      </c>
      <c r="G312" s="11">
        <f t="shared" si="7"/>
        <v>44301</v>
      </c>
      <c r="H312" s="19">
        <f t="shared" si="7"/>
        <v>0.59652777777777777</v>
      </c>
      <c r="I312" s="17">
        <f t="shared" si="8"/>
        <v>14</v>
      </c>
      <c r="J312" s="17">
        <v>2</v>
      </c>
    </row>
    <row r="313" spans="1:10" x14ac:dyDescent="0.35">
      <c r="A313" s="17">
        <f>'Waterfront 2'!M139</f>
        <v>1</v>
      </c>
      <c r="B313" s="17">
        <f>'Waterfront 2'!Q143</f>
        <v>49.2</v>
      </c>
      <c r="C313" s="17">
        <f t="shared" si="7"/>
        <v>2459321.9430555557</v>
      </c>
      <c r="D313" s="17">
        <f t="shared" si="7"/>
        <v>4</v>
      </c>
      <c r="E313" s="17">
        <f t="shared" si="7"/>
        <v>66</v>
      </c>
      <c r="F313" s="17">
        <f t="shared" si="7"/>
        <v>1.32</v>
      </c>
      <c r="G313" s="11">
        <f t="shared" si="7"/>
        <v>44303</v>
      </c>
      <c r="H313" s="19">
        <f t="shared" si="7"/>
        <v>0.44305555555555554</v>
      </c>
      <c r="I313" s="17">
        <f t="shared" si="8"/>
        <v>10</v>
      </c>
      <c r="J313" s="17">
        <v>2</v>
      </c>
    </row>
    <row r="314" spans="1:10" x14ac:dyDescent="0.35">
      <c r="A314" s="17">
        <f>'Waterfront 2'!M140</f>
        <v>5</v>
      </c>
      <c r="B314" s="17">
        <f>'Waterfront 2'!Q144</f>
        <v>41.2</v>
      </c>
      <c r="C314" s="17">
        <f t="shared" si="7"/>
        <v>2459324.1805555555</v>
      </c>
      <c r="D314" s="17">
        <f t="shared" si="7"/>
        <v>4</v>
      </c>
      <c r="E314" s="17">
        <f t="shared" si="7"/>
        <v>63</v>
      </c>
      <c r="F314" s="17">
        <f t="shared" si="7"/>
        <v>0.26</v>
      </c>
      <c r="G314" s="11">
        <f t="shared" si="7"/>
        <v>44305</v>
      </c>
      <c r="H314" s="19">
        <f t="shared" si="7"/>
        <v>0.68055555555555547</v>
      </c>
      <c r="I314" s="17">
        <f t="shared" si="8"/>
        <v>16</v>
      </c>
      <c r="J314" s="17">
        <v>2</v>
      </c>
    </row>
    <row r="315" spans="1:10" x14ac:dyDescent="0.35">
      <c r="A315" s="17">
        <f>'Waterfront 2'!M141</f>
        <v>1</v>
      </c>
      <c r="B315" s="17">
        <f>'Waterfront 2'!Q145</f>
        <v>46.6</v>
      </c>
      <c r="C315" s="17">
        <f t="shared" si="7"/>
        <v>2459327.0055555557</v>
      </c>
      <c r="D315" s="17">
        <f t="shared" si="7"/>
        <v>4</v>
      </c>
      <c r="E315" s="17">
        <f t="shared" si="7"/>
        <v>70</v>
      </c>
      <c r="F315" s="17">
        <f t="shared" si="7"/>
        <v>1.77</v>
      </c>
      <c r="G315" s="11">
        <f t="shared" si="7"/>
        <v>44308</v>
      </c>
      <c r="H315" s="19">
        <f t="shared" si="7"/>
        <v>0.50555555555555554</v>
      </c>
      <c r="I315" s="17">
        <f t="shared" si="8"/>
        <v>12</v>
      </c>
      <c r="J315" s="17">
        <v>2</v>
      </c>
    </row>
    <row r="316" spans="1:10" x14ac:dyDescent="0.35">
      <c r="A316" s="17">
        <f>'Waterfront 2'!M142</f>
        <v>0</v>
      </c>
      <c r="B316" s="17">
        <f>'Waterfront 2'!Q146</f>
        <v>47.9</v>
      </c>
      <c r="C316" s="17">
        <f t="shared" si="7"/>
        <v>2459333.8875000002</v>
      </c>
      <c r="D316" s="17">
        <f t="shared" si="7"/>
        <v>4</v>
      </c>
      <c r="E316" s="17">
        <f t="shared" si="7"/>
        <v>55</v>
      </c>
      <c r="F316" s="17">
        <f t="shared" si="7"/>
        <v>1.19</v>
      </c>
      <c r="G316" s="11">
        <f t="shared" si="7"/>
        <v>44315</v>
      </c>
      <c r="H316" s="19">
        <f t="shared" si="7"/>
        <v>0.38750000000000001</v>
      </c>
      <c r="I316" s="17">
        <f t="shared" si="8"/>
        <v>9</v>
      </c>
      <c r="J316" s="17">
        <v>2</v>
      </c>
    </row>
    <row r="317" spans="1:10" x14ac:dyDescent="0.35">
      <c r="A317" s="17">
        <f>'Waterfront 2'!M143</f>
        <v>3</v>
      </c>
      <c r="B317" s="17">
        <f>'Waterfront 2'!Q147</f>
        <v>52.8</v>
      </c>
      <c r="C317" s="17">
        <f t="shared" si="7"/>
        <v>2459341.1097222222</v>
      </c>
      <c r="D317" s="17">
        <f t="shared" si="7"/>
        <v>4</v>
      </c>
      <c r="E317" s="17">
        <f t="shared" si="7"/>
        <v>55</v>
      </c>
      <c r="F317" s="17">
        <f t="shared" si="7"/>
        <v>1.61</v>
      </c>
      <c r="G317" s="11">
        <f t="shared" si="7"/>
        <v>44322</v>
      </c>
      <c r="H317" s="19">
        <f t="shared" si="7"/>
        <v>0.60972222222222217</v>
      </c>
      <c r="I317" s="17">
        <f t="shared" si="8"/>
        <v>14</v>
      </c>
      <c r="J317" s="17">
        <v>2</v>
      </c>
    </row>
    <row r="318" spans="1:10" x14ac:dyDescent="0.35">
      <c r="A318" s="17">
        <f>'Waterfront 2'!M144</f>
        <v>2</v>
      </c>
      <c r="B318" s="17">
        <f>'Waterfront 2'!Q148</f>
        <v>53.4</v>
      </c>
      <c r="C318" s="17">
        <f t="shared" si="7"/>
        <v>2459345.1666666665</v>
      </c>
      <c r="D318" s="17">
        <f t="shared" si="7"/>
        <v>5</v>
      </c>
      <c r="E318" s="17">
        <f t="shared" si="7"/>
        <v>60</v>
      </c>
      <c r="F318" s="17">
        <f t="shared" si="7"/>
        <v>1.85</v>
      </c>
      <c r="G318" s="11">
        <f t="shared" si="7"/>
        <v>44326</v>
      </c>
      <c r="H318" s="19">
        <f t="shared" si="7"/>
        <v>0.66666666666666663</v>
      </c>
      <c r="I318" s="17">
        <f t="shared" si="8"/>
        <v>16</v>
      </c>
      <c r="J318" s="17">
        <v>2</v>
      </c>
    </row>
    <row r="319" spans="1:10" x14ac:dyDescent="0.35">
      <c r="A319" s="17">
        <f>'Waterfront 2'!M145</f>
        <v>0</v>
      </c>
      <c r="B319" s="17">
        <f>'Waterfront 2'!Q149</f>
        <v>48.8</v>
      </c>
      <c r="C319" s="17">
        <f t="shared" si="7"/>
        <v>2459347.9270833335</v>
      </c>
      <c r="D319" s="17">
        <f t="shared" si="7"/>
        <v>5</v>
      </c>
      <c r="E319" s="17">
        <f t="shared" si="7"/>
        <v>61</v>
      </c>
      <c r="F319" s="17">
        <f t="shared" si="7"/>
        <v>0.38</v>
      </c>
      <c r="G319" s="11">
        <f t="shared" si="7"/>
        <v>44329</v>
      </c>
      <c r="H319" s="19">
        <f t="shared" si="7"/>
        <v>0.42708333333333331</v>
      </c>
      <c r="I319" s="17">
        <f t="shared" si="8"/>
        <v>10</v>
      </c>
      <c r="J319" s="17">
        <v>2</v>
      </c>
    </row>
    <row r="320" spans="1:10" x14ac:dyDescent="0.35">
      <c r="A320" s="17">
        <f>'Waterfront 2'!M146</f>
        <v>0</v>
      </c>
      <c r="B320" s="17">
        <f>'Waterfront 2'!Q150</f>
        <v>53.9</v>
      </c>
      <c r="C320" s="17">
        <f t="shared" si="7"/>
        <v>2459352.1666666665</v>
      </c>
      <c r="D320" s="17">
        <f t="shared" si="7"/>
        <v>5</v>
      </c>
      <c r="E320" s="17">
        <f t="shared" si="7"/>
        <v>50</v>
      </c>
      <c r="F320" s="17">
        <f t="shared" si="7"/>
        <v>0.08</v>
      </c>
      <c r="G320" s="11">
        <f t="shared" si="7"/>
        <v>44333</v>
      </c>
      <c r="H320" s="19">
        <f t="shared" si="7"/>
        <v>0.66666666666666663</v>
      </c>
      <c r="I320" s="17">
        <f t="shared" si="8"/>
        <v>16</v>
      </c>
      <c r="J320" s="17">
        <v>2</v>
      </c>
    </row>
    <row r="321" spans="1:10" x14ac:dyDescent="0.35">
      <c r="A321" s="17">
        <f>'Waterfront 2'!M147</f>
        <v>0</v>
      </c>
      <c r="B321" s="17">
        <f>'Waterfront 2'!Q151</f>
        <v>48.2</v>
      </c>
      <c r="C321" s="17">
        <f t="shared" si="7"/>
        <v>2459355.0201388891</v>
      </c>
      <c r="D321" s="17">
        <f t="shared" si="7"/>
        <v>5</v>
      </c>
      <c r="E321" s="17">
        <f t="shared" si="7"/>
        <v>60</v>
      </c>
      <c r="F321" s="17">
        <f t="shared" si="7"/>
        <v>1.51</v>
      </c>
      <c r="G321" s="11">
        <f t="shared" si="7"/>
        <v>44336</v>
      </c>
      <c r="H321" s="19">
        <f t="shared" si="7"/>
        <v>0.52013888888888882</v>
      </c>
      <c r="I321" s="17">
        <f t="shared" si="8"/>
        <v>12</v>
      </c>
      <c r="J321" s="17">
        <v>2</v>
      </c>
    </row>
    <row r="322" spans="1:10" x14ac:dyDescent="0.35">
      <c r="A322" s="17">
        <f>'Waterfront 2'!M148</f>
        <v>0</v>
      </c>
      <c r="B322" s="17">
        <f>'Waterfront 2'!Q152</f>
        <v>50.7</v>
      </c>
      <c r="C322" s="17">
        <f t="shared" si="7"/>
        <v>2459366.1659722221</v>
      </c>
      <c r="D322" s="17">
        <f t="shared" si="7"/>
        <v>5</v>
      </c>
      <c r="E322" s="17">
        <f t="shared" si="7"/>
        <v>65</v>
      </c>
      <c r="F322" s="17">
        <f t="shared" si="7"/>
        <v>-0.08</v>
      </c>
      <c r="G322" s="11">
        <f t="shared" si="7"/>
        <v>44347</v>
      </c>
      <c r="H322" s="19">
        <f t="shared" si="7"/>
        <v>0.66597222222222219</v>
      </c>
      <c r="I322" s="17">
        <f t="shared" si="8"/>
        <v>15</v>
      </c>
      <c r="J322" s="17">
        <v>2</v>
      </c>
    </row>
    <row r="323" spans="1:10" x14ac:dyDescent="0.35">
      <c r="A323" s="17">
        <f>'Waterfront 2'!M149</f>
        <v>0</v>
      </c>
      <c r="B323" s="17">
        <f>'Waterfront 2'!Q153</f>
        <v>55.2</v>
      </c>
      <c r="C323" s="17" t="e">
        <f t="shared" si="7"/>
        <v>#REF!</v>
      </c>
      <c r="D323" s="17">
        <f t="shared" si="7"/>
        <v>5</v>
      </c>
      <c r="E323" s="17">
        <f t="shared" si="7"/>
        <v>71</v>
      </c>
      <c r="F323" s="17">
        <f t="shared" si="7"/>
        <v>1.43</v>
      </c>
      <c r="G323" s="11">
        <f t="shared" si="7"/>
        <v>44350</v>
      </c>
      <c r="H323" s="19" t="e">
        <f t="shared" si="7"/>
        <v>#REF!</v>
      </c>
      <c r="I323" s="17" t="e">
        <f t="shared" si="8"/>
        <v>#REF!</v>
      </c>
      <c r="J323" s="17">
        <v>2</v>
      </c>
    </row>
    <row r="324" spans="1:10" x14ac:dyDescent="0.35">
      <c r="A324" s="17">
        <f>'Waterfront 2'!M150</f>
        <v>2</v>
      </c>
      <c r="B324" s="17">
        <f>'Waterfront 2'!Q154</f>
        <v>44.6</v>
      </c>
      <c r="C324" s="17">
        <f t="shared" si="7"/>
        <v>2459373.1659722221</v>
      </c>
      <c r="D324" s="17">
        <f t="shared" si="7"/>
        <v>6</v>
      </c>
      <c r="E324" s="17">
        <f t="shared" si="7"/>
        <v>70</v>
      </c>
      <c r="F324" s="17">
        <f t="shared" si="7"/>
        <v>1.99</v>
      </c>
      <c r="G324" s="11">
        <f t="shared" si="7"/>
        <v>44354</v>
      </c>
      <c r="H324" s="19">
        <f t="shared" si="7"/>
        <v>0.66597222222222219</v>
      </c>
      <c r="I324" s="17">
        <f t="shared" si="8"/>
        <v>15</v>
      </c>
      <c r="J324" s="17">
        <v>2</v>
      </c>
    </row>
    <row r="325" spans="1:10" x14ac:dyDescent="0.35">
      <c r="A325" s="17">
        <f>'Waterfront 2'!M151</f>
        <v>0</v>
      </c>
      <c r="B325" s="17">
        <f>'Waterfront 2'!Q155</f>
        <v>52.5</v>
      </c>
      <c r="C325" s="17">
        <f t="shared" si="7"/>
        <v>2459394.128472222</v>
      </c>
      <c r="D325" s="17">
        <f t="shared" si="7"/>
        <v>6</v>
      </c>
      <c r="E325" s="17">
        <f t="shared" si="7"/>
        <v>59</v>
      </c>
      <c r="F325" s="17">
        <f t="shared" si="7"/>
        <v>-0.21</v>
      </c>
      <c r="G325" s="11">
        <f t="shared" si="7"/>
        <v>44375</v>
      </c>
      <c r="H325" s="19">
        <f t="shared" ref="H325:H343" si="9">H154</f>
        <v>0.62847222222222221</v>
      </c>
      <c r="I325" s="17">
        <f t="shared" si="8"/>
        <v>15</v>
      </c>
      <c r="J325" s="17">
        <v>2</v>
      </c>
    </row>
    <row r="326" spans="1:10" x14ac:dyDescent="0.35">
      <c r="A326" s="17">
        <f>'Waterfront 2'!M152</f>
        <v>1</v>
      </c>
      <c r="B326" s="17">
        <f>'Waterfront 2'!Q156</f>
        <v>57.6</v>
      </c>
      <c r="C326" s="17">
        <f t="shared" si="7"/>
        <v>2459395.1354166665</v>
      </c>
      <c r="D326" s="17">
        <f t="shared" si="7"/>
        <v>6</v>
      </c>
      <c r="E326" s="17">
        <f t="shared" si="7"/>
        <v>92</v>
      </c>
      <c r="F326" s="17">
        <f t="shared" si="7"/>
        <v>0.06</v>
      </c>
      <c r="G326" s="11">
        <f t="shared" si="7"/>
        <v>44376</v>
      </c>
      <c r="H326" s="19">
        <f t="shared" si="9"/>
        <v>0.63541666666666663</v>
      </c>
      <c r="I326" s="17">
        <f t="shared" si="8"/>
        <v>15</v>
      </c>
      <c r="J326" s="17">
        <v>2</v>
      </c>
    </row>
    <row r="327" spans="1:10" x14ac:dyDescent="0.35">
      <c r="A327" s="17">
        <f>'Waterfront 2'!M153</f>
        <v>0</v>
      </c>
      <c r="B327" s="17">
        <f>'Waterfront 2'!Q157</f>
        <v>53.1</v>
      </c>
      <c r="C327" s="17">
        <f t="shared" si="7"/>
        <v>2459402.1319444445</v>
      </c>
      <c r="D327" s="17">
        <f t="shared" si="7"/>
        <v>6</v>
      </c>
      <c r="E327" s="17">
        <f t="shared" si="7"/>
        <v>79</v>
      </c>
      <c r="F327" s="17">
        <f t="shared" si="7"/>
        <v>2.12</v>
      </c>
      <c r="G327" s="11">
        <f t="shared" si="7"/>
        <v>44383</v>
      </c>
      <c r="H327" s="19">
        <f t="shared" si="9"/>
        <v>0.63194444444444442</v>
      </c>
      <c r="I327" s="17">
        <f t="shared" si="8"/>
        <v>15</v>
      </c>
      <c r="J327" s="17">
        <v>2</v>
      </c>
    </row>
    <row r="328" spans="1:10" x14ac:dyDescent="0.35">
      <c r="A328" s="17">
        <f>'Waterfront 2'!M154</f>
        <v>3</v>
      </c>
      <c r="B328" s="17">
        <f>'Waterfront 2'!Q158</f>
        <v>55.5</v>
      </c>
      <c r="C328" s="17">
        <f t="shared" si="7"/>
        <v>2459412.1277777776</v>
      </c>
      <c r="D328" s="17">
        <f t="shared" si="7"/>
        <v>7</v>
      </c>
      <c r="E328" s="17">
        <f t="shared" si="7"/>
        <v>73</v>
      </c>
      <c r="F328" s="17">
        <f t="shared" si="7"/>
        <v>0.76</v>
      </c>
      <c r="G328" s="11">
        <f t="shared" si="7"/>
        <v>44393</v>
      </c>
      <c r="H328" s="19">
        <f t="shared" si="9"/>
        <v>0.62777777777777777</v>
      </c>
      <c r="I328" s="17">
        <f t="shared" si="8"/>
        <v>15</v>
      </c>
      <c r="J328" s="17">
        <v>2</v>
      </c>
    </row>
    <row r="329" spans="1:10" x14ac:dyDescent="0.35">
      <c r="A329" s="17">
        <f>'Waterfront 2'!M155</f>
        <v>7</v>
      </c>
      <c r="B329" s="17">
        <f>'Waterfront 2'!Q159</f>
        <v>54.3</v>
      </c>
      <c r="C329" s="17">
        <f t="shared" si="7"/>
        <v>2459416.1270833332</v>
      </c>
      <c r="D329" s="17">
        <f t="shared" si="7"/>
        <v>7</v>
      </c>
      <c r="E329" s="17">
        <f t="shared" si="7"/>
        <v>66</v>
      </c>
      <c r="F329" s="17">
        <f t="shared" si="7"/>
        <v>2.13</v>
      </c>
      <c r="G329" s="11">
        <f t="shared" si="7"/>
        <v>44397</v>
      </c>
      <c r="H329" s="19">
        <f t="shared" si="9"/>
        <v>0.62708333333333333</v>
      </c>
      <c r="I329" s="17">
        <f t="shared" si="8"/>
        <v>15</v>
      </c>
      <c r="J329" s="17">
        <v>2</v>
      </c>
    </row>
    <row r="330" spans="1:10" x14ac:dyDescent="0.35">
      <c r="A330" s="17">
        <f>'Waterfront 2'!M156</f>
        <v>5</v>
      </c>
      <c r="B330" s="17">
        <f>'Waterfront 2'!Q160</f>
        <v>57.4</v>
      </c>
      <c r="C330" s="17">
        <f t="shared" si="7"/>
        <v>2459417.1375000002</v>
      </c>
      <c r="D330" s="17">
        <f t="shared" si="7"/>
        <v>7</v>
      </c>
      <c r="E330" s="17">
        <f t="shared" si="7"/>
        <v>68</v>
      </c>
      <c r="F330" s="17">
        <f t="shared" si="7"/>
        <v>1.89</v>
      </c>
      <c r="G330" s="11">
        <f t="shared" si="7"/>
        <v>44398</v>
      </c>
      <c r="H330" s="19">
        <f t="shared" si="9"/>
        <v>0.63750000000000007</v>
      </c>
      <c r="I330" s="17">
        <f t="shared" si="8"/>
        <v>15</v>
      </c>
      <c r="J330" s="17">
        <v>2</v>
      </c>
    </row>
    <row r="331" spans="1:10" x14ac:dyDescent="0.35">
      <c r="A331" s="17">
        <f>'Waterfront 2'!M157</f>
        <v>14</v>
      </c>
      <c r="B331" s="17">
        <f>'Waterfront 2'!Q161</f>
        <v>43.9</v>
      </c>
      <c r="C331" s="17">
        <f t="shared" si="7"/>
        <v>2459423.1291666669</v>
      </c>
      <c r="D331" s="17">
        <f t="shared" si="7"/>
        <v>7</v>
      </c>
      <c r="E331" s="17">
        <f t="shared" si="7"/>
        <v>68</v>
      </c>
      <c r="F331" s="17">
        <f t="shared" si="7"/>
        <v>0.17</v>
      </c>
      <c r="G331" s="11">
        <f t="shared" si="7"/>
        <v>44404</v>
      </c>
      <c r="H331" s="19">
        <f t="shared" si="9"/>
        <v>0.62916666666666665</v>
      </c>
      <c r="I331" s="17">
        <f t="shared" si="8"/>
        <v>15</v>
      </c>
      <c r="J331" s="17">
        <v>2</v>
      </c>
    </row>
    <row r="332" spans="1:10" x14ac:dyDescent="0.35">
      <c r="A332" s="17">
        <f>'Waterfront 2'!M158</f>
        <v>1</v>
      </c>
      <c r="B332" s="17">
        <f>'Waterfront 2'!Q162</f>
        <v>46.7</v>
      </c>
      <c r="C332" s="17">
        <f t="shared" si="7"/>
        <v>2459430.1298611113</v>
      </c>
      <c r="D332" s="17">
        <f t="shared" si="7"/>
        <v>7</v>
      </c>
      <c r="E332" s="17">
        <f t="shared" si="7"/>
        <v>75</v>
      </c>
      <c r="F332" s="17">
        <f t="shared" si="7"/>
        <v>2.0699999999999998</v>
      </c>
      <c r="G332" s="11">
        <f t="shared" si="7"/>
        <v>44411</v>
      </c>
      <c r="H332" s="19">
        <f t="shared" si="9"/>
        <v>0.62986111111111109</v>
      </c>
      <c r="I332" s="17">
        <f t="shared" si="8"/>
        <v>15</v>
      </c>
      <c r="J332" s="17">
        <v>2</v>
      </c>
    </row>
    <row r="333" spans="1:10" x14ac:dyDescent="0.35">
      <c r="A333" s="17">
        <f>'Waterfront 2'!M159</f>
        <v>3</v>
      </c>
      <c r="B333" s="17">
        <f>'Waterfront 2'!Q163</f>
        <v>57.7</v>
      </c>
      <c r="C333" s="17">
        <f t="shared" si="7"/>
        <v>2459433.1298611113</v>
      </c>
      <c r="D333" s="17">
        <f t="shared" si="7"/>
        <v>8</v>
      </c>
      <c r="E333" s="17">
        <f t="shared" si="7"/>
        <v>77</v>
      </c>
      <c r="F333" s="17">
        <f t="shared" si="7"/>
        <v>1.55</v>
      </c>
      <c r="G333" s="11">
        <f t="shared" si="7"/>
        <v>44414</v>
      </c>
      <c r="H333" s="19">
        <f t="shared" si="9"/>
        <v>0.62986111111111109</v>
      </c>
      <c r="I333" s="17">
        <f t="shared" si="8"/>
        <v>15</v>
      </c>
      <c r="J333" s="17">
        <v>2</v>
      </c>
    </row>
    <row r="334" spans="1:10" x14ac:dyDescent="0.35">
      <c r="A334" s="17">
        <f>'Waterfront 2'!M160</f>
        <v>10</v>
      </c>
      <c r="B334" s="17">
        <f>'Waterfront 2'!Q164</f>
        <v>40.1</v>
      </c>
      <c r="C334" s="17">
        <f t="shared" si="7"/>
        <v>2459437.1270833332</v>
      </c>
      <c r="D334" s="17">
        <f t="shared" si="7"/>
        <v>8</v>
      </c>
      <c r="E334" s="17">
        <f t="shared" si="7"/>
        <v>70</v>
      </c>
      <c r="F334" s="17">
        <f t="shared" si="7"/>
        <v>0.5</v>
      </c>
      <c r="G334" s="11">
        <f t="shared" si="7"/>
        <v>44418</v>
      </c>
      <c r="H334" s="19">
        <f t="shared" si="9"/>
        <v>0.62708333333333333</v>
      </c>
      <c r="I334" s="17">
        <f t="shared" si="8"/>
        <v>15</v>
      </c>
      <c r="J334" s="17">
        <v>2</v>
      </c>
    </row>
    <row r="335" spans="1:10" x14ac:dyDescent="0.35">
      <c r="A335" s="17">
        <f>'Waterfront 2'!M161</f>
        <v>6</v>
      </c>
      <c r="B335" s="17">
        <f>'Waterfront 2'!Q165</f>
        <v>50.1</v>
      </c>
      <c r="C335" s="17">
        <f t="shared" si="7"/>
        <v>2459439.1298611113</v>
      </c>
      <c r="D335" s="17">
        <f t="shared" si="7"/>
        <v>8</v>
      </c>
      <c r="E335" s="17">
        <f t="shared" si="7"/>
        <v>75</v>
      </c>
      <c r="F335" s="17">
        <f t="shared" si="7"/>
        <v>0.6</v>
      </c>
      <c r="G335" s="11">
        <f t="shared" si="7"/>
        <v>44420</v>
      </c>
      <c r="H335" s="19">
        <f t="shared" si="9"/>
        <v>0.62986111111111109</v>
      </c>
      <c r="I335" s="17">
        <f t="shared" si="8"/>
        <v>15</v>
      </c>
      <c r="J335" s="17">
        <v>2</v>
      </c>
    </row>
    <row r="336" spans="1:10" x14ac:dyDescent="0.35">
      <c r="A336" s="17">
        <f>'Waterfront 2'!M162</f>
        <v>5</v>
      </c>
      <c r="B336" s="17">
        <f>'Waterfront 2'!Q166</f>
        <v>44.2</v>
      </c>
      <c r="C336" s="17">
        <f t="shared" si="7"/>
        <v>2459444.1291666669</v>
      </c>
      <c r="D336" s="17">
        <f t="shared" si="7"/>
        <v>8</v>
      </c>
      <c r="E336" s="17">
        <f t="shared" si="7"/>
        <v>86</v>
      </c>
      <c r="F336" s="17">
        <f t="shared" si="7"/>
        <v>2.23</v>
      </c>
      <c r="G336" s="11">
        <f t="shared" si="7"/>
        <v>44425</v>
      </c>
      <c r="H336" s="19">
        <f t="shared" si="9"/>
        <v>0.62916666666666665</v>
      </c>
      <c r="I336" s="17">
        <f t="shared" si="8"/>
        <v>15</v>
      </c>
      <c r="J336" s="17">
        <v>2</v>
      </c>
    </row>
    <row r="337" spans="1:10" x14ac:dyDescent="0.35">
      <c r="A337" s="17">
        <f>'Waterfront 2'!M163</f>
        <v>3</v>
      </c>
      <c r="B337" s="17">
        <f>'Waterfront 2'!Q167</f>
        <v>42.1</v>
      </c>
      <c r="C337" s="17">
        <f t="shared" si="7"/>
        <v>2459451.128472222</v>
      </c>
      <c r="D337" s="17">
        <f t="shared" si="7"/>
        <v>8</v>
      </c>
      <c r="E337" s="17">
        <f t="shared" si="7"/>
        <v>66</v>
      </c>
      <c r="F337" s="17">
        <f t="shared" si="7"/>
        <v>0.71</v>
      </c>
      <c r="G337" s="11">
        <f t="shared" si="7"/>
        <v>44432</v>
      </c>
      <c r="H337" s="19">
        <f t="shared" si="9"/>
        <v>0.62847222222222221</v>
      </c>
      <c r="I337" s="17">
        <f t="shared" si="8"/>
        <v>15</v>
      </c>
      <c r="J337" s="17">
        <v>2</v>
      </c>
    </row>
    <row r="338" spans="1:10" x14ac:dyDescent="0.35">
      <c r="A338" s="17">
        <f>'Waterfront 2'!M164</f>
        <v>3</v>
      </c>
      <c r="B338" s="17">
        <f>'Waterfront 2'!Q168</f>
        <v>47.9</v>
      </c>
      <c r="C338" s="17">
        <f t="shared" si="7"/>
        <v>2459453.1256944444</v>
      </c>
      <c r="D338" s="17">
        <f t="shared" si="7"/>
        <v>8</v>
      </c>
      <c r="E338" s="17">
        <f t="shared" si="7"/>
        <v>70</v>
      </c>
      <c r="F338" s="17">
        <f t="shared" si="7"/>
        <v>0.85</v>
      </c>
      <c r="G338" s="11">
        <f t="shared" si="7"/>
        <v>44434</v>
      </c>
      <c r="H338" s="19">
        <f t="shared" si="9"/>
        <v>0.62569444444444444</v>
      </c>
      <c r="I338" s="17">
        <f t="shared" si="8"/>
        <v>15</v>
      </c>
      <c r="J338" s="17">
        <v>2</v>
      </c>
    </row>
    <row r="339" spans="1:10" x14ac:dyDescent="0.35">
      <c r="A339" s="17">
        <f>'Waterfront 2'!M165</f>
        <v>0</v>
      </c>
      <c r="B339" s="17">
        <f>'Waterfront 2'!Q169</f>
        <v>46.8</v>
      </c>
      <c r="C339" s="17">
        <f t="shared" si="7"/>
        <v>2459458.1319444445</v>
      </c>
      <c r="D339" s="17">
        <f t="shared" si="7"/>
        <v>8</v>
      </c>
      <c r="E339" s="17">
        <f t="shared" si="7"/>
        <v>65</v>
      </c>
      <c r="F339" s="17">
        <f t="shared" si="7"/>
        <v>2.21</v>
      </c>
      <c r="G339" s="11">
        <f t="shared" si="7"/>
        <v>44439</v>
      </c>
      <c r="H339" s="19">
        <f t="shared" si="9"/>
        <v>0.63194444444444442</v>
      </c>
      <c r="I339" s="17">
        <f t="shared" si="8"/>
        <v>15</v>
      </c>
      <c r="J339" s="17">
        <v>2</v>
      </c>
    </row>
    <row r="340" spans="1:10" x14ac:dyDescent="0.35">
      <c r="A340" s="17">
        <f>'Waterfront 2'!M166</f>
        <v>2</v>
      </c>
      <c r="B340" s="17">
        <f>'Waterfront 2'!Q170</f>
        <v>49.2</v>
      </c>
      <c r="C340" s="17">
        <f t="shared" si="7"/>
        <v>2459465.9208333334</v>
      </c>
      <c r="D340" s="17">
        <f t="shared" si="7"/>
        <v>8</v>
      </c>
      <c r="E340" s="17">
        <f t="shared" si="7"/>
        <v>63</v>
      </c>
      <c r="F340" s="17">
        <f t="shared" si="7"/>
        <v>0.72</v>
      </c>
      <c r="G340" s="11">
        <f t="shared" si="7"/>
        <v>44447</v>
      </c>
      <c r="H340" s="19">
        <f t="shared" si="9"/>
        <v>0.42083333333333334</v>
      </c>
      <c r="I340" s="17">
        <f t="shared" si="8"/>
        <v>10</v>
      </c>
      <c r="J340" s="17">
        <v>2</v>
      </c>
    </row>
    <row r="341" spans="1:10" x14ac:dyDescent="0.35">
      <c r="A341" s="17">
        <f>'Waterfront 2'!M167</f>
        <v>4</v>
      </c>
      <c r="B341" s="17">
        <f>'Waterfront 2'!Q171</f>
        <v>47.9</v>
      </c>
      <c r="C341" s="17">
        <f t="shared" si="7"/>
        <v>2459472.1305555557</v>
      </c>
      <c r="D341" s="17">
        <f t="shared" si="7"/>
        <v>9</v>
      </c>
      <c r="E341" s="17">
        <f t="shared" si="7"/>
        <v>64</v>
      </c>
      <c r="F341" s="17">
        <f t="shared" si="7"/>
        <v>2.27</v>
      </c>
      <c r="G341" s="11">
        <f t="shared" si="7"/>
        <v>44453</v>
      </c>
      <c r="H341" s="19">
        <f t="shared" si="9"/>
        <v>0.63055555555555554</v>
      </c>
      <c r="I341" s="17">
        <f t="shared" si="8"/>
        <v>15</v>
      </c>
      <c r="J341" s="17">
        <v>2</v>
      </c>
    </row>
    <row r="342" spans="1:10" x14ac:dyDescent="0.35">
      <c r="A342" s="17">
        <f>'Waterfront 2'!M168</f>
        <v>3</v>
      </c>
      <c r="B342" s="17">
        <f>'Waterfront 2'!Q172</f>
        <v>43.9</v>
      </c>
      <c r="C342" s="17">
        <f t="shared" si="7"/>
        <v>2459473.0423611109</v>
      </c>
      <c r="D342" s="17">
        <f t="shared" si="7"/>
        <v>9</v>
      </c>
      <c r="E342" s="17">
        <f t="shared" si="7"/>
        <v>57</v>
      </c>
      <c r="F342" s="17">
        <f t="shared" si="7"/>
        <v>2.11</v>
      </c>
      <c r="G342" s="11">
        <f t="shared" si="7"/>
        <v>44454</v>
      </c>
      <c r="H342" s="19">
        <f t="shared" si="9"/>
        <v>0.54236111111111118</v>
      </c>
      <c r="I342" s="17">
        <f t="shared" si="8"/>
        <v>13</v>
      </c>
      <c r="J342" s="17">
        <v>2</v>
      </c>
    </row>
    <row r="343" spans="1:10" x14ac:dyDescent="0.35">
      <c r="A343" s="17">
        <f>'Waterfront 2'!M169</f>
        <v>1</v>
      </c>
      <c r="B343" s="17">
        <f>'Waterfront 2'!Q173</f>
        <v>47.8</v>
      </c>
      <c r="C343" s="17">
        <f t="shared" si="7"/>
        <v>2459487.1625000001</v>
      </c>
      <c r="D343" s="17">
        <f t="shared" si="7"/>
        <v>9</v>
      </c>
      <c r="E343" s="17">
        <f t="shared" si="7"/>
        <v>63</v>
      </c>
      <c r="F343" s="17">
        <f t="shared" si="7"/>
        <v>2.2200000000000002</v>
      </c>
      <c r="G343" s="11">
        <f t="shared" si="7"/>
        <v>44468</v>
      </c>
      <c r="H343" s="19">
        <f t="shared" si="9"/>
        <v>0.66249999999999998</v>
      </c>
      <c r="I343" s="17">
        <f t="shared" si="8"/>
        <v>15</v>
      </c>
      <c r="J343" s="17">
        <v>2</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S53"/>
  <sheetViews>
    <sheetView tabSelected="1" workbookViewId="0">
      <selection activeCell="O4" sqref="O4"/>
    </sheetView>
  </sheetViews>
  <sheetFormatPr defaultRowHeight="14.5" x14ac:dyDescent="0.35"/>
  <cols>
    <col min="1" max="6" width="8.7265625" style="17"/>
    <col min="7" max="7" width="9.453125" style="17" bestFit="1" customWidth="1"/>
    <col min="8" max="16384" width="8.7265625" style="17"/>
  </cols>
  <sheetData>
    <row r="1" spans="1:19" x14ac:dyDescent="0.35">
      <c r="A1" s="17" t="s">
        <v>125</v>
      </c>
      <c r="B1" s="17" t="s">
        <v>124</v>
      </c>
      <c r="C1" s="17" t="s">
        <v>123</v>
      </c>
      <c r="D1" s="17" t="s">
        <v>122</v>
      </c>
      <c r="E1" s="17" t="s">
        <v>121</v>
      </c>
      <c r="F1" s="17" t="s">
        <v>120</v>
      </c>
      <c r="G1" s="17" t="s">
        <v>126</v>
      </c>
      <c r="H1" s="17" t="s">
        <v>130</v>
      </c>
      <c r="I1" s="17" t="s">
        <v>127</v>
      </c>
      <c r="K1" s="17" t="s">
        <v>133</v>
      </c>
      <c r="M1" s="17" t="s">
        <v>36</v>
      </c>
      <c r="N1" s="17" t="s">
        <v>141</v>
      </c>
      <c r="O1" s="17" t="s">
        <v>140</v>
      </c>
      <c r="P1" s="17" t="s">
        <v>139</v>
      </c>
      <c r="R1" s="17" t="s">
        <v>152</v>
      </c>
      <c r="S1" s="17" t="s">
        <v>153</v>
      </c>
    </row>
    <row r="2" spans="1:19" x14ac:dyDescent="0.35">
      <c r="A2" s="17">
        <f>'Analyzing #1'!L4</f>
        <v>16</v>
      </c>
      <c r="B2" s="17">
        <f>'Analyzing #1'!K4</f>
        <v>43.3</v>
      </c>
      <c r="C2" s="17">
        <f>'Analyzing #2'!K4</f>
        <v>2459043.972222222</v>
      </c>
      <c r="D2" s="17">
        <f>MONTH('Analyzing #1'!J4)</f>
        <v>7</v>
      </c>
      <c r="E2" s="17">
        <f>'Analyzing #1'!P4</f>
        <v>63</v>
      </c>
      <c r="F2" s="17">
        <v>1.54</v>
      </c>
      <c r="G2" s="11">
        <f>'Analyzing #1'!J4</f>
        <v>44025</v>
      </c>
      <c r="H2" s="19">
        <f>'Analyzing #1'!M4</f>
        <v>0.47222222222222227</v>
      </c>
      <c r="I2" s="17">
        <f>HOUR(H2)</f>
        <v>11</v>
      </c>
      <c r="K2" t="s">
        <v>141</v>
      </c>
      <c r="M2" s="17">
        <v>0</v>
      </c>
      <c r="N2" s="17">
        <v>3</v>
      </c>
      <c r="O2" s="17">
        <v>2</v>
      </c>
      <c r="P2" s="17">
        <v>0</v>
      </c>
      <c r="R2" s="17">
        <v>29</v>
      </c>
      <c r="S2" s="17">
        <v>5</v>
      </c>
    </row>
    <row r="3" spans="1:19" x14ac:dyDescent="0.35">
      <c r="A3" s="17">
        <f>'Analyzing #1'!L5</f>
        <v>38</v>
      </c>
      <c r="B3" s="17">
        <f>'Analyzing #1'!K5</f>
        <v>38</v>
      </c>
      <c r="C3" s="17">
        <f>'Analyzing #2'!K5</f>
        <v>2459050.972222222</v>
      </c>
      <c r="D3" s="17">
        <f>MONTH('Analyzing #1'!J5)</f>
        <v>7</v>
      </c>
      <c r="E3" s="17">
        <f>'Analyzing #1'!P5</f>
        <v>70</v>
      </c>
      <c r="F3" s="17">
        <v>-0.57999999999999996</v>
      </c>
      <c r="G3" s="11">
        <f>'Analyzing #1'!J5</f>
        <v>44032</v>
      </c>
      <c r="H3" s="19">
        <f>'Analyzing #1'!M5</f>
        <v>0.47222222222222227</v>
      </c>
      <c r="I3" s="17">
        <f t="shared" ref="I3:I52" si="0">HOUR(H3)</f>
        <v>11</v>
      </c>
      <c r="K3"/>
      <c r="L3" s="17" t="s">
        <v>154</v>
      </c>
      <c r="M3" s="17">
        <v>0</v>
      </c>
      <c r="N3" s="17">
        <f>3/5</f>
        <v>0.6</v>
      </c>
      <c r="O3" s="17">
        <f>2/5</f>
        <v>0.4</v>
      </c>
      <c r="P3" s="17">
        <v>0</v>
      </c>
      <c r="R3" s="17">
        <f>S2/R2</f>
        <v>0.17241379310344829</v>
      </c>
    </row>
    <row r="4" spans="1:19" x14ac:dyDescent="0.35">
      <c r="A4" s="17">
        <f>'Analyzing #1'!L6</f>
        <v>48</v>
      </c>
      <c r="B4" s="17">
        <f>'Analyzing #1'!K6</f>
        <v>33.200000000000003</v>
      </c>
      <c r="C4" s="17">
        <f>'Analyzing #2'!K6</f>
        <v>2459058.1805555555</v>
      </c>
      <c r="D4" s="17">
        <f>MONTH('Analyzing #1'!J6)</f>
        <v>7</v>
      </c>
      <c r="E4" s="17">
        <f>'Analyzing #1'!P6</f>
        <v>82</v>
      </c>
      <c r="F4" s="17">
        <v>1.24</v>
      </c>
      <c r="G4" s="11">
        <f>'Analyzing #1'!J6</f>
        <v>44039</v>
      </c>
      <c r="H4" s="19">
        <f>'Analyzing #1'!M6</f>
        <v>0.68055555555555547</v>
      </c>
      <c r="I4" s="17">
        <f t="shared" si="0"/>
        <v>16</v>
      </c>
      <c r="K4"/>
    </row>
    <row r="5" spans="1:19" x14ac:dyDescent="0.35">
      <c r="A5" s="17">
        <f>'Analyzing #1'!L7</f>
        <v>28</v>
      </c>
      <c r="B5" s="17">
        <f>'Analyzing #1'!K7</f>
        <v>36.200000000000003</v>
      </c>
      <c r="C5" s="17">
        <f>'Analyzing #2'!K7</f>
        <v>2459064.923611111</v>
      </c>
      <c r="D5" s="17">
        <f>MONTH('Analyzing #1'!J7)</f>
        <v>8</v>
      </c>
      <c r="E5" s="17">
        <f>'Analyzing #1'!P7</f>
        <v>66</v>
      </c>
      <c r="F5" s="17">
        <v>-0.06</v>
      </c>
      <c r="G5" s="11">
        <f>'Analyzing #1'!J7</f>
        <v>44046</v>
      </c>
      <c r="H5" s="19">
        <f>'Analyzing #1'!M7</f>
        <v>0.4236111111111111</v>
      </c>
      <c r="I5" s="17">
        <f t="shared" si="0"/>
        <v>10</v>
      </c>
      <c r="K5" t="s">
        <v>141</v>
      </c>
    </row>
    <row r="6" spans="1:19" x14ac:dyDescent="0.35">
      <c r="A6" s="17">
        <f>'Analyzing #1'!L8</f>
        <v>82</v>
      </c>
      <c r="B6" s="17">
        <f>'Analyzing #1'!K8</f>
        <v>31.7</v>
      </c>
      <c r="C6" s="17">
        <f>'Analyzing #2'!K8</f>
        <v>2459072.1493055555</v>
      </c>
      <c r="D6" s="17">
        <f>MONTH('Analyzing #1'!J8)</f>
        <v>8</v>
      </c>
      <c r="E6" s="17">
        <f>'Analyzing #1'!P8</f>
        <v>68</v>
      </c>
      <c r="F6" s="17">
        <v>1.53</v>
      </c>
      <c r="G6" s="11">
        <f>'Analyzing #1'!J8</f>
        <v>44053</v>
      </c>
      <c r="H6" s="19">
        <f>'Analyzing #1'!M8</f>
        <v>0.64930555555555558</v>
      </c>
      <c r="I6" s="17">
        <f t="shared" si="0"/>
        <v>15</v>
      </c>
      <c r="K6"/>
    </row>
    <row r="7" spans="1:19" x14ac:dyDescent="0.35">
      <c r="A7" s="17">
        <f>'Analyzing #1'!L9</f>
        <v>81</v>
      </c>
      <c r="B7" s="17">
        <f>'Analyzing #1'!K9</f>
        <v>37.700000000000003</v>
      </c>
      <c r="C7" s="17">
        <f>'Analyzing #2'!K9</f>
        <v>2459078.934027778</v>
      </c>
      <c r="D7" s="17">
        <f>MONTH('Analyzing #1'!J9)</f>
        <v>8</v>
      </c>
      <c r="E7" s="17">
        <f>'Analyzing #1'!P9</f>
        <v>73</v>
      </c>
      <c r="F7" s="17">
        <v>-0.4</v>
      </c>
      <c r="G7" s="11">
        <f>'Analyzing #1'!J9</f>
        <v>44060</v>
      </c>
      <c r="H7" s="19">
        <f>'Analyzing #1'!M9</f>
        <v>0.43402777777777773</v>
      </c>
      <c r="I7" s="17">
        <f t="shared" si="0"/>
        <v>10</v>
      </c>
      <c r="K7" t="s">
        <v>140</v>
      </c>
    </row>
    <row r="8" spans="1:19" x14ac:dyDescent="0.35">
      <c r="A8" s="17">
        <f>'Analyzing #1'!L10</f>
        <v>26</v>
      </c>
      <c r="B8" s="17">
        <f>'Analyzing #1'!K10</f>
        <v>33.1</v>
      </c>
      <c r="C8" s="17">
        <f>'Analyzing #2'!K10</f>
        <v>2459085.902777778</v>
      </c>
      <c r="D8" s="17">
        <f>MONTH('Analyzing #1'!J10)</f>
        <v>8</v>
      </c>
      <c r="E8" s="17">
        <f>'Analyzing #1'!P10</f>
        <v>61</v>
      </c>
      <c r="F8" s="17">
        <v>2.11</v>
      </c>
      <c r="G8" s="11">
        <f>'Analyzing #1'!J10</f>
        <v>44067</v>
      </c>
      <c r="H8" s="19">
        <f>'Analyzing #1'!M10</f>
        <v>0.40277777777777773</v>
      </c>
      <c r="I8" s="17">
        <f t="shared" si="0"/>
        <v>9</v>
      </c>
      <c r="K8"/>
    </row>
    <row r="9" spans="1:19" x14ac:dyDescent="0.35">
      <c r="A9" s="17">
        <f>'Analyzing #1'!L11</f>
        <v>64</v>
      </c>
      <c r="B9" s="17">
        <f>'Analyzing #1'!K11</f>
        <v>36.1</v>
      </c>
      <c r="C9" s="17">
        <f>'Analyzing #2'!K11</f>
        <v>2459092.892361111</v>
      </c>
      <c r="D9" s="17">
        <f>MONTH('Analyzing #1'!J11)</f>
        <v>8</v>
      </c>
      <c r="E9" s="17">
        <f>'Analyzing #1'!P11</f>
        <v>57</v>
      </c>
      <c r="F9" s="17">
        <v>0.18</v>
      </c>
      <c r="G9" s="11">
        <f>'Analyzing #1'!J11</f>
        <v>44074</v>
      </c>
      <c r="H9" s="19">
        <f>'Analyzing #1'!M11</f>
        <v>0.3923611111111111</v>
      </c>
      <c r="I9" s="17">
        <f t="shared" si="0"/>
        <v>9</v>
      </c>
      <c r="K9"/>
    </row>
    <row r="10" spans="1:19" x14ac:dyDescent="0.35">
      <c r="A10" s="17">
        <f>'Analyzing #1'!L12</f>
        <v>70</v>
      </c>
      <c r="B10" s="17">
        <f>'Analyzing #1'!K12</f>
        <v>34.799999999999997</v>
      </c>
      <c r="C10" s="17">
        <f>'Analyzing #2'!K12</f>
        <v>2459105.9583333335</v>
      </c>
      <c r="D10" s="17">
        <f>MONTH('Analyzing #1'!J12)</f>
        <v>9</v>
      </c>
      <c r="E10" s="17">
        <f>'Analyzing #1'!P12</f>
        <v>57</v>
      </c>
      <c r="F10" s="17">
        <v>0.71</v>
      </c>
      <c r="G10" s="11">
        <f>'Analyzing #1'!J12</f>
        <v>44087</v>
      </c>
      <c r="H10" s="19">
        <f>'Analyzing #1'!M12</f>
        <v>0.45833333333333331</v>
      </c>
      <c r="I10" s="17">
        <f t="shared" si="0"/>
        <v>11</v>
      </c>
      <c r="K10" t="s">
        <v>141</v>
      </c>
    </row>
    <row r="11" spans="1:19" x14ac:dyDescent="0.35">
      <c r="A11" s="17">
        <f>'Analyzing #1'!L13</f>
        <v>31</v>
      </c>
      <c r="B11" s="17">
        <f>'Analyzing #1'!K13</f>
        <v>49.5</v>
      </c>
      <c r="C11" s="17">
        <f>'Analyzing #2'!K13</f>
        <v>2459113.909722222</v>
      </c>
      <c r="D11" s="17">
        <f>MONTH('Analyzing #1'!J13)</f>
        <v>9</v>
      </c>
      <c r="E11" s="17">
        <f>'Analyzing #1'!P13</f>
        <v>57</v>
      </c>
      <c r="F11" s="17">
        <v>2.58</v>
      </c>
      <c r="G11" s="11">
        <f>'Analyzing #1'!J13</f>
        <v>44095</v>
      </c>
      <c r="H11" s="19">
        <f>'Analyzing #1'!M13</f>
        <v>0.40972222222222227</v>
      </c>
      <c r="I11" s="17">
        <f t="shared" si="0"/>
        <v>9</v>
      </c>
      <c r="K11"/>
    </row>
    <row r="12" spans="1:19" x14ac:dyDescent="0.35">
      <c r="A12" s="17">
        <f>'Analyzing #1'!L14</f>
        <v>55</v>
      </c>
      <c r="B12" s="17">
        <f>'Analyzing #1'!K14</f>
        <v>40.200000000000003</v>
      </c>
      <c r="C12" s="17">
        <f>'Analyzing #2'!K14</f>
        <v>2459120.9791666665</v>
      </c>
      <c r="D12" s="17">
        <f>MONTH('Analyzing #1'!J14)</f>
        <v>9</v>
      </c>
      <c r="E12" s="17">
        <f>'Analyzing #1'!P14</f>
        <v>61</v>
      </c>
      <c r="F12" s="17">
        <v>0.56999999999999995</v>
      </c>
      <c r="G12" s="11">
        <f>'Analyzing #1'!J14</f>
        <v>44102</v>
      </c>
      <c r="H12" s="19">
        <f>'Analyzing #1'!M14</f>
        <v>0.47916666666666669</v>
      </c>
      <c r="I12" s="17">
        <f t="shared" si="0"/>
        <v>11</v>
      </c>
      <c r="K12"/>
    </row>
    <row r="13" spans="1:19" x14ac:dyDescent="0.35">
      <c r="A13" s="17">
        <f>'Analyzing #1'!L15</f>
        <v>47</v>
      </c>
      <c r="B13" s="17">
        <f>'Analyzing #1'!K15</f>
        <v>40</v>
      </c>
      <c r="C13" s="17">
        <f>'Analyzing #2'!K15</f>
        <v>2459127.9583333335</v>
      </c>
      <c r="D13" s="17">
        <f>MONTH('Analyzing #1'!J15)</f>
        <v>10</v>
      </c>
      <c r="E13" s="17">
        <f>'Analyzing #1'!P15</f>
        <v>57</v>
      </c>
      <c r="F13" s="17">
        <v>2.15</v>
      </c>
      <c r="G13" s="11">
        <f>'Analyzing #1'!J15</f>
        <v>44109</v>
      </c>
      <c r="H13" s="19">
        <f>'Analyzing #1'!M15</f>
        <v>0.45833333333333331</v>
      </c>
      <c r="I13" s="17">
        <f t="shared" si="0"/>
        <v>11</v>
      </c>
      <c r="K13"/>
    </row>
    <row r="14" spans="1:19" x14ac:dyDescent="0.35">
      <c r="A14" s="17">
        <f>'Analyzing #1'!L16</f>
        <v>0</v>
      </c>
      <c r="B14" s="17">
        <f>'Analyzing #1'!K16</f>
        <v>44.6</v>
      </c>
      <c r="C14" s="17">
        <f>'Analyzing #2'!K16</f>
        <v>2459141.9791666665</v>
      </c>
      <c r="D14" s="17">
        <f>MONTH('Analyzing #1'!J16)</f>
        <v>10</v>
      </c>
      <c r="E14" s="17">
        <f>'Analyzing #1'!P16</f>
        <v>54</v>
      </c>
      <c r="F14" s="17">
        <v>2.27</v>
      </c>
      <c r="G14" s="11">
        <f>'Analyzing #1'!J16</f>
        <v>44123</v>
      </c>
      <c r="H14" s="19">
        <f>'Analyzing #1'!M16</f>
        <v>0.47916666666666669</v>
      </c>
      <c r="I14" s="17">
        <f t="shared" si="0"/>
        <v>11</v>
      </c>
      <c r="K14"/>
    </row>
    <row r="15" spans="1:19" x14ac:dyDescent="0.35">
      <c r="A15" s="17">
        <f>'Analyzing #1'!L17</f>
        <v>15</v>
      </c>
      <c r="B15" s="17">
        <f>'Analyzing #1'!K17</f>
        <v>36.700000000000003</v>
      </c>
      <c r="C15" s="17">
        <f>'Analyzing #2'!K17</f>
        <v>2459148.972222222</v>
      </c>
      <c r="D15" s="17">
        <f>MONTH('Analyzing #1'!J17)</f>
        <v>10</v>
      </c>
      <c r="E15" s="17">
        <f>'Analyzing #1'!P17</f>
        <v>43</v>
      </c>
      <c r="F15" s="17">
        <v>1.33</v>
      </c>
      <c r="G15" s="11">
        <f>'Analyzing #1'!J17</f>
        <v>44130</v>
      </c>
      <c r="H15" s="19">
        <f>'Analyzing #1'!M17</f>
        <v>0.47222222222222227</v>
      </c>
      <c r="I15" s="17">
        <f t="shared" si="0"/>
        <v>11</v>
      </c>
      <c r="K15"/>
    </row>
    <row r="16" spans="1:19" x14ac:dyDescent="0.35">
      <c r="A16" s="17">
        <f>'Analyzing #1'!L18</f>
        <v>20</v>
      </c>
      <c r="B16" s="17">
        <f>'Analyzing #1'!K18</f>
        <v>38.700000000000003</v>
      </c>
      <c r="C16" s="17">
        <f>'Analyzing #2'!K18</f>
        <v>2459155.972222222</v>
      </c>
      <c r="D16" s="17">
        <f>MONTH('Analyzing #1'!J18)</f>
        <v>11</v>
      </c>
      <c r="E16" s="17">
        <f>'Analyzing #1'!P18</f>
        <v>54</v>
      </c>
      <c r="F16" s="17">
        <v>2.0299999999999998</v>
      </c>
      <c r="G16" s="11">
        <f>'Analyzing #1'!J18</f>
        <v>44137</v>
      </c>
      <c r="H16" s="19">
        <f>'Analyzing #1'!M18</f>
        <v>0.47222222222222227</v>
      </c>
      <c r="I16" s="17">
        <f t="shared" si="0"/>
        <v>11</v>
      </c>
      <c r="K16"/>
    </row>
    <row r="17" spans="1:11" x14ac:dyDescent="0.35">
      <c r="A17" s="17">
        <f>'Analyzing #1'!L19</f>
        <v>24</v>
      </c>
      <c r="B17" s="17">
        <f>'Analyzing #1'!K19</f>
        <v>52.2</v>
      </c>
      <c r="C17" s="17">
        <f>'Analyzing #2'!K19</f>
        <v>2459162.951388889</v>
      </c>
      <c r="D17" s="17">
        <f>MONTH('Analyzing #1'!J19)</f>
        <v>11</v>
      </c>
      <c r="E17" s="17">
        <f>'Analyzing #1'!P19</f>
        <v>39</v>
      </c>
      <c r="F17" s="17">
        <v>2.48</v>
      </c>
      <c r="G17" s="11">
        <f>'Analyzing #1'!J19</f>
        <v>44144</v>
      </c>
      <c r="H17" s="19">
        <f>'Analyzing #1'!M19</f>
        <v>0.4513888888888889</v>
      </c>
      <c r="I17" s="17">
        <f t="shared" si="0"/>
        <v>10</v>
      </c>
      <c r="K17"/>
    </row>
    <row r="18" spans="1:11" x14ac:dyDescent="0.35">
      <c r="A18" s="17">
        <f>'Analyzing #1'!L20</f>
        <v>11</v>
      </c>
      <c r="B18" s="17">
        <f>'Analyzing #1'!K20</f>
        <v>44.2</v>
      </c>
      <c r="C18" s="17">
        <f>'Analyzing #2'!K20</f>
        <v>2459169.9583333335</v>
      </c>
      <c r="D18" s="17">
        <f>MONTH('Analyzing #1'!J20)</f>
        <v>11</v>
      </c>
      <c r="E18" s="17">
        <f>'Analyzing #1'!P20</f>
        <v>45</v>
      </c>
      <c r="F18" s="17">
        <v>2.2000000000000002</v>
      </c>
      <c r="G18" s="11">
        <f>'Analyzing #1'!J20</f>
        <v>44151</v>
      </c>
      <c r="H18" s="19">
        <f>'Analyzing #1'!M20</f>
        <v>0.45833333333333331</v>
      </c>
      <c r="I18" s="17">
        <f t="shared" si="0"/>
        <v>11</v>
      </c>
      <c r="K18"/>
    </row>
    <row r="19" spans="1:11" x14ac:dyDescent="0.35">
      <c r="A19" s="17">
        <f>'Analyzing #1'!L21</f>
        <v>0</v>
      </c>
      <c r="B19" s="17">
        <f>'Analyzing #1'!K21</f>
        <v>47.8</v>
      </c>
      <c r="C19" s="17">
        <f>'Analyzing #2'!K21</f>
        <v>2459176.9583333335</v>
      </c>
      <c r="D19" s="17">
        <f>MONTH('Analyzing #1'!J21)</f>
        <v>11</v>
      </c>
      <c r="E19" s="17">
        <f>'Analyzing #1'!P21</f>
        <v>43</v>
      </c>
      <c r="F19" s="17">
        <v>2.57</v>
      </c>
      <c r="G19" s="11">
        <f>'Analyzing #1'!J21</f>
        <v>44158</v>
      </c>
      <c r="H19" s="19">
        <f>'Analyzing #1'!M21</f>
        <v>0.45833333333333331</v>
      </c>
      <c r="I19" s="17">
        <f t="shared" si="0"/>
        <v>11</v>
      </c>
      <c r="K19"/>
    </row>
    <row r="20" spans="1:11" x14ac:dyDescent="0.35">
      <c r="A20" s="17">
        <f>'Analyzing #1'!L22</f>
        <v>0</v>
      </c>
      <c r="B20" s="17">
        <f>'Analyzing #1'!K22</f>
        <v>55.6</v>
      </c>
      <c r="C20" s="17">
        <f>'Analyzing #2'!K22</f>
        <v>2459183.9583333335</v>
      </c>
      <c r="D20" s="17">
        <f>MONTH('Analyzing #1'!J22)</f>
        <v>11</v>
      </c>
      <c r="E20" s="17">
        <f>'Analyzing #1'!P22</f>
        <v>46</v>
      </c>
      <c r="F20" s="17">
        <v>2.29</v>
      </c>
      <c r="G20" s="11">
        <f>'Analyzing #1'!J22</f>
        <v>44165</v>
      </c>
      <c r="H20" s="19">
        <f>'Analyzing #1'!M22</f>
        <v>0.45833333333333331</v>
      </c>
      <c r="I20" s="17">
        <f t="shared" si="0"/>
        <v>11</v>
      </c>
      <c r="K20"/>
    </row>
    <row r="21" spans="1:11" x14ac:dyDescent="0.35">
      <c r="A21" s="17">
        <f>'Analyzing #1'!L23</f>
        <v>0</v>
      </c>
      <c r="B21" s="17">
        <f>'Analyzing #1'!K23</f>
        <v>43</v>
      </c>
      <c r="C21" s="17">
        <f>'Analyzing #2'!K23</f>
        <v>2459190.972222222</v>
      </c>
      <c r="D21" s="17">
        <f>MONTH('Analyzing #1'!J23)</f>
        <v>12</v>
      </c>
      <c r="E21" s="17">
        <f>'Analyzing #1'!P23</f>
        <v>48</v>
      </c>
      <c r="F21" s="17">
        <v>3.07</v>
      </c>
      <c r="G21" s="11">
        <f>'Analyzing #1'!J23</f>
        <v>44172</v>
      </c>
      <c r="H21" s="19">
        <f>'Analyzing #1'!M23</f>
        <v>0.47222222222222227</v>
      </c>
      <c r="I21" s="17">
        <f t="shared" si="0"/>
        <v>11</v>
      </c>
      <c r="K21"/>
    </row>
    <row r="22" spans="1:11" x14ac:dyDescent="0.35">
      <c r="A22" s="17">
        <f>'Analyzing #1'!L24</f>
        <v>0</v>
      </c>
      <c r="B22" s="17">
        <f>'Analyzing #1'!K24</f>
        <v>46.8</v>
      </c>
      <c r="C22" s="17">
        <f>'Analyzing #2'!K24</f>
        <v>2459197.909722222</v>
      </c>
      <c r="D22" s="17">
        <f>MONTH('Analyzing #1'!J24)</f>
        <v>12</v>
      </c>
      <c r="E22" s="17">
        <f>'Analyzing #1'!P24</f>
        <v>43</v>
      </c>
      <c r="F22" s="17">
        <v>2.56</v>
      </c>
      <c r="G22" s="11">
        <f>'Analyzing #1'!J24</f>
        <v>44179</v>
      </c>
      <c r="H22" s="19">
        <f>'Analyzing #1'!M24</f>
        <v>0.40972222222222227</v>
      </c>
      <c r="I22" s="17">
        <f t="shared" si="0"/>
        <v>9</v>
      </c>
      <c r="K22"/>
    </row>
    <row r="23" spans="1:11" x14ac:dyDescent="0.35">
      <c r="A23" s="17">
        <f>'Analyzing #1'!L25</f>
        <v>0</v>
      </c>
      <c r="B23" s="17">
        <f>'Analyzing #1'!K25</f>
        <v>43.2</v>
      </c>
      <c r="C23" s="17">
        <f>'Analyzing #2'!K25</f>
        <v>2459204.9166666665</v>
      </c>
      <c r="D23" s="17">
        <f>MONTH('Analyzing #1'!J25)</f>
        <v>12</v>
      </c>
      <c r="E23" s="17">
        <f>'Analyzing #1'!P25</f>
        <v>41</v>
      </c>
      <c r="F23" s="17">
        <v>2.91</v>
      </c>
      <c r="G23" s="11">
        <f>'Analyzing #1'!J25</f>
        <v>44186</v>
      </c>
      <c r="H23" s="19">
        <f>'Analyzing #1'!M25</f>
        <v>0.41666666666666669</v>
      </c>
      <c r="I23" s="17">
        <f t="shared" si="0"/>
        <v>10</v>
      </c>
      <c r="K23" t="s">
        <v>140</v>
      </c>
    </row>
    <row r="24" spans="1:11" x14ac:dyDescent="0.35">
      <c r="A24" s="17">
        <f>'Analyzing #1'!L26</f>
        <v>0</v>
      </c>
      <c r="B24" s="17">
        <f>'Analyzing #1'!K26</f>
        <v>43.2</v>
      </c>
      <c r="C24" s="17">
        <f>'Analyzing #2'!K26</f>
        <v>2459576.9166666665</v>
      </c>
      <c r="D24" s="17">
        <f>MONTH('Analyzing #1'!J26)</f>
        <v>12</v>
      </c>
      <c r="E24" s="17">
        <f>'Analyzing #1'!P26</f>
        <v>42</v>
      </c>
      <c r="F24" s="17">
        <v>2.52</v>
      </c>
      <c r="G24" s="11">
        <f>'Analyzing #1'!J26</f>
        <v>44558</v>
      </c>
      <c r="H24" s="19">
        <f>'Analyzing #1'!M26</f>
        <v>0.41666666666666669</v>
      </c>
      <c r="I24" s="17">
        <f t="shared" si="0"/>
        <v>10</v>
      </c>
      <c r="K24"/>
    </row>
    <row r="25" spans="1:11" x14ac:dyDescent="0.35">
      <c r="A25" s="17">
        <f>'Analyzing #1'!L27</f>
        <v>0</v>
      </c>
      <c r="B25" s="17">
        <f>'Analyzing #1'!K27</f>
        <v>56</v>
      </c>
      <c r="C25" s="17">
        <f>'Analyzing #2'!K27</f>
        <v>2459218.909722222</v>
      </c>
      <c r="D25" s="17">
        <f>MONTH('Analyzing #1'!J27)</f>
        <v>1</v>
      </c>
      <c r="E25" s="17">
        <f>'Analyzing #1'!P27</f>
        <v>45</v>
      </c>
      <c r="F25" s="17">
        <v>3.22</v>
      </c>
      <c r="G25" s="11">
        <f>'Analyzing #1'!J27</f>
        <v>44200</v>
      </c>
      <c r="H25" s="19">
        <f>'Analyzing #1'!M27</f>
        <v>0.40972222222222227</v>
      </c>
      <c r="I25" s="17">
        <f t="shared" si="0"/>
        <v>9</v>
      </c>
      <c r="K25"/>
    </row>
    <row r="26" spans="1:11" x14ac:dyDescent="0.35">
      <c r="A26" s="17">
        <f>'Analyzing #1'!L28</f>
        <v>1</v>
      </c>
      <c r="B26" s="17">
        <f>'Analyzing #1'!K28</f>
        <v>39</v>
      </c>
      <c r="C26" s="17">
        <f>'Analyzing #2'!K28</f>
        <v>2459233.03125</v>
      </c>
      <c r="D26" s="17">
        <f>MONTH('Analyzing #1'!J28)</f>
        <v>1</v>
      </c>
      <c r="E26" s="17">
        <f>'Analyzing #1'!P28</f>
        <v>46</v>
      </c>
      <c r="F26" s="17">
        <v>2.4300000000000002</v>
      </c>
      <c r="G26" s="11">
        <f>'Analyzing #1'!J28</f>
        <v>44214</v>
      </c>
      <c r="H26" s="19">
        <f>'Analyzing #1'!M28</f>
        <v>0.53125</v>
      </c>
      <c r="I26" s="17">
        <f t="shared" si="0"/>
        <v>12</v>
      </c>
      <c r="K26"/>
    </row>
    <row r="27" spans="1:11" x14ac:dyDescent="0.35">
      <c r="A27" s="17">
        <f>'Analyzing #1'!L29</f>
        <v>0</v>
      </c>
      <c r="B27" s="17">
        <f>'Analyzing #1'!K29</f>
        <v>48.5</v>
      </c>
      <c r="C27" s="17">
        <f>'Analyzing #2'!K29</f>
        <v>2459240.1666666665</v>
      </c>
      <c r="D27" s="17">
        <f>MONTH('Analyzing #1'!J29)</f>
        <v>1</v>
      </c>
      <c r="E27" s="17">
        <f>'Analyzing #1'!P29</f>
        <v>43</v>
      </c>
      <c r="F27" s="17">
        <v>1.86</v>
      </c>
      <c r="G27" s="11">
        <f>'Analyzing #1'!J29</f>
        <v>44221</v>
      </c>
      <c r="H27" s="19">
        <f>'Analyzing #1'!M29</f>
        <v>0.66666666666666663</v>
      </c>
      <c r="I27" s="17">
        <f t="shared" si="0"/>
        <v>16</v>
      </c>
      <c r="K27"/>
    </row>
    <row r="28" spans="1:11" x14ac:dyDescent="0.35">
      <c r="A28" s="17">
        <f>'Analyzing #1'!L30</f>
        <v>0</v>
      </c>
      <c r="B28" s="17">
        <f>'Analyzing #1'!K30</f>
        <v>50.1</v>
      </c>
      <c r="C28" s="17">
        <f>'Analyzing #2'!K30</f>
        <v>2459246.0833333335</v>
      </c>
      <c r="D28" s="17">
        <f>MONTH('Analyzing #1'!J30)</f>
        <v>1</v>
      </c>
      <c r="E28" s="17">
        <f>'Analyzing #1'!P30</f>
        <v>45</v>
      </c>
      <c r="F28" s="17">
        <v>1.84</v>
      </c>
      <c r="G28" s="11">
        <f>'Analyzing #1'!J30</f>
        <v>44227</v>
      </c>
      <c r="H28" s="19">
        <f>'Analyzing #1'!M30</f>
        <v>0.58333333333333337</v>
      </c>
      <c r="I28" s="17">
        <f t="shared" si="0"/>
        <v>14</v>
      </c>
      <c r="K28"/>
    </row>
    <row r="29" spans="1:11" x14ac:dyDescent="0.35">
      <c r="A29" s="17">
        <f>'Analyzing #1'!L31</f>
        <v>10</v>
      </c>
      <c r="B29" s="17">
        <f>'Analyzing #1'!K31</f>
        <v>50.1</v>
      </c>
      <c r="C29" s="17">
        <f>'Analyzing #2'!K31</f>
        <v>2459253.0416666665</v>
      </c>
      <c r="D29" s="17">
        <f>MONTH('Analyzing #1'!J31)</f>
        <v>2</v>
      </c>
      <c r="E29" s="17">
        <f>'Analyzing #1'!P31</f>
        <v>44</v>
      </c>
      <c r="F29" s="17">
        <v>2.7</v>
      </c>
      <c r="G29" s="11">
        <f>'Analyzing #1'!J31</f>
        <v>44234</v>
      </c>
      <c r="H29" s="19">
        <f>'Analyzing #1'!M31</f>
        <v>0.54166666666666663</v>
      </c>
      <c r="I29" s="17">
        <f t="shared" si="0"/>
        <v>13</v>
      </c>
      <c r="K29"/>
    </row>
    <row r="30" spans="1:11" x14ac:dyDescent="0.35">
      <c r="A30" s="17">
        <f>'Analyzing #1'!L32</f>
        <v>18</v>
      </c>
      <c r="B30" s="17">
        <f>'Analyzing #1'!K32</f>
        <v>45.6</v>
      </c>
      <c r="C30" s="17">
        <f>'Analyzing #2'!K32</f>
        <v>2459261.0416666665</v>
      </c>
      <c r="D30" s="17">
        <f>MONTH('Analyzing #1'!J32)</f>
        <v>2</v>
      </c>
      <c r="E30" s="17">
        <f>'Analyzing #1'!P32</f>
        <v>39</v>
      </c>
      <c r="F30" s="17">
        <v>1.6</v>
      </c>
      <c r="G30" s="11">
        <f>'Analyzing #1'!J32</f>
        <v>44242</v>
      </c>
      <c r="H30" s="19">
        <f>'Analyzing #1'!M32</f>
        <v>0.54166666666666663</v>
      </c>
      <c r="I30" s="17">
        <f t="shared" si="0"/>
        <v>13</v>
      </c>
      <c r="K30"/>
    </row>
    <row r="31" spans="1:11" x14ac:dyDescent="0.35">
      <c r="A31" s="17">
        <f>'Analyzing #1'!L33</f>
        <v>70</v>
      </c>
      <c r="B31" s="17">
        <f>'Analyzing #1'!K33</f>
        <v>40.6</v>
      </c>
      <c r="C31" s="17">
        <f>'Analyzing #2'!K33</f>
        <v>2459268.0416666665</v>
      </c>
      <c r="D31" s="17">
        <f>MONTH('Analyzing #1'!J33)</f>
        <v>2</v>
      </c>
      <c r="E31" s="17">
        <f>'Analyzing #1'!P33</f>
        <v>48</v>
      </c>
      <c r="F31" s="17">
        <v>2.13</v>
      </c>
      <c r="G31" s="11">
        <f>'Analyzing #1'!J33</f>
        <v>44249</v>
      </c>
      <c r="H31" s="19">
        <f>'Analyzing #1'!M33</f>
        <v>0.54166666666666663</v>
      </c>
      <c r="I31" s="17">
        <f t="shared" si="0"/>
        <v>13</v>
      </c>
    </row>
    <row r="32" spans="1:11" x14ac:dyDescent="0.35">
      <c r="A32" s="17">
        <f>'Analyzing #1'!L34</f>
        <v>0</v>
      </c>
      <c r="B32" s="17">
        <f>'Analyzing #1'!K34</f>
        <v>43.1</v>
      </c>
      <c r="C32" s="17">
        <f>'Analyzing #2'!K34</f>
        <v>2459275.0208333335</v>
      </c>
      <c r="D32" s="17">
        <f>MONTH('Analyzing #1'!J34)</f>
        <v>3</v>
      </c>
      <c r="E32" s="17">
        <f>'Analyzing #1'!P34</f>
        <v>54</v>
      </c>
      <c r="F32" s="17">
        <v>1.0900000000000001</v>
      </c>
      <c r="G32" s="11">
        <f>'Analyzing #1'!J34</f>
        <v>44256</v>
      </c>
      <c r="H32" s="19">
        <f>'Analyzing #1'!M34</f>
        <v>0.52083333333333337</v>
      </c>
      <c r="I32" s="17">
        <f t="shared" si="0"/>
        <v>12</v>
      </c>
    </row>
    <row r="33" spans="1:9" x14ac:dyDescent="0.35">
      <c r="A33" s="17">
        <f>'Analyzing #1'!L35</f>
        <v>55</v>
      </c>
      <c r="B33" s="17">
        <f>'Analyzing #1'!K35</f>
        <v>39.4</v>
      </c>
      <c r="C33" s="17">
        <f>'Analyzing #2'!K35</f>
        <v>2459282.0625</v>
      </c>
      <c r="D33" s="17">
        <f>MONTH('Analyzing #1'!J35)</f>
        <v>3</v>
      </c>
      <c r="E33" s="17">
        <f>'Analyzing #1'!P35</f>
        <v>46</v>
      </c>
      <c r="F33" s="17">
        <v>2.17</v>
      </c>
      <c r="G33" s="11">
        <f>'Analyzing #1'!J35</f>
        <v>44263</v>
      </c>
      <c r="H33" s="19">
        <f>'Analyzing #1'!M35</f>
        <v>0.5625</v>
      </c>
      <c r="I33" s="17">
        <f t="shared" si="0"/>
        <v>13</v>
      </c>
    </row>
    <row r="34" spans="1:9" x14ac:dyDescent="0.35">
      <c r="A34" s="17">
        <f>'Analyzing #1'!L36</f>
        <v>15</v>
      </c>
      <c r="B34" s="17">
        <f>'Analyzing #1'!K36</f>
        <v>45.2</v>
      </c>
      <c r="C34" s="17">
        <f>'Analyzing #2'!K36</f>
        <v>2459303.9166666665</v>
      </c>
      <c r="D34" s="17">
        <f>MONTH('Analyzing #1'!J36)</f>
        <v>3</v>
      </c>
      <c r="E34" s="17">
        <f>'Analyzing #1'!P36</f>
        <v>43</v>
      </c>
      <c r="F34" s="17">
        <v>1.69</v>
      </c>
      <c r="G34" s="11">
        <f>'Analyzing #1'!J36</f>
        <v>44285</v>
      </c>
      <c r="H34" s="19">
        <f>'Analyzing #1'!M36</f>
        <v>0.41666666666666669</v>
      </c>
      <c r="I34" s="17">
        <f t="shared" si="0"/>
        <v>10</v>
      </c>
    </row>
    <row r="35" spans="1:9" x14ac:dyDescent="0.35">
      <c r="A35" s="17">
        <f>'Analyzing #1'!L37</f>
        <v>31</v>
      </c>
      <c r="B35" s="17">
        <f>'Analyzing #1'!K37</f>
        <v>38.5</v>
      </c>
      <c r="C35" s="17">
        <f>'Analyzing #2'!K37</f>
        <v>2459311.0416666665</v>
      </c>
      <c r="D35" s="17">
        <f>MONTH('Analyzing #1'!J37)</f>
        <v>4</v>
      </c>
      <c r="E35" s="17">
        <f>'Analyzing #1'!P37</f>
        <v>50</v>
      </c>
      <c r="F35" s="17">
        <v>2.0099999999999998</v>
      </c>
      <c r="G35" s="11">
        <f>'Analyzing #1'!J37</f>
        <v>44292</v>
      </c>
      <c r="H35" s="19">
        <f>'Analyzing #1'!M37</f>
        <v>0.54166666666666663</v>
      </c>
      <c r="I35" s="17">
        <f t="shared" si="0"/>
        <v>13</v>
      </c>
    </row>
    <row r="36" spans="1:9" x14ac:dyDescent="0.35">
      <c r="A36" s="17">
        <f>'Analyzing #1'!L38</f>
        <v>60</v>
      </c>
      <c r="B36" s="17">
        <f>'Analyzing #1'!K38</f>
        <v>37.5</v>
      </c>
      <c r="C36" s="17">
        <f>'Analyzing #2'!K38</f>
        <v>2459319.1875</v>
      </c>
      <c r="D36" s="17">
        <f>MONTH('Analyzing #1'!J38)</f>
        <v>4</v>
      </c>
      <c r="E36" s="17">
        <f>'Analyzing #1'!P38</f>
        <v>63</v>
      </c>
      <c r="F36" s="17">
        <v>1.21</v>
      </c>
      <c r="G36" s="11">
        <f>'Analyzing #1'!J38</f>
        <v>44300</v>
      </c>
      <c r="H36" s="19">
        <f>'Analyzing #1'!M38</f>
        <v>0.6875</v>
      </c>
      <c r="I36" s="17">
        <f t="shared" si="0"/>
        <v>16</v>
      </c>
    </row>
    <row r="37" spans="1:9" x14ac:dyDescent="0.35">
      <c r="A37" s="17">
        <f>'Analyzing #1'!L39</f>
        <v>0</v>
      </c>
      <c r="B37" s="17">
        <f>'Analyzing #1'!K39</f>
        <v>40.9</v>
      </c>
      <c r="C37" s="17">
        <f>'Analyzing #2'!K39</f>
        <v>2459326.0208333335</v>
      </c>
      <c r="D37" s="17">
        <f>MONTH('Analyzing #1'!J39)</f>
        <v>4</v>
      </c>
      <c r="E37" s="17">
        <f>'Analyzing #1'!P39</f>
        <v>55</v>
      </c>
      <c r="F37" s="17">
        <v>1.78</v>
      </c>
      <c r="G37" s="11">
        <f>'Analyzing #1'!J39</f>
        <v>44307</v>
      </c>
      <c r="H37" s="19">
        <f>'Analyzing #1'!M39</f>
        <v>0.52083333333333337</v>
      </c>
      <c r="I37" s="17">
        <f t="shared" si="0"/>
        <v>12</v>
      </c>
    </row>
    <row r="38" spans="1:9" x14ac:dyDescent="0.35">
      <c r="A38" s="17">
        <f>'Analyzing #1'!L40</f>
        <v>0</v>
      </c>
      <c r="B38" s="17">
        <f>'Analyzing #1'!K40</f>
        <v>37.299999999999997</v>
      </c>
      <c r="C38" s="17">
        <f>'Analyzing #2'!K40</f>
        <v>2459333.0208333335</v>
      </c>
      <c r="D38" s="17">
        <f>MONTH('Analyzing #1'!J40)</f>
        <v>4</v>
      </c>
      <c r="E38" s="17">
        <f>'Analyzing #1'!P40</f>
        <v>57</v>
      </c>
      <c r="F38" s="17">
        <v>-0.52</v>
      </c>
      <c r="G38" s="11">
        <f>'Analyzing #1'!J40</f>
        <v>44314</v>
      </c>
      <c r="H38" s="19">
        <f>'Analyzing #1'!M40</f>
        <v>0.52083333333333337</v>
      </c>
      <c r="I38" s="17">
        <f t="shared" si="0"/>
        <v>12</v>
      </c>
    </row>
    <row r="39" spans="1:9" x14ac:dyDescent="0.35">
      <c r="A39" s="17">
        <f>'Analyzing #1'!L41</f>
        <v>25</v>
      </c>
      <c r="B39" s="17">
        <f>'Analyzing #1'!K41</f>
        <v>36.200000000000003</v>
      </c>
      <c r="C39" s="17">
        <f>'Analyzing #2'!K41</f>
        <v>2459339</v>
      </c>
      <c r="D39" s="17">
        <f>MONTH('Analyzing #1'!J41)</f>
        <v>5</v>
      </c>
      <c r="E39" s="17">
        <f>'Analyzing #1'!P41</f>
        <v>55</v>
      </c>
      <c r="F39" s="17">
        <v>1.8</v>
      </c>
      <c r="G39" s="11">
        <f>'Analyzing #1'!J41</f>
        <v>44320</v>
      </c>
      <c r="H39" s="19">
        <f>'Analyzing #1'!M41</f>
        <v>0.5</v>
      </c>
      <c r="I39" s="17">
        <f t="shared" si="0"/>
        <v>12</v>
      </c>
    </row>
    <row r="40" spans="1:9" x14ac:dyDescent="0.35">
      <c r="A40" s="17">
        <f>'Analyzing #1'!L42</f>
        <v>0</v>
      </c>
      <c r="B40" s="17">
        <f>'Analyzing #1'!K42</f>
        <v>34.1</v>
      </c>
      <c r="C40" s="17">
        <f>'Analyzing #2'!K42</f>
        <v>2459347.0208333335</v>
      </c>
      <c r="D40" s="17">
        <f>MONTH('Analyzing #1'!J42)</f>
        <v>5</v>
      </c>
      <c r="E40" s="17">
        <f>'Analyzing #1'!P42</f>
        <v>59</v>
      </c>
      <c r="F40" s="17">
        <v>-0.04</v>
      </c>
      <c r="G40" s="11">
        <f>'Analyzing #1'!J42</f>
        <v>44328</v>
      </c>
      <c r="H40" s="19">
        <f>'Analyzing #1'!M42</f>
        <v>0.52083333333333337</v>
      </c>
      <c r="I40" s="17">
        <f t="shared" si="0"/>
        <v>12</v>
      </c>
    </row>
    <row r="41" spans="1:9" x14ac:dyDescent="0.35">
      <c r="A41" s="17">
        <f>'Analyzing #1'!L43</f>
        <v>45</v>
      </c>
      <c r="B41" s="17">
        <f>'Analyzing #1'!K43</f>
        <v>31.9</v>
      </c>
      <c r="C41" s="17">
        <f>'Analyzing #2'!K43</f>
        <v>2459354.1875</v>
      </c>
      <c r="D41" s="17">
        <f>MONTH('Analyzing #1'!J43)</f>
        <v>5</v>
      </c>
      <c r="E41" s="17">
        <f>'Analyzing #1'!P43</f>
        <v>57</v>
      </c>
      <c r="F41" s="17">
        <v>0.42</v>
      </c>
      <c r="G41" s="11">
        <f>'Analyzing #1'!J43</f>
        <v>44335</v>
      </c>
      <c r="H41" s="19">
        <f>'Analyzing #1'!M43</f>
        <v>0.6875</v>
      </c>
      <c r="I41" s="17">
        <f t="shared" si="0"/>
        <v>16</v>
      </c>
    </row>
    <row r="42" spans="1:9" x14ac:dyDescent="0.35">
      <c r="A42" s="17">
        <f>'Analyzing #1'!L44</f>
        <v>35</v>
      </c>
      <c r="B42" s="17">
        <f>'Analyzing #1'!K44</f>
        <v>34.4</v>
      </c>
      <c r="C42" s="17">
        <f>'Analyzing #2'!K44</f>
        <v>2459361.1875</v>
      </c>
      <c r="D42" s="17">
        <f>MONTH('Analyzing #1'!J44)</f>
        <v>5</v>
      </c>
      <c r="E42" s="17">
        <f>'Analyzing #1'!P44</f>
        <v>57</v>
      </c>
      <c r="F42" s="17">
        <v>1.95</v>
      </c>
      <c r="G42" s="11">
        <f>'Analyzing #1'!J44</f>
        <v>44342</v>
      </c>
      <c r="H42" s="19">
        <f>'Analyzing #1'!M44</f>
        <v>0.6875</v>
      </c>
      <c r="I42" s="17">
        <f t="shared" si="0"/>
        <v>16</v>
      </c>
    </row>
    <row r="43" spans="1:9" x14ac:dyDescent="0.35">
      <c r="A43" s="17">
        <f>'Analyzing #1'!L45</f>
        <v>62</v>
      </c>
      <c r="B43" s="17">
        <f>'Analyzing #1'!K45</f>
        <v>39.200000000000003</v>
      </c>
      <c r="C43" s="17">
        <f>'Analyzing #2'!K45</f>
        <v>2459375.1041666665</v>
      </c>
      <c r="D43" s="17">
        <f>MONTH('Analyzing #1'!J45)</f>
        <v>6</v>
      </c>
      <c r="E43" s="17">
        <f>'Analyzing #1'!P45</f>
        <v>61</v>
      </c>
      <c r="F43" s="17">
        <v>0.76</v>
      </c>
      <c r="G43" s="11">
        <f>'Analyzing #1'!J45</f>
        <v>44356</v>
      </c>
      <c r="H43" s="19">
        <f>'Analyzing #1'!M45</f>
        <v>0.60416666666666663</v>
      </c>
      <c r="I43" s="17">
        <f t="shared" si="0"/>
        <v>14</v>
      </c>
    </row>
    <row r="44" spans="1:9" x14ac:dyDescent="0.35">
      <c r="A44" s="17">
        <f>'Analyzing #1'!L46</f>
        <v>15</v>
      </c>
      <c r="B44" s="17">
        <f>'Analyzing #1'!K46</f>
        <v>35.4</v>
      </c>
      <c r="C44" s="17">
        <f>'Analyzing #2'!K46</f>
        <v>2459380.0208333335</v>
      </c>
      <c r="D44" s="17">
        <f>MONTH('Analyzing #1'!J46)</f>
        <v>6</v>
      </c>
      <c r="E44" s="17">
        <f>'Analyzing #1'!P46</f>
        <v>61</v>
      </c>
      <c r="F44" s="17">
        <v>0.1</v>
      </c>
      <c r="G44" s="11">
        <f>'Analyzing #1'!J46</f>
        <v>44361</v>
      </c>
      <c r="H44" s="19">
        <f>'Analyzing #1'!M46</f>
        <v>0.52083333333333337</v>
      </c>
      <c r="I44" s="17">
        <f t="shared" si="0"/>
        <v>12</v>
      </c>
    </row>
    <row r="45" spans="1:9" x14ac:dyDescent="0.35">
      <c r="A45" s="17">
        <f>'Analyzing #1'!L47</f>
        <v>23</v>
      </c>
      <c r="B45" s="17">
        <f>'Analyzing #1'!K47</f>
        <v>37.1</v>
      </c>
      <c r="C45" s="17">
        <f>'Analyzing #2'!K47</f>
        <v>2459398</v>
      </c>
      <c r="D45" s="17">
        <f>MONTH('Analyzing #1'!J47)</f>
        <v>7</v>
      </c>
      <c r="E45" s="17">
        <f>'Analyzing #1'!P47</f>
        <v>70</v>
      </c>
      <c r="F45" s="17">
        <v>1.62</v>
      </c>
      <c r="G45" s="11">
        <f>'Analyzing #1'!J47</f>
        <v>44379</v>
      </c>
      <c r="H45" s="19">
        <f>'Analyzing #1'!M47</f>
        <v>0.5</v>
      </c>
      <c r="I45" s="17">
        <f t="shared" si="0"/>
        <v>12</v>
      </c>
    </row>
    <row r="46" spans="1:9" x14ac:dyDescent="0.35">
      <c r="A46" s="17">
        <f>'Analyzing #1'!L48</f>
        <v>20</v>
      </c>
      <c r="B46" s="17">
        <f>'Analyzing #1'!K48</f>
        <v>39.700000000000003</v>
      </c>
      <c r="C46" s="17">
        <f>'Analyzing #2'!K48</f>
        <v>2459401.9375</v>
      </c>
      <c r="D46" s="17">
        <f>MONTH('Analyzing #1'!J48)</f>
        <v>7</v>
      </c>
      <c r="E46" s="17">
        <f>'Analyzing #1'!P48</f>
        <v>64</v>
      </c>
      <c r="F46" s="17">
        <v>0.09</v>
      </c>
      <c r="G46" s="11">
        <f>'Analyzing #1'!J48</f>
        <v>44383</v>
      </c>
      <c r="H46" s="19">
        <f>'Analyzing #1'!M48</f>
        <v>0.4375</v>
      </c>
      <c r="I46" s="17">
        <f t="shared" si="0"/>
        <v>10</v>
      </c>
    </row>
    <row r="47" spans="1:9" x14ac:dyDescent="0.35">
      <c r="A47" s="17">
        <f>'Analyzing #1'!L50</f>
        <v>60</v>
      </c>
      <c r="B47" s="17">
        <f>'Analyzing #1'!K50</f>
        <v>40.5</v>
      </c>
      <c r="C47" s="17">
        <f>'Analyzing #2'!K50</f>
        <v>2459415.986111111</v>
      </c>
      <c r="D47" s="17">
        <f>MONTH('Analyzing #1'!J50)</f>
        <v>7</v>
      </c>
      <c r="E47" s="17">
        <f>'Analyzing #1'!P50</f>
        <v>66</v>
      </c>
      <c r="F47" s="17">
        <v>0.6</v>
      </c>
      <c r="G47" s="11">
        <f>'Analyzing #1'!J50</f>
        <v>44397</v>
      </c>
      <c r="H47" s="19">
        <f>'Analyzing #1'!M50</f>
        <v>0.4861111111111111</v>
      </c>
      <c r="I47" s="17">
        <f t="shared" si="0"/>
        <v>11</v>
      </c>
    </row>
    <row r="48" spans="1:9" x14ac:dyDescent="0.35">
      <c r="A48" s="17">
        <f>'Analyzing #1'!L51</f>
        <v>55</v>
      </c>
      <c r="B48" s="17">
        <f>'Analyzing #1'!K51</f>
        <v>34.200000000000003</v>
      </c>
      <c r="C48" s="17">
        <f>'Analyzing #2'!K51</f>
        <v>2459422.9444444445</v>
      </c>
      <c r="D48" s="17">
        <f>MONTH('Analyzing #1'!J51)</f>
        <v>7</v>
      </c>
      <c r="E48" s="17">
        <f>'Analyzing #1'!P51</f>
        <v>70</v>
      </c>
      <c r="F48" s="17">
        <v>1.1599999999999999</v>
      </c>
      <c r="G48" s="11">
        <f>'Analyzing #1'!J51</f>
        <v>44404</v>
      </c>
      <c r="H48" s="19">
        <f>'Analyzing #1'!M51</f>
        <v>0.44444444444444442</v>
      </c>
      <c r="I48" s="17">
        <f t="shared" si="0"/>
        <v>10</v>
      </c>
    </row>
    <row r="49" spans="1:9" x14ac:dyDescent="0.35">
      <c r="A49" s="17">
        <f>'Analyzing #1'!L52</f>
        <v>72</v>
      </c>
      <c r="B49" s="17">
        <f>'Analyzing #1'!K52</f>
        <v>37.1</v>
      </c>
      <c r="C49" s="17">
        <f>'Analyzing #2'!K52</f>
        <v>2459428.965277778</v>
      </c>
      <c r="D49" s="17">
        <f>MONTH('Analyzing #1'!J52)</f>
        <v>8</v>
      </c>
      <c r="E49" s="17">
        <f>'Analyzing #1'!P52</f>
        <v>66</v>
      </c>
      <c r="F49" s="17">
        <v>1.1200000000000001</v>
      </c>
      <c r="G49" s="11">
        <f>'Analyzing #1'!J52</f>
        <v>44410</v>
      </c>
      <c r="H49" s="19">
        <f>'Analyzing #1'!M52</f>
        <v>0.46527777777777773</v>
      </c>
      <c r="I49" s="17">
        <f t="shared" si="0"/>
        <v>11</v>
      </c>
    </row>
    <row r="50" spans="1:9" x14ac:dyDescent="0.35">
      <c r="A50" s="17">
        <f>'Analyzing #1'!L53</f>
        <v>30</v>
      </c>
      <c r="B50" s="17">
        <f>'Analyzing #1'!K53</f>
        <v>35.9</v>
      </c>
      <c r="C50" s="17">
        <f>'Analyzing #2'!K53</f>
        <v>2459436.9375</v>
      </c>
      <c r="D50" s="17">
        <f>MONTH('Analyzing #1'!J53)</f>
        <v>8</v>
      </c>
      <c r="E50" s="17">
        <f>'Analyzing #1'!P53</f>
        <v>68</v>
      </c>
      <c r="F50" s="17">
        <v>0.63</v>
      </c>
      <c r="G50" s="11">
        <f>'Analyzing #1'!J53</f>
        <v>44418</v>
      </c>
      <c r="H50" s="19">
        <f>'Analyzing #1'!M53</f>
        <v>0.4375</v>
      </c>
      <c r="I50" s="17">
        <f t="shared" si="0"/>
        <v>10</v>
      </c>
    </row>
    <row r="51" spans="1:9" x14ac:dyDescent="0.35">
      <c r="A51" s="17">
        <f>'Analyzing #1'!L54</f>
        <v>40</v>
      </c>
      <c r="B51" s="17">
        <f>'Analyzing #1'!K54</f>
        <v>48</v>
      </c>
      <c r="C51" s="17">
        <f>'Analyzing #2'!K54</f>
        <v>2459442.986111111</v>
      </c>
      <c r="D51" s="17">
        <f>MONTH('Analyzing #1'!J54)</f>
        <v>8</v>
      </c>
      <c r="E51" s="17">
        <f>'Analyzing #1'!P54</f>
        <v>64</v>
      </c>
      <c r="F51" s="17">
        <v>1.81</v>
      </c>
      <c r="G51" s="11">
        <f>'Analyzing #1'!J54</f>
        <v>44424</v>
      </c>
      <c r="H51" s="19">
        <f>'Analyzing #1'!M54</f>
        <v>0.4861111111111111</v>
      </c>
      <c r="I51" s="17">
        <f t="shared" si="0"/>
        <v>11</v>
      </c>
    </row>
    <row r="52" spans="1:9" x14ac:dyDescent="0.35">
      <c r="A52" s="17">
        <f>'Analyzing #1'!L55</f>
        <v>83</v>
      </c>
      <c r="B52" s="17">
        <f>'Analyzing #1'!K55</f>
        <v>32</v>
      </c>
      <c r="C52" s="17">
        <f>'Analyzing #2'!K55</f>
        <v>2459449.9791666665</v>
      </c>
      <c r="D52" s="17">
        <f>MONTH('Analyzing #1'!J55)</f>
        <v>8</v>
      </c>
      <c r="E52" s="17">
        <f>'Analyzing #1'!P55</f>
        <v>61</v>
      </c>
      <c r="F52" s="17">
        <v>-0.01</v>
      </c>
      <c r="G52" s="11">
        <f>'Analyzing #1'!J55</f>
        <v>44431</v>
      </c>
      <c r="H52" s="19">
        <f>'Analyzing #1'!M55</f>
        <v>0.47916666666666669</v>
      </c>
      <c r="I52" s="17">
        <f t="shared" si="0"/>
        <v>11</v>
      </c>
    </row>
    <row r="53" spans="1:9" x14ac:dyDescent="0.35">
      <c r="G53" s="11"/>
      <c r="I53"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J253"/>
  <sheetViews>
    <sheetView workbookViewId="0">
      <selection activeCell="J1" sqref="J1:J1048576"/>
    </sheetView>
  </sheetViews>
  <sheetFormatPr defaultRowHeight="14.5" x14ac:dyDescent="0.35"/>
  <sheetData>
    <row r="1" spans="1:10" x14ac:dyDescent="0.35">
      <c r="A1" t="s">
        <v>125</v>
      </c>
      <c r="B1" s="17" t="s">
        <v>124</v>
      </c>
      <c r="C1" s="17" t="s">
        <v>122</v>
      </c>
      <c r="D1" s="17" t="s">
        <v>120</v>
      </c>
      <c r="E1" s="17" t="s">
        <v>126</v>
      </c>
      <c r="F1" s="17" t="s">
        <v>127</v>
      </c>
      <c r="G1" s="17" t="s">
        <v>131</v>
      </c>
      <c r="H1" s="17" t="s">
        <v>123</v>
      </c>
      <c r="I1" s="17" t="s">
        <v>128</v>
      </c>
      <c r="J1" s="17" t="s">
        <v>133</v>
      </c>
    </row>
    <row r="2" spans="1:10" x14ac:dyDescent="0.35">
      <c r="A2">
        <f>WAnalysis!A2</f>
        <v>3</v>
      </c>
      <c r="B2">
        <f>WAnalysis!B2</f>
        <v>43.5</v>
      </c>
      <c r="C2">
        <f>WAnalysis!D2</f>
        <v>7</v>
      </c>
      <c r="D2">
        <f>WAnalysis!F2</f>
        <v>1.01</v>
      </c>
      <c r="E2" s="6">
        <f>WAnalysis!G2</f>
        <v>44018</v>
      </c>
      <c r="F2">
        <f>WAnalysis!I2</f>
        <v>8</v>
      </c>
      <c r="G2">
        <f>WAnalysis!J2</f>
        <v>1</v>
      </c>
      <c r="H2">
        <f>'Analyzing #2'!A3</f>
        <v>2459036.84375</v>
      </c>
      <c r="I2" t="s">
        <v>132</v>
      </c>
      <c r="J2" t="s">
        <v>42</v>
      </c>
    </row>
    <row r="3" spans="1:10" x14ac:dyDescent="0.35">
      <c r="A3">
        <f>WAnalysis!A3</f>
        <v>9</v>
      </c>
      <c r="B3">
        <f>WAnalysis!B3</f>
        <v>55.5</v>
      </c>
      <c r="C3">
        <f>WAnalysis!D3</f>
        <v>7</v>
      </c>
      <c r="D3">
        <f>WAnalysis!F3</f>
        <v>-0.28000000000000003</v>
      </c>
      <c r="E3" s="6">
        <f>WAnalysis!G3</f>
        <v>44019</v>
      </c>
      <c r="F3">
        <f>WAnalysis!I3</f>
        <v>14</v>
      </c>
      <c r="G3">
        <f>WAnalysis!J3</f>
        <v>1</v>
      </c>
      <c r="H3">
        <f>'Analyzing #2'!A4</f>
        <v>2459038.0833333335</v>
      </c>
      <c r="I3" t="s">
        <v>132</v>
      </c>
    </row>
    <row r="4" spans="1:10" x14ac:dyDescent="0.35">
      <c r="A4">
        <f>WAnalysis!A4</f>
        <v>3</v>
      </c>
      <c r="B4">
        <f>WAnalysis!B4</f>
        <v>46.1</v>
      </c>
      <c r="C4">
        <f>WAnalysis!D4</f>
        <v>7</v>
      </c>
      <c r="D4">
        <f>WAnalysis!F4</f>
        <v>-0.21</v>
      </c>
      <c r="E4" s="6">
        <f>WAnalysis!G4</f>
        <v>44020</v>
      </c>
      <c r="F4">
        <f>WAnalysis!I4</f>
        <v>13</v>
      </c>
      <c r="G4">
        <f>WAnalysis!J4</f>
        <v>1</v>
      </c>
      <c r="H4">
        <f>'Analyzing #2'!A5</f>
        <v>2459039.0666666669</v>
      </c>
      <c r="I4" t="s">
        <v>132</v>
      </c>
      <c r="J4" t="s">
        <v>49</v>
      </c>
    </row>
    <row r="5" spans="1:10" x14ac:dyDescent="0.35">
      <c r="A5">
        <f>WAnalysis!A5</f>
        <v>0</v>
      </c>
      <c r="B5">
        <f>WAnalysis!B5</f>
        <v>54.5</v>
      </c>
      <c r="C5">
        <f>WAnalysis!D5</f>
        <v>7</v>
      </c>
      <c r="D5">
        <f>WAnalysis!F5</f>
        <v>0.44</v>
      </c>
      <c r="E5" s="6">
        <f>WAnalysis!G5</f>
        <v>44021</v>
      </c>
      <c r="F5">
        <f>WAnalysis!I5</f>
        <v>16</v>
      </c>
      <c r="G5">
        <f>WAnalysis!J5</f>
        <v>1</v>
      </c>
      <c r="H5">
        <f>'Analyzing #2'!A6</f>
        <v>2459040.1722222222</v>
      </c>
      <c r="I5" t="s">
        <v>132</v>
      </c>
      <c r="J5" t="s">
        <v>67</v>
      </c>
    </row>
    <row r="6" spans="1:10" x14ac:dyDescent="0.35">
      <c r="A6">
        <f>WAnalysis!A6</f>
        <v>0</v>
      </c>
      <c r="B6">
        <f>WAnalysis!B6</f>
        <v>57</v>
      </c>
      <c r="C6">
        <f>WAnalysis!D6</f>
        <v>7</v>
      </c>
      <c r="D6">
        <f>WAnalysis!F6</f>
        <v>0.7</v>
      </c>
      <c r="E6" s="6">
        <f>WAnalysis!G6</f>
        <v>44022</v>
      </c>
      <c r="F6">
        <f>WAnalysis!I6</f>
        <v>12</v>
      </c>
      <c r="G6">
        <f>WAnalysis!J6</f>
        <v>1</v>
      </c>
      <c r="H6">
        <f>'Analyzing #2'!A7</f>
        <v>2459041.03125</v>
      </c>
      <c r="I6" t="s">
        <v>132</v>
      </c>
      <c r="J6" t="s">
        <v>49</v>
      </c>
    </row>
    <row r="7" spans="1:10" x14ac:dyDescent="0.35">
      <c r="A7">
        <f>WAnalysis!A7</f>
        <v>0</v>
      </c>
      <c r="B7">
        <f>WAnalysis!B7</f>
        <v>60.6</v>
      </c>
      <c r="C7">
        <f>WAnalysis!D7</f>
        <v>7</v>
      </c>
      <c r="D7">
        <f>WAnalysis!F7</f>
        <v>0.78</v>
      </c>
      <c r="E7" s="6">
        <f>WAnalysis!G7</f>
        <v>44023</v>
      </c>
      <c r="F7">
        <f>WAnalysis!I7</f>
        <v>14</v>
      </c>
      <c r="G7">
        <f>WAnalysis!J7</f>
        <v>1</v>
      </c>
      <c r="H7">
        <f>'Analyzing #2'!A8</f>
        <v>2459042.1104166666</v>
      </c>
      <c r="I7" t="s">
        <v>132</v>
      </c>
      <c r="J7" t="s">
        <v>67</v>
      </c>
    </row>
    <row r="8" spans="1:10" x14ac:dyDescent="0.35">
      <c r="A8">
        <f>WAnalysis!A8</f>
        <v>0</v>
      </c>
      <c r="B8">
        <f>WAnalysis!B8</f>
        <v>46.8</v>
      </c>
      <c r="C8">
        <f>WAnalysis!D8</f>
        <v>7</v>
      </c>
      <c r="D8">
        <f>WAnalysis!F8</f>
        <v>1.1200000000000001</v>
      </c>
      <c r="E8" s="6">
        <f>WAnalysis!G8</f>
        <v>44025</v>
      </c>
      <c r="F8">
        <f>WAnalysis!I8</f>
        <v>8</v>
      </c>
      <c r="G8">
        <f>WAnalysis!J8</f>
        <v>1</v>
      </c>
      <c r="H8">
        <f>'Analyzing #2'!A9</f>
        <v>2459043.861111111</v>
      </c>
      <c r="I8" t="s">
        <v>132</v>
      </c>
      <c r="J8" t="s">
        <v>42</v>
      </c>
    </row>
    <row r="9" spans="1:10"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c r="I9" t="s">
        <v>132</v>
      </c>
      <c r="J9" t="s">
        <v>52</v>
      </c>
    </row>
    <row r="10" spans="1:10" x14ac:dyDescent="0.35">
      <c r="A10">
        <f>WAnalysis!A10</f>
        <v>0</v>
      </c>
      <c r="B10">
        <f>WAnalysis!B10</f>
        <v>63.8</v>
      </c>
      <c r="C10">
        <f>WAnalysis!D10</f>
        <v>7</v>
      </c>
      <c r="D10">
        <f>WAnalysis!F10</f>
        <v>0.72</v>
      </c>
      <c r="E10" s="6">
        <f>WAnalysis!G10</f>
        <v>44027</v>
      </c>
      <c r="F10">
        <f>WAnalysis!I10</f>
        <v>10</v>
      </c>
      <c r="G10">
        <f>WAnalysis!J10</f>
        <v>1</v>
      </c>
      <c r="H10">
        <f>'Analyzing #2'!A11</f>
        <v>2459045.9249999998</v>
      </c>
      <c r="I10" t="s">
        <v>132</v>
      </c>
      <c r="J10" t="s">
        <v>52</v>
      </c>
    </row>
    <row r="11" spans="1:10"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c r="I11" t="s">
        <v>132</v>
      </c>
      <c r="J11" t="s">
        <v>41</v>
      </c>
    </row>
    <row r="12" spans="1:10" x14ac:dyDescent="0.35">
      <c r="A12">
        <f>WAnalysis!A12</f>
        <v>0</v>
      </c>
      <c r="B12">
        <f>WAnalysis!B12</f>
        <v>56</v>
      </c>
      <c r="C12">
        <f>WAnalysis!D12</f>
        <v>7</v>
      </c>
      <c r="D12">
        <f>WAnalysis!F12</f>
        <v>0.68</v>
      </c>
      <c r="E12" s="6">
        <f>WAnalysis!G12</f>
        <v>44029</v>
      </c>
      <c r="F12">
        <f>WAnalysis!I12</f>
        <v>12</v>
      </c>
      <c r="G12">
        <f>WAnalysis!J12</f>
        <v>1</v>
      </c>
      <c r="H12">
        <f>'Analyzing #2'!A13</f>
        <v>2459048.0104166665</v>
      </c>
      <c r="I12" t="s">
        <v>132</v>
      </c>
      <c r="J12" t="s">
        <v>41</v>
      </c>
    </row>
    <row r="13" spans="1:10"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c r="I13" t="s">
        <v>132</v>
      </c>
      <c r="J13" s="12" t="s">
        <v>49</v>
      </c>
    </row>
    <row r="14" spans="1:10"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c r="I14" t="s">
        <v>132</v>
      </c>
      <c r="J14" t="s">
        <v>67</v>
      </c>
    </row>
    <row r="15" spans="1:10" x14ac:dyDescent="0.35">
      <c r="A15">
        <f>WAnalysis!A15</f>
        <v>2</v>
      </c>
      <c r="B15">
        <f>WAnalysis!B15</f>
        <v>50.5</v>
      </c>
      <c r="C15">
        <f>WAnalysis!D15</f>
        <v>7</v>
      </c>
      <c r="D15">
        <f>WAnalysis!F15</f>
        <v>-0.54</v>
      </c>
      <c r="E15" s="6">
        <f>WAnalysis!G15</f>
        <v>44033</v>
      </c>
      <c r="F15">
        <f>WAnalysis!I15</f>
        <v>11</v>
      </c>
      <c r="G15">
        <f>WAnalysis!J15</f>
        <v>1</v>
      </c>
      <c r="H15">
        <f>'Analyzing #2'!A16</f>
        <v>2459051.9791666665</v>
      </c>
      <c r="I15" t="s">
        <v>132</v>
      </c>
      <c r="J15" t="s">
        <v>49</v>
      </c>
    </row>
    <row r="16" spans="1:10" x14ac:dyDescent="0.35">
      <c r="A16">
        <f>WAnalysis!A16</f>
        <v>2</v>
      </c>
      <c r="B16">
        <f>WAnalysis!B16</f>
        <v>52.5</v>
      </c>
      <c r="C16">
        <f>WAnalysis!D16</f>
        <v>7</v>
      </c>
      <c r="D16">
        <f>WAnalysis!F16</f>
        <v>-0.41</v>
      </c>
      <c r="E16" s="6">
        <f>WAnalysis!G16</f>
        <v>44034</v>
      </c>
      <c r="F16">
        <f>WAnalysis!I16</f>
        <v>11</v>
      </c>
      <c r="G16">
        <f>WAnalysis!J16</f>
        <v>1</v>
      </c>
      <c r="H16">
        <f>'Analyzing #2'!A17</f>
        <v>2459052.9909722223</v>
      </c>
      <c r="I16" t="s">
        <v>132</v>
      </c>
      <c r="J16" t="s">
        <v>49</v>
      </c>
    </row>
    <row r="17" spans="1:10" x14ac:dyDescent="0.35">
      <c r="A17">
        <f>WAnalysis!A17</f>
        <v>2</v>
      </c>
      <c r="B17">
        <f>WAnalysis!B17</f>
        <v>53.7</v>
      </c>
      <c r="C17">
        <f>WAnalysis!D17</f>
        <v>7</v>
      </c>
      <c r="D17">
        <f>WAnalysis!F17</f>
        <v>1.03</v>
      </c>
      <c r="E17" s="6">
        <f>WAnalysis!G17</f>
        <v>44035</v>
      </c>
      <c r="F17">
        <f>WAnalysis!I17</f>
        <v>16</v>
      </c>
      <c r="G17">
        <f>WAnalysis!J17</f>
        <v>1</v>
      </c>
      <c r="H17">
        <f>'Analyzing #2'!A18</f>
        <v>2459054.1895833332</v>
      </c>
      <c r="I17" t="s">
        <v>132</v>
      </c>
      <c r="J17" t="s">
        <v>42</v>
      </c>
    </row>
    <row r="18" spans="1:10" x14ac:dyDescent="0.35">
      <c r="A18">
        <f>WAnalysis!A18</f>
        <v>13</v>
      </c>
      <c r="B18">
        <f>WAnalysis!B18</f>
        <v>49.9</v>
      </c>
      <c r="C18">
        <f>WAnalysis!D18</f>
        <v>7</v>
      </c>
      <c r="D18">
        <f>WAnalysis!F18</f>
        <v>0.69</v>
      </c>
      <c r="E18" s="6">
        <f>WAnalysis!G18</f>
        <v>44036</v>
      </c>
      <c r="F18">
        <f>WAnalysis!I18</f>
        <v>16</v>
      </c>
      <c r="G18">
        <f>WAnalysis!J18</f>
        <v>1</v>
      </c>
      <c r="H18">
        <f>'Analyzing #2'!A19</f>
        <v>2459055.1805555555</v>
      </c>
      <c r="I18" t="s">
        <v>132</v>
      </c>
      <c r="J18" t="s">
        <v>67</v>
      </c>
    </row>
    <row r="19" spans="1:10" x14ac:dyDescent="0.35">
      <c r="A19">
        <f>WAnalysis!A19</f>
        <v>1</v>
      </c>
      <c r="B19">
        <f>WAnalysis!B19</f>
        <v>56.5</v>
      </c>
      <c r="C19">
        <f>WAnalysis!D19</f>
        <v>7</v>
      </c>
      <c r="D19">
        <f>WAnalysis!F19</f>
        <v>0.4</v>
      </c>
      <c r="E19" s="6">
        <f>WAnalysis!G19</f>
        <v>44037</v>
      </c>
      <c r="F19">
        <f>WAnalysis!I19</f>
        <v>14</v>
      </c>
      <c r="G19">
        <f>WAnalysis!J19</f>
        <v>1</v>
      </c>
      <c r="H19">
        <f>'Analyzing #2'!A20</f>
        <v>2459056.0833333335</v>
      </c>
      <c r="I19" t="s">
        <v>132</v>
      </c>
      <c r="J19" t="s">
        <v>48</v>
      </c>
    </row>
    <row r="20" spans="1:10" x14ac:dyDescent="0.35">
      <c r="A20">
        <f>WAnalysis!A20</f>
        <v>2</v>
      </c>
      <c r="B20">
        <f>WAnalysis!B20</f>
        <v>47.9</v>
      </c>
      <c r="C20">
        <f>WAnalysis!D20</f>
        <v>7</v>
      </c>
      <c r="D20">
        <f>WAnalysis!F20</f>
        <v>1.2</v>
      </c>
      <c r="E20" s="6">
        <f>WAnalysis!G20</f>
        <v>44039</v>
      </c>
      <c r="F20">
        <f>WAnalysis!I20</f>
        <v>8</v>
      </c>
      <c r="G20">
        <f>WAnalysis!J20</f>
        <v>1</v>
      </c>
      <c r="H20">
        <f>'Analyzing #2'!A21</f>
        <v>2459057.8506944445</v>
      </c>
      <c r="I20" t="s">
        <v>132</v>
      </c>
      <c r="J20" t="s">
        <v>42</v>
      </c>
    </row>
    <row r="21" spans="1:10" x14ac:dyDescent="0.35">
      <c r="A21">
        <f>WAnalysis!A21</f>
        <v>3</v>
      </c>
      <c r="B21">
        <f>WAnalysis!B21</f>
        <v>49.4</v>
      </c>
      <c r="C21">
        <f>WAnalysis!D21</f>
        <v>7</v>
      </c>
      <c r="D21">
        <f>WAnalysis!F21</f>
        <v>1.73</v>
      </c>
      <c r="E21" s="6">
        <f>WAnalysis!G21</f>
        <v>44040</v>
      </c>
      <c r="F21">
        <f>WAnalysis!I21</f>
        <v>15</v>
      </c>
      <c r="G21">
        <f>WAnalysis!J21</f>
        <v>1</v>
      </c>
      <c r="H21">
        <f>'Analyzing #2'!A22</f>
        <v>2459059.1444444442</v>
      </c>
      <c r="I21" t="s">
        <v>132</v>
      </c>
    </row>
    <row r="22" spans="1:10" x14ac:dyDescent="0.35">
      <c r="A22" t="e">
        <f>WAnalysis!A22</f>
        <v>#REF!</v>
      </c>
      <c r="B22">
        <f>WAnalysis!B22</f>
        <v>47.7</v>
      </c>
      <c r="C22">
        <f>WAnalysis!D22</f>
        <v>7</v>
      </c>
      <c r="D22">
        <f>WAnalysis!F22</f>
        <v>2.3199999999999998</v>
      </c>
      <c r="E22" s="6">
        <f>WAnalysis!G22</f>
        <v>44042</v>
      </c>
      <c r="F22">
        <f>WAnalysis!I22</f>
        <v>16</v>
      </c>
      <c r="G22">
        <f>WAnalysis!J22</f>
        <v>1</v>
      </c>
      <c r="H22">
        <f>'Analyzing #2'!A24</f>
        <v>2459061.1937500001</v>
      </c>
      <c r="I22" t="s">
        <v>132</v>
      </c>
      <c r="J22" t="s">
        <v>49</v>
      </c>
    </row>
    <row r="23" spans="1:10" x14ac:dyDescent="0.35">
      <c r="A23">
        <f>WAnalysis!A23</f>
        <v>0</v>
      </c>
      <c r="B23">
        <f>WAnalysis!B23</f>
        <v>52.8</v>
      </c>
      <c r="C23">
        <f>WAnalysis!D23</f>
        <v>7</v>
      </c>
      <c r="D23">
        <f>WAnalysis!F23</f>
        <v>-0.19</v>
      </c>
      <c r="E23" s="6">
        <f>WAnalysis!G23</f>
        <v>44043</v>
      </c>
      <c r="F23">
        <f>WAnalysis!I23</f>
        <v>10</v>
      </c>
      <c r="G23">
        <f>WAnalysis!J23</f>
        <v>1</v>
      </c>
      <c r="H23">
        <f>'Analyzing #2'!A25</f>
        <v>2459061.9243055554</v>
      </c>
      <c r="I23" t="s">
        <v>132</v>
      </c>
      <c r="J23" t="s">
        <v>67</v>
      </c>
    </row>
    <row r="24" spans="1:10" x14ac:dyDescent="0.35">
      <c r="A24">
        <f>WAnalysis!A24</f>
        <v>0</v>
      </c>
      <c r="B24">
        <f>WAnalysis!B24</f>
        <v>52.1</v>
      </c>
      <c r="C24">
        <f>WAnalysis!D24</f>
        <v>8</v>
      </c>
      <c r="D24">
        <f>WAnalysis!F24</f>
        <v>0.94</v>
      </c>
      <c r="E24" s="6">
        <f>WAnalysis!G24</f>
        <v>44044</v>
      </c>
      <c r="F24">
        <f>WAnalysis!I24</f>
        <v>14</v>
      </c>
      <c r="G24">
        <f>WAnalysis!J24</f>
        <v>1</v>
      </c>
      <c r="H24">
        <f>'Analyzing #2'!A26</f>
        <v>2459063.0868055555</v>
      </c>
      <c r="I24" t="s">
        <v>132</v>
      </c>
    </row>
    <row r="25" spans="1:10" x14ac:dyDescent="0.35">
      <c r="A25">
        <f>WAnalysis!A25</f>
        <v>3</v>
      </c>
      <c r="B25">
        <f>WAnalysis!B25</f>
        <v>56</v>
      </c>
      <c r="C25">
        <f>WAnalysis!D25</f>
        <v>8</v>
      </c>
      <c r="D25">
        <f>WAnalysis!F25</f>
        <v>0.41</v>
      </c>
      <c r="E25" s="6">
        <f>WAnalysis!G25</f>
        <v>44046</v>
      </c>
      <c r="F25">
        <f>WAnalysis!I25</f>
        <v>8</v>
      </c>
      <c r="G25">
        <f>WAnalysis!J25</f>
        <v>1</v>
      </c>
      <c r="H25">
        <f>'Analyzing #2'!A27</f>
        <v>2459064.8506944445</v>
      </c>
      <c r="I25" t="s">
        <v>132</v>
      </c>
      <c r="J25" t="s">
        <v>49</v>
      </c>
    </row>
    <row r="26" spans="1:10" x14ac:dyDescent="0.35">
      <c r="A26">
        <f>WAnalysis!A26</f>
        <v>1</v>
      </c>
      <c r="B26">
        <f>WAnalysis!B26</f>
        <v>43.3</v>
      </c>
      <c r="C26">
        <f>WAnalysis!D26</f>
        <v>8</v>
      </c>
      <c r="D26">
        <f>WAnalysis!F26</f>
        <v>0.89</v>
      </c>
      <c r="E26" s="6">
        <f>WAnalysis!G26</f>
        <v>44047</v>
      </c>
      <c r="F26">
        <f>WAnalysis!I26</f>
        <v>15</v>
      </c>
      <c r="G26">
        <f>WAnalysis!J26</f>
        <v>1</v>
      </c>
      <c r="H26">
        <f>'Analyzing #2'!A28</f>
        <v>2459066.1368055558</v>
      </c>
      <c r="I26" t="s">
        <v>132</v>
      </c>
      <c r="J26" t="s">
        <v>74</v>
      </c>
    </row>
    <row r="27" spans="1:10"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c r="I27" t="s">
        <v>132</v>
      </c>
      <c r="J27" t="s">
        <v>42</v>
      </c>
    </row>
    <row r="28" spans="1:10" x14ac:dyDescent="0.35">
      <c r="A28">
        <f>WAnalysis!A28</f>
        <v>4</v>
      </c>
      <c r="B28">
        <f>WAnalysis!B28</f>
        <v>53.1</v>
      </c>
      <c r="C28">
        <f>WAnalysis!D28</f>
        <v>8</v>
      </c>
      <c r="D28">
        <f>WAnalysis!F28</f>
        <v>1.24</v>
      </c>
      <c r="E28" s="6">
        <f>WAnalysis!G28</f>
        <v>44049</v>
      </c>
      <c r="F28">
        <f>WAnalysis!I28</f>
        <v>16</v>
      </c>
      <c r="G28">
        <f>WAnalysis!J28</f>
        <v>1</v>
      </c>
      <c r="H28">
        <f>'Analyzing #2'!A30</f>
        <v>2459068.1979166665</v>
      </c>
      <c r="I28" t="s">
        <v>132</v>
      </c>
    </row>
    <row r="29" spans="1:10"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c r="I29" t="s">
        <v>132</v>
      </c>
      <c r="J29" t="s">
        <v>49</v>
      </c>
    </row>
    <row r="30" spans="1:10" x14ac:dyDescent="0.35">
      <c r="A30">
        <f>WAnalysis!A30</f>
        <v>18</v>
      </c>
      <c r="B30">
        <f>WAnalysis!B30</f>
        <v>41.6</v>
      </c>
      <c r="C30">
        <f>WAnalysis!D30</f>
        <v>8</v>
      </c>
      <c r="D30">
        <f>WAnalysis!F30</f>
        <v>1.01</v>
      </c>
      <c r="E30" s="6">
        <f>WAnalysis!G30</f>
        <v>44051</v>
      </c>
      <c r="F30">
        <f>WAnalysis!I30</f>
        <v>12</v>
      </c>
      <c r="G30">
        <f>WAnalysis!J30</f>
        <v>1</v>
      </c>
      <c r="H30">
        <f>'Analyzing #2'!A32</f>
        <v>2459070</v>
      </c>
      <c r="I30" t="s">
        <v>132</v>
      </c>
    </row>
    <row r="31" spans="1:10" x14ac:dyDescent="0.35">
      <c r="A31">
        <f>WAnalysis!A31</f>
        <v>0</v>
      </c>
      <c r="B31">
        <f>WAnalysis!B31</f>
        <v>52.2</v>
      </c>
      <c r="C31">
        <f>WAnalysis!D31</f>
        <v>8</v>
      </c>
      <c r="D31">
        <f>WAnalysis!F31</f>
        <v>1.53</v>
      </c>
      <c r="E31" s="6">
        <f>WAnalysis!G31</f>
        <v>44053</v>
      </c>
      <c r="F31">
        <f>WAnalysis!I31</f>
        <v>8</v>
      </c>
      <c r="G31">
        <f>WAnalysis!J31</f>
        <v>1</v>
      </c>
      <c r="H31">
        <f>'Analyzing #2'!A33</f>
        <v>2459071.8541666665</v>
      </c>
      <c r="I31" t="s">
        <v>132</v>
      </c>
      <c r="J31" t="s">
        <v>49</v>
      </c>
    </row>
    <row r="32" spans="1:10" x14ac:dyDescent="0.35">
      <c r="A32">
        <f>WAnalysis!A32</f>
        <v>1</v>
      </c>
      <c r="B32">
        <f>WAnalysis!B32</f>
        <v>51.8</v>
      </c>
      <c r="C32">
        <f>WAnalysis!D32</f>
        <v>8</v>
      </c>
      <c r="D32">
        <f>WAnalysis!F32</f>
        <v>1.75</v>
      </c>
      <c r="E32" s="6">
        <f>WAnalysis!G32</f>
        <v>44054</v>
      </c>
      <c r="F32">
        <f>WAnalysis!I32</f>
        <v>12</v>
      </c>
      <c r="G32">
        <f>WAnalysis!J32</f>
        <v>1</v>
      </c>
      <c r="H32">
        <f>'Analyzing #2'!A34</f>
        <v>2459073</v>
      </c>
      <c r="I32" t="s">
        <v>132</v>
      </c>
      <c r="J32" t="s">
        <v>49</v>
      </c>
    </row>
    <row r="33" spans="1:10" x14ac:dyDescent="0.35">
      <c r="A33">
        <f>WAnalysis!A33</f>
        <v>0</v>
      </c>
      <c r="B33">
        <f>WAnalysis!B33</f>
        <v>44.7</v>
      </c>
      <c r="C33">
        <f>WAnalysis!D33</f>
        <v>8</v>
      </c>
      <c r="D33">
        <f>WAnalysis!F33</f>
        <v>1.24</v>
      </c>
      <c r="E33" s="6">
        <f>WAnalysis!G33</f>
        <v>44055</v>
      </c>
      <c r="F33">
        <f>WAnalysis!I33</f>
        <v>10</v>
      </c>
      <c r="G33">
        <f>WAnalysis!J33</f>
        <v>1</v>
      </c>
      <c r="H33">
        <f>'Analyzing #2'!A35</f>
        <v>2459073.9173611109</v>
      </c>
      <c r="I33" t="s">
        <v>132</v>
      </c>
      <c r="J33" t="s">
        <v>49</v>
      </c>
    </row>
    <row r="34" spans="1:10"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c r="I34" t="s">
        <v>132</v>
      </c>
      <c r="J34" t="s">
        <v>75</v>
      </c>
    </row>
    <row r="35" spans="1:10" x14ac:dyDescent="0.35">
      <c r="A35">
        <f>WAnalysis!A35</f>
        <v>9</v>
      </c>
      <c r="B35">
        <f>WAnalysis!B35</f>
        <v>57</v>
      </c>
      <c r="C35">
        <f>WAnalysis!D35</f>
        <v>8</v>
      </c>
      <c r="D35">
        <f>WAnalysis!F35</f>
        <v>0.6</v>
      </c>
      <c r="E35" s="6">
        <f>WAnalysis!G35</f>
        <v>44058</v>
      </c>
      <c r="F35">
        <f>WAnalysis!I35</f>
        <v>12</v>
      </c>
      <c r="G35">
        <f>WAnalysis!J35</f>
        <v>1</v>
      </c>
      <c r="H35">
        <f>'Analyzing #2'!A37</f>
        <v>2459077.0152777778</v>
      </c>
      <c r="I35" t="s">
        <v>132</v>
      </c>
    </row>
    <row r="36" spans="1:10" x14ac:dyDescent="0.35">
      <c r="A36">
        <f>WAnalysis!A36</f>
        <v>0</v>
      </c>
      <c r="B36">
        <f>WAnalysis!B36</f>
        <v>57</v>
      </c>
      <c r="C36">
        <f>WAnalysis!D36</f>
        <v>8</v>
      </c>
      <c r="D36">
        <f>WAnalysis!F36</f>
        <v>-0.27</v>
      </c>
      <c r="E36" s="6">
        <f>WAnalysis!G36</f>
        <v>44060</v>
      </c>
      <c r="F36">
        <f>WAnalysis!I36</f>
        <v>9</v>
      </c>
      <c r="G36">
        <f>WAnalysis!J36</f>
        <v>1</v>
      </c>
      <c r="H36">
        <f>'Analyzing #2'!A38</f>
        <v>2459078.8819444445</v>
      </c>
      <c r="I36" t="s">
        <v>132</v>
      </c>
      <c r="J36" t="s">
        <v>42</v>
      </c>
    </row>
    <row r="37" spans="1:10" x14ac:dyDescent="0.35">
      <c r="A37">
        <f>WAnalysis!A37</f>
        <v>0</v>
      </c>
      <c r="B37">
        <f>WAnalysis!B37</f>
        <v>56.1</v>
      </c>
      <c r="C37">
        <f>WAnalysis!D37</f>
        <v>8</v>
      </c>
      <c r="D37">
        <f>WAnalysis!F37</f>
        <v>-0.41</v>
      </c>
      <c r="E37" s="6">
        <f>WAnalysis!G37</f>
        <v>44061</v>
      </c>
      <c r="F37">
        <f>WAnalysis!I37</f>
        <v>10</v>
      </c>
      <c r="G37">
        <f>WAnalysis!J37</f>
        <v>1</v>
      </c>
      <c r="H37">
        <f>'Analyzing #2'!A39</f>
        <v>2459079.954861111</v>
      </c>
      <c r="I37" t="s">
        <v>132</v>
      </c>
      <c r="J37" t="s">
        <v>42</v>
      </c>
    </row>
    <row r="38" spans="1:10" x14ac:dyDescent="0.35">
      <c r="A38">
        <f>WAnalysis!A38</f>
        <v>0</v>
      </c>
      <c r="B38">
        <f>WAnalysis!B38</f>
        <v>55.2</v>
      </c>
      <c r="C38">
        <f>WAnalysis!D38</f>
        <v>8</v>
      </c>
      <c r="D38">
        <f>WAnalysis!F38</f>
        <v>-0.1</v>
      </c>
      <c r="E38" s="6">
        <f>WAnalysis!G38</f>
        <v>44062</v>
      </c>
      <c r="F38">
        <f>WAnalysis!I38</f>
        <v>10</v>
      </c>
      <c r="G38">
        <f>WAnalysis!J38</f>
        <v>1</v>
      </c>
      <c r="H38">
        <f>'Analyzing #2'!A40</f>
        <v>2459080.9187500002</v>
      </c>
      <c r="I38" t="s">
        <v>132</v>
      </c>
      <c r="J38" t="s">
        <v>42</v>
      </c>
    </row>
    <row r="39" spans="1:10" x14ac:dyDescent="0.35">
      <c r="A39">
        <f>WAnalysis!A39</f>
        <v>0</v>
      </c>
      <c r="B39">
        <f>WAnalysis!B39</f>
        <v>49.4</v>
      </c>
      <c r="C39">
        <f>WAnalysis!D39</f>
        <v>8</v>
      </c>
      <c r="D39">
        <f>WAnalysis!F39</f>
        <v>1.7</v>
      </c>
      <c r="E39" s="6">
        <f>WAnalysis!G39</f>
        <v>44063</v>
      </c>
      <c r="F39">
        <f>WAnalysis!I39</f>
        <v>16</v>
      </c>
      <c r="G39">
        <f>WAnalysis!J39</f>
        <v>1</v>
      </c>
      <c r="H39">
        <f>'Analyzing #2'!A41</f>
        <v>2459082.1965277777</v>
      </c>
      <c r="I39" t="s">
        <v>132</v>
      </c>
      <c r="J39" t="s">
        <v>52</v>
      </c>
    </row>
    <row r="40" spans="1:10"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c r="I40" t="s">
        <v>132</v>
      </c>
      <c r="J40" t="s">
        <v>74</v>
      </c>
    </row>
    <row r="41" spans="1:10" x14ac:dyDescent="0.35">
      <c r="A41">
        <f>WAnalysis!A41</f>
        <v>17</v>
      </c>
      <c r="B41">
        <f>WAnalysis!B41</f>
        <v>53.8</v>
      </c>
      <c r="C41">
        <f>WAnalysis!D41</f>
        <v>8</v>
      </c>
      <c r="D41">
        <f>WAnalysis!F41</f>
        <v>0.85</v>
      </c>
      <c r="E41" s="6">
        <f>WAnalysis!G41</f>
        <v>44065</v>
      </c>
      <c r="F41">
        <f>WAnalysis!I41</f>
        <v>11</v>
      </c>
      <c r="G41">
        <f>WAnalysis!J41</f>
        <v>1</v>
      </c>
      <c r="H41">
        <f>'Analyzing #2'!A43</f>
        <v>2459083.9979166668</v>
      </c>
      <c r="I41" t="s">
        <v>132</v>
      </c>
    </row>
    <row r="42" spans="1:10" x14ac:dyDescent="0.35">
      <c r="A42">
        <f>WAnalysis!A42</f>
        <v>0</v>
      </c>
      <c r="B42">
        <f>WAnalysis!B42</f>
        <v>48.1</v>
      </c>
      <c r="C42">
        <f>WAnalysis!D42</f>
        <v>8</v>
      </c>
      <c r="D42">
        <f>WAnalysis!F42</f>
        <v>1.68</v>
      </c>
      <c r="E42" s="6">
        <f>WAnalysis!G42</f>
        <v>44067</v>
      </c>
      <c r="F42">
        <f>WAnalysis!I42</f>
        <v>8</v>
      </c>
      <c r="G42">
        <f>WAnalysis!J42</f>
        <v>1</v>
      </c>
      <c r="H42">
        <f>'Analyzing #2'!A44</f>
        <v>2459085.857638889</v>
      </c>
      <c r="I42" t="s">
        <v>132</v>
      </c>
      <c r="J42" t="s">
        <v>42</v>
      </c>
    </row>
    <row r="43" spans="1:10" x14ac:dyDescent="0.35">
      <c r="A43">
        <f>WAnalysis!A43</f>
        <v>0</v>
      </c>
      <c r="B43">
        <f>WAnalysis!B43</f>
        <v>48.8</v>
      </c>
      <c r="C43">
        <f>WAnalysis!D43</f>
        <v>8</v>
      </c>
      <c r="D43">
        <f>WAnalysis!F43</f>
        <v>1.88</v>
      </c>
      <c r="E43" s="6">
        <f>WAnalysis!G43</f>
        <v>44068</v>
      </c>
      <c r="F43">
        <f>WAnalysis!I43</f>
        <v>11</v>
      </c>
      <c r="G43">
        <f>WAnalysis!J43</f>
        <v>1</v>
      </c>
      <c r="H43">
        <f>'Analyzing #2'!A45</f>
        <v>2459086.96875</v>
      </c>
      <c r="I43" t="s">
        <v>132</v>
      </c>
      <c r="J43" t="s">
        <v>42</v>
      </c>
    </row>
    <row r="44" spans="1:10" x14ac:dyDescent="0.35">
      <c r="A44">
        <f>WAnalysis!A44</f>
        <v>0</v>
      </c>
      <c r="B44">
        <f>WAnalysis!B44</f>
        <v>43.9</v>
      </c>
      <c r="C44">
        <f>WAnalysis!D44</f>
        <v>8</v>
      </c>
      <c r="D44">
        <f>WAnalysis!F44</f>
        <v>1.47</v>
      </c>
      <c r="E44" s="6">
        <f>WAnalysis!G44</f>
        <v>44069</v>
      </c>
      <c r="F44">
        <f>WAnalysis!I44</f>
        <v>10</v>
      </c>
      <c r="G44">
        <f>WAnalysis!J44</f>
        <v>1</v>
      </c>
      <c r="H44">
        <f>'Analyzing #2'!A46</f>
        <v>2459087.934027778</v>
      </c>
      <c r="I44" t="s">
        <v>132</v>
      </c>
      <c r="J44" t="s">
        <v>42</v>
      </c>
    </row>
    <row r="45" spans="1:10" x14ac:dyDescent="0.35">
      <c r="A45">
        <f>WAnalysis!A45</f>
        <v>0</v>
      </c>
      <c r="B45">
        <f>WAnalysis!B45</f>
        <v>48.4</v>
      </c>
      <c r="C45">
        <f>WAnalysis!D45</f>
        <v>8</v>
      </c>
      <c r="D45">
        <f>WAnalysis!F45</f>
        <v>2.25</v>
      </c>
      <c r="E45" s="6">
        <f>WAnalysis!G45</f>
        <v>44070</v>
      </c>
      <c r="F45">
        <f>WAnalysis!I45</f>
        <v>16</v>
      </c>
      <c r="G45">
        <f>WAnalysis!J45</f>
        <v>1</v>
      </c>
      <c r="H45">
        <f>'Analyzing #2'!A47</f>
        <v>2459089.1972222221</v>
      </c>
      <c r="I45" t="s">
        <v>132</v>
      </c>
    </row>
    <row r="46" spans="1:10" x14ac:dyDescent="0.35">
      <c r="A46">
        <f>WAnalysis!A46</f>
        <v>1</v>
      </c>
      <c r="B46">
        <f>WAnalysis!B46</f>
        <v>49.3</v>
      </c>
      <c r="C46">
        <f>WAnalysis!D46</f>
        <v>8</v>
      </c>
      <c r="D46">
        <f>WAnalysis!F46</f>
        <v>0.67</v>
      </c>
      <c r="E46" s="6">
        <f>WAnalysis!G46</f>
        <v>44071</v>
      </c>
      <c r="F46">
        <f>WAnalysis!I46</f>
        <v>10</v>
      </c>
      <c r="G46">
        <f>WAnalysis!J46</f>
        <v>1</v>
      </c>
      <c r="H46">
        <f>'Analyzing #2'!A48</f>
        <v>2459089.9486111109</v>
      </c>
      <c r="I46" t="s">
        <v>132</v>
      </c>
      <c r="J46" t="s">
        <v>49</v>
      </c>
    </row>
    <row r="47" spans="1:10" x14ac:dyDescent="0.35">
      <c r="A47">
        <f>WAnalysis!A47</f>
        <v>1</v>
      </c>
      <c r="B47">
        <f>WAnalysis!B47</f>
        <v>44.6</v>
      </c>
      <c r="C47">
        <f>WAnalysis!D47</f>
        <v>8</v>
      </c>
      <c r="D47">
        <f>WAnalysis!F47</f>
        <v>0.27</v>
      </c>
      <c r="E47" s="6">
        <f>WAnalysis!G47</f>
        <v>44072</v>
      </c>
      <c r="F47">
        <f>WAnalysis!I47</f>
        <v>11</v>
      </c>
      <c r="G47">
        <f>WAnalysis!J47</f>
        <v>1</v>
      </c>
      <c r="H47">
        <f>'Analyzing #2'!A49</f>
        <v>2459090.9701388888</v>
      </c>
      <c r="I47" t="s">
        <v>132</v>
      </c>
    </row>
    <row r="48" spans="1:10" x14ac:dyDescent="0.35">
      <c r="A48">
        <f>WAnalysis!A48</f>
        <v>0</v>
      </c>
      <c r="B48">
        <f>WAnalysis!B48</f>
        <v>49.9</v>
      </c>
      <c r="C48">
        <f>WAnalysis!D48</f>
        <v>9</v>
      </c>
      <c r="D48">
        <f>WAnalysis!F48</f>
        <v>0.08</v>
      </c>
      <c r="E48" s="6">
        <f>WAnalysis!G48</f>
        <v>44075</v>
      </c>
      <c r="F48">
        <f>WAnalysis!I48</f>
        <v>12</v>
      </c>
      <c r="G48">
        <f>WAnalysis!J48</f>
        <v>1</v>
      </c>
      <c r="H48">
        <f>'Analyzing #2'!A51</f>
        <v>2459094.0020833332</v>
      </c>
      <c r="I48" t="s">
        <v>132</v>
      </c>
      <c r="J48" t="s">
        <v>52</v>
      </c>
    </row>
    <row r="49" spans="1:10" x14ac:dyDescent="0.35">
      <c r="A49" t="e">
        <f>WAnalysis!A49</f>
        <v>#REF!</v>
      </c>
      <c r="B49">
        <f>WAnalysis!B49</f>
        <v>51.6</v>
      </c>
      <c r="C49">
        <f>WAnalysis!D49</f>
        <v>9</v>
      </c>
      <c r="D49">
        <f>WAnalysis!F49</f>
        <v>0.09</v>
      </c>
      <c r="E49" s="6">
        <f>WAnalysis!G49</f>
        <v>44076</v>
      </c>
      <c r="F49">
        <f>WAnalysis!I49</f>
        <v>11</v>
      </c>
      <c r="G49">
        <f>WAnalysis!J49</f>
        <v>1</v>
      </c>
      <c r="H49">
        <f>'Analyzing #2'!A52</f>
        <v>2459094.9673611112</v>
      </c>
      <c r="I49" t="s">
        <v>132</v>
      </c>
      <c r="J49" t="s">
        <v>42</v>
      </c>
    </row>
    <row r="50" spans="1:10" x14ac:dyDescent="0.35">
      <c r="A50">
        <f>WAnalysis!A50</f>
        <v>0</v>
      </c>
      <c r="B50">
        <f>WAnalysis!B50</f>
        <v>48.9</v>
      </c>
      <c r="C50">
        <f>WAnalysis!D50</f>
        <v>9</v>
      </c>
      <c r="D50">
        <f>WAnalysis!F50</f>
        <v>1.27</v>
      </c>
      <c r="E50" s="6">
        <f>WAnalysis!G50</f>
        <v>44079</v>
      </c>
      <c r="F50">
        <f>WAnalysis!I50</f>
        <v>10</v>
      </c>
      <c r="G50">
        <f>WAnalysis!J50</f>
        <v>1</v>
      </c>
      <c r="H50">
        <f>'Analyzing #2'!A53</f>
        <v>2459097.9527777778</v>
      </c>
      <c r="I50" t="s">
        <v>132</v>
      </c>
    </row>
    <row r="51" spans="1:10" x14ac:dyDescent="0.35">
      <c r="A51">
        <f>WAnalysis!A51</f>
        <v>0</v>
      </c>
      <c r="B51">
        <f>WAnalysis!B51</f>
        <v>50.7</v>
      </c>
      <c r="C51">
        <f>WAnalysis!D51</f>
        <v>9</v>
      </c>
      <c r="D51">
        <f>WAnalysis!F51</f>
        <v>1.78</v>
      </c>
      <c r="E51" s="6">
        <f>WAnalysis!G51</f>
        <v>44082</v>
      </c>
      <c r="F51">
        <f>WAnalysis!I51</f>
        <v>12</v>
      </c>
      <c r="G51">
        <f>WAnalysis!J51</f>
        <v>1</v>
      </c>
      <c r="H51">
        <f>'Analyzing #2'!A54</f>
        <v>2459101.0180555554</v>
      </c>
      <c r="I51" t="s">
        <v>132</v>
      </c>
      <c r="J51" t="s">
        <v>42</v>
      </c>
    </row>
    <row r="52" spans="1:10" x14ac:dyDescent="0.35">
      <c r="A52">
        <f>WAnalysis!A52</f>
        <v>0</v>
      </c>
      <c r="B52">
        <f>WAnalysis!B52</f>
        <v>61.4</v>
      </c>
      <c r="C52">
        <f>WAnalysis!D52</f>
        <v>9</v>
      </c>
      <c r="D52">
        <f>WAnalysis!F52</f>
        <v>1.96</v>
      </c>
      <c r="E52" s="6">
        <f>WAnalysis!G52</f>
        <v>44083</v>
      </c>
      <c r="F52">
        <f>WAnalysis!I52</f>
        <v>11</v>
      </c>
      <c r="G52">
        <f>WAnalysis!J52</f>
        <v>1</v>
      </c>
      <c r="H52">
        <f>'Analyzing #2'!A55</f>
        <v>2459101.9604166667</v>
      </c>
      <c r="I52" t="s">
        <v>132</v>
      </c>
      <c r="J52" t="s">
        <v>49</v>
      </c>
    </row>
    <row r="53" spans="1:10" x14ac:dyDescent="0.35">
      <c r="A53">
        <f>WAnalysis!A53</f>
        <v>0</v>
      </c>
      <c r="B53">
        <f>WAnalysis!B53</f>
        <v>50.4</v>
      </c>
      <c r="C53">
        <f>WAnalysis!D53</f>
        <v>9</v>
      </c>
      <c r="D53">
        <f>WAnalysis!F53</f>
        <v>1.96</v>
      </c>
      <c r="E53" s="6">
        <f>WAnalysis!G53</f>
        <v>44084</v>
      </c>
      <c r="F53">
        <f>WAnalysis!I53</f>
        <v>16</v>
      </c>
      <c r="G53">
        <f>WAnalysis!J53</f>
        <v>1</v>
      </c>
      <c r="H53">
        <f>'Analyzing #2'!A56</f>
        <v>2459103.1979166665</v>
      </c>
      <c r="I53" t="s">
        <v>132</v>
      </c>
    </row>
    <row r="54" spans="1:10" x14ac:dyDescent="0.35">
      <c r="A54">
        <f>WAnalysis!A54</f>
        <v>4</v>
      </c>
      <c r="B54">
        <f>WAnalysis!B54</f>
        <v>54</v>
      </c>
      <c r="C54">
        <f>WAnalysis!D54</f>
        <v>9</v>
      </c>
      <c r="D54">
        <f>WAnalysis!F54</f>
        <v>2.02</v>
      </c>
      <c r="E54" s="6">
        <f>WAnalysis!G54</f>
        <v>44085</v>
      </c>
      <c r="F54">
        <f>WAnalysis!I54</f>
        <v>17</v>
      </c>
      <c r="G54">
        <f>WAnalysis!J54</f>
        <v>1</v>
      </c>
      <c r="H54">
        <f>'Analyzing #2'!A57</f>
        <v>2459104.2354166666</v>
      </c>
      <c r="I54" t="s">
        <v>132</v>
      </c>
      <c r="J54" t="s">
        <v>41</v>
      </c>
    </row>
    <row r="55" spans="1:10" x14ac:dyDescent="0.35">
      <c r="A55">
        <f>WAnalysis!A55</f>
        <v>0</v>
      </c>
      <c r="B55">
        <f>WAnalysis!B55</f>
        <v>50.6</v>
      </c>
      <c r="C55">
        <f>WAnalysis!D55</f>
        <v>9</v>
      </c>
      <c r="D55">
        <f>WAnalysis!F55</f>
        <v>0.15</v>
      </c>
      <c r="E55" s="6">
        <f>WAnalysis!G55</f>
        <v>44088</v>
      </c>
      <c r="F55">
        <f>WAnalysis!I55</f>
        <v>10</v>
      </c>
      <c r="G55">
        <f>WAnalysis!J55</f>
        <v>1</v>
      </c>
      <c r="H55">
        <f>'Analyzing #2'!A58</f>
        <v>2459106.9375</v>
      </c>
      <c r="I55" t="s">
        <v>132</v>
      </c>
      <c r="J55" t="s">
        <v>42</v>
      </c>
    </row>
    <row r="56" spans="1:10" x14ac:dyDescent="0.35">
      <c r="A56">
        <f>WAnalysis!A56</f>
        <v>0</v>
      </c>
      <c r="B56">
        <f>WAnalysis!B56</f>
        <v>48.3</v>
      </c>
      <c r="C56">
        <f>WAnalysis!D56</f>
        <v>9</v>
      </c>
      <c r="D56">
        <f>WAnalysis!F56</f>
        <v>2.15</v>
      </c>
      <c r="E56" s="6">
        <f>WAnalysis!G56</f>
        <v>44091</v>
      </c>
      <c r="F56">
        <f>WAnalysis!I56</f>
        <v>16</v>
      </c>
      <c r="G56">
        <f>WAnalysis!J56</f>
        <v>1</v>
      </c>
      <c r="H56">
        <f>'Analyzing #2'!A59</f>
        <v>2459110.1861111112</v>
      </c>
      <c r="I56" t="s">
        <v>132</v>
      </c>
    </row>
    <row r="57" spans="1:10" x14ac:dyDescent="0.35">
      <c r="A57">
        <f>WAnalysis!A57</f>
        <v>2</v>
      </c>
      <c r="B57">
        <f>WAnalysis!B57</f>
        <v>54.1</v>
      </c>
      <c r="C57">
        <f>WAnalysis!D57</f>
        <v>9</v>
      </c>
      <c r="D57">
        <f>WAnalysis!F57</f>
        <v>2.19</v>
      </c>
      <c r="E57" s="6">
        <f>WAnalysis!G57</f>
        <v>44092</v>
      </c>
      <c r="F57">
        <f>WAnalysis!I57</f>
        <v>17</v>
      </c>
      <c r="G57">
        <f>WAnalysis!J57</f>
        <v>1</v>
      </c>
      <c r="H57">
        <f>'Analyzing #2'!A60</f>
        <v>2459111.2083333335</v>
      </c>
      <c r="I57" t="s">
        <v>132</v>
      </c>
      <c r="J57" t="s">
        <v>49</v>
      </c>
    </row>
    <row r="58" spans="1:10" x14ac:dyDescent="0.35">
      <c r="A58">
        <f>WAnalysis!A58</f>
        <v>0</v>
      </c>
      <c r="B58">
        <f>WAnalysis!B58</f>
        <v>52.9</v>
      </c>
      <c r="C58">
        <f>WAnalysis!D58</f>
        <v>9</v>
      </c>
      <c r="D58">
        <f>WAnalysis!F58</f>
        <v>1.18</v>
      </c>
      <c r="E58" s="6">
        <f>WAnalysis!G58</f>
        <v>44093</v>
      </c>
      <c r="F58">
        <f>WAnalysis!I58</f>
        <v>10</v>
      </c>
      <c r="G58">
        <f>WAnalysis!J58</f>
        <v>1</v>
      </c>
      <c r="H58">
        <f>'Analyzing #2'!A61</f>
        <v>2459111.951388889</v>
      </c>
      <c r="I58" t="s">
        <v>132</v>
      </c>
    </row>
    <row r="59" spans="1:10" x14ac:dyDescent="0.35">
      <c r="A59">
        <f>WAnalysis!A59</f>
        <v>1</v>
      </c>
      <c r="B59">
        <f>WAnalysis!B59</f>
        <v>56.2</v>
      </c>
      <c r="C59">
        <f>WAnalysis!D59</f>
        <v>9</v>
      </c>
      <c r="D59">
        <f>WAnalysis!F59</f>
        <v>2.29</v>
      </c>
      <c r="E59" s="6">
        <f>WAnalysis!G59</f>
        <v>44098</v>
      </c>
      <c r="F59">
        <f>WAnalysis!I59</f>
        <v>14</v>
      </c>
      <c r="G59">
        <f>WAnalysis!J59</f>
        <v>1</v>
      </c>
      <c r="H59" t="e">
        <f>'Analyzing #2'!A62</f>
        <v>#REF!</v>
      </c>
      <c r="I59" t="s">
        <v>132</v>
      </c>
      <c r="J59" t="s">
        <v>49</v>
      </c>
    </row>
    <row r="60" spans="1:10" x14ac:dyDescent="0.35">
      <c r="A60">
        <f>WAnalysis!A60</f>
        <v>0</v>
      </c>
      <c r="B60">
        <f>WAnalysis!B60</f>
        <v>53.9</v>
      </c>
      <c r="C60">
        <f>WAnalysis!D60</f>
        <v>9</v>
      </c>
      <c r="D60">
        <f>WAnalysis!F60</f>
        <v>1.4</v>
      </c>
      <c r="E60" s="6">
        <f>WAnalysis!G60</f>
        <v>44100</v>
      </c>
      <c r="F60">
        <f>WAnalysis!I60</f>
        <v>12</v>
      </c>
      <c r="G60">
        <f>WAnalysis!J60</f>
        <v>1</v>
      </c>
      <c r="H60">
        <f>'Analyzing #2'!A63</f>
        <v>2459117.121527778</v>
      </c>
      <c r="I60" t="s">
        <v>132</v>
      </c>
    </row>
    <row r="61" spans="1:10" x14ac:dyDescent="0.35">
      <c r="A61" t="e">
        <f>WAnalysis!A61</f>
        <v>#REF!</v>
      </c>
      <c r="B61">
        <f>WAnalysis!B61</f>
        <v>53.2</v>
      </c>
      <c r="C61">
        <f>WAnalysis!D61</f>
        <v>9</v>
      </c>
      <c r="D61">
        <f>WAnalysis!F61</f>
        <v>0.4</v>
      </c>
      <c r="E61" s="6">
        <f>WAnalysis!G61</f>
        <v>44102</v>
      </c>
      <c r="F61">
        <f>WAnalysis!I61</f>
        <v>10</v>
      </c>
      <c r="G61">
        <f>WAnalysis!J61</f>
        <v>1</v>
      </c>
      <c r="H61">
        <f>'Analyzing #2'!A64</f>
        <v>2459119</v>
      </c>
      <c r="I61" t="s">
        <v>132</v>
      </c>
      <c r="J61" t="s">
        <v>42</v>
      </c>
    </row>
    <row r="62" spans="1:10" x14ac:dyDescent="0.35">
      <c r="A62">
        <f>WAnalysis!A62</f>
        <v>0</v>
      </c>
      <c r="B62">
        <f>WAnalysis!B62</f>
        <v>53.4</v>
      </c>
      <c r="C62">
        <f>WAnalysis!D62</f>
        <v>9</v>
      </c>
      <c r="D62">
        <f>WAnalysis!F62</f>
        <v>1.82</v>
      </c>
      <c r="E62" s="6">
        <f>WAnalysis!G62</f>
        <v>44103</v>
      </c>
      <c r="F62">
        <f>WAnalysis!I62</f>
        <v>14</v>
      </c>
      <c r="G62">
        <f>WAnalysis!J62</f>
        <v>1</v>
      </c>
      <c r="H62">
        <f>'Analyzing #2'!A65</f>
        <v>2459120.9375</v>
      </c>
      <c r="I62" t="s">
        <v>132</v>
      </c>
      <c r="J62" t="s">
        <v>41</v>
      </c>
    </row>
    <row r="63" spans="1:10" x14ac:dyDescent="0.35">
      <c r="A63">
        <f>WAnalysis!A63</f>
        <v>0</v>
      </c>
      <c r="B63">
        <f>WAnalysis!B63</f>
        <v>56.5</v>
      </c>
      <c r="C63">
        <f>WAnalysis!D63</f>
        <v>10</v>
      </c>
      <c r="D63">
        <f>WAnalysis!F63</f>
        <v>1.66</v>
      </c>
      <c r="E63" s="6">
        <f>WAnalysis!G63</f>
        <v>44105</v>
      </c>
      <c r="F63">
        <f>WAnalysis!I63</f>
        <v>15</v>
      </c>
      <c r="G63">
        <f>WAnalysis!J63</f>
        <v>1</v>
      </c>
      <c r="H63">
        <f>'Analyzing #2'!A66</f>
        <v>2459122.1069444446</v>
      </c>
      <c r="I63" t="s">
        <v>132</v>
      </c>
      <c r="J63" t="s">
        <v>49</v>
      </c>
    </row>
    <row r="64" spans="1:10" x14ac:dyDescent="0.35">
      <c r="A64">
        <f>WAnalysis!A64</f>
        <v>0</v>
      </c>
      <c r="B64">
        <f>WAnalysis!B64</f>
        <v>46.2</v>
      </c>
      <c r="C64">
        <f>WAnalysis!D64</f>
        <v>10</v>
      </c>
      <c r="D64">
        <f>WAnalysis!F64</f>
        <v>1.91</v>
      </c>
      <c r="E64" s="6">
        <f>WAnalysis!G64</f>
        <v>44109</v>
      </c>
      <c r="F64">
        <f>WAnalysis!I64</f>
        <v>10</v>
      </c>
      <c r="G64">
        <f>WAnalysis!J64</f>
        <v>1</v>
      </c>
      <c r="H64">
        <f>'Analyzing #2'!A67</f>
        <v>2459124.1298611113</v>
      </c>
      <c r="I64" t="s">
        <v>132</v>
      </c>
      <c r="J64" t="s">
        <v>42</v>
      </c>
    </row>
    <row r="65" spans="1:10" x14ac:dyDescent="0.35">
      <c r="A65">
        <f>WAnalysis!A65</f>
        <v>0</v>
      </c>
      <c r="B65">
        <f>WAnalysis!B65</f>
        <v>42.1</v>
      </c>
      <c r="C65">
        <f>WAnalysis!D65</f>
        <v>10</v>
      </c>
      <c r="D65">
        <f>WAnalysis!F65</f>
        <v>1.77</v>
      </c>
      <c r="E65" s="6">
        <f>WAnalysis!G65</f>
        <v>44111</v>
      </c>
      <c r="F65">
        <f>WAnalysis!I65</f>
        <v>16</v>
      </c>
      <c r="G65">
        <f>WAnalysis!J65</f>
        <v>1</v>
      </c>
      <c r="H65">
        <f>'Analyzing #2'!A68</f>
        <v>2459127.920138889</v>
      </c>
      <c r="I65" t="s">
        <v>132</v>
      </c>
    </row>
    <row r="66" spans="1:10" x14ac:dyDescent="0.35">
      <c r="A66">
        <f>WAnalysis!A66</f>
        <v>0</v>
      </c>
      <c r="B66">
        <f>WAnalysis!B66</f>
        <v>52.9</v>
      </c>
      <c r="C66">
        <f>WAnalysis!D66</f>
        <v>10</v>
      </c>
      <c r="D66">
        <f>WAnalysis!F66</f>
        <v>2.21</v>
      </c>
      <c r="E66" s="6">
        <f>WAnalysis!G66</f>
        <v>44113</v>
      </c>
      <c r="F66">
        <f>WAnalysis!I66</f>
        <v>11</v>
      </c>
      <c r="G66">
        <f>WAnalysis!J66</f>
        <v>1</v>
      </c>
      <c r="H66">
        <f>'Analyzing #2'!A69</f>
        <v>2459130.1805555555</v>
      </c>
      <c r="I66" t="s">
        <v>132</v>
      </c>
      <c r="J66" t="s">
        <v>49</v>
      </c>
    </row>
    <row r="67" spans="1:10" x14ac:dyDescent="0.35">
      <c r="A67">
        <f>WAnalysis!A67</f>
        <v>0</v>
      </c>
      <c r="B67">
        <f>WAnalysis!B67</f>
        <v>53.4</v>
      </c>
      <c r="C67">
        <f>WAnalysis!D67</f>
        <v>10</v>
      </c>
      <c r="D67">
        <f>WAnalysis!F67</f>
        <v>2.25</v>
      </c>
      <c r="E67" s="6">
        <f>WAnalysis!G67</f>
        <v>44114</v>
      </c>
      <c r="F67">
        <f>WAnalysis!I67</f>
        <v>12</v>
      </c>
      <c r="G67">
        <f>WAnalysis!J67</f>
        <v>1</v>
      </c>
      <c r="H67">
        <f>'Analyzing #2'!A70</f>
        <v>2459131.972222222</v>
      </c>
      <c r="I67" t="s">
        <v>132</v>
      </c>
    </row>
    <row r="68" spans="1:10" x14ac:dyDescent="0.35">
      <c r="A68">
        <f>WAnalysis!A68</f>
        <v>0</v>
      </c>
      <c r="B68">
        <f>WAnalysis!B68</f>
        <v>53.2</v>
      </c>
      <c r="C68">
        <f>WAnalysis!D68</f>
        <v>10</v>
      </c>
      <c r="D68">
        <f>WAnalysis!F68</f>
        <v>2.4</v>
      </c>
      <c r="E68" s="6">
        <f>WAnalysis!G68</f>
        <v>44115</v>
      </c>
      <c r="F68">
        <f>WAnalysis!I68</f>
        <v>14</v>
      </c>
      <c r="G68">
        <f>WAnalysis!J68</f>
        <v>1</v>
      </c>
      <c r="H68">
        <f>'Analyzing #2'!A71</f>
        <v>2459133.0361111113</v>
      </c>
      <c r="I68" t="s">
        <v>132</v>
      </c>
    </row>
    <row r="69" spans="1:10" x14ac:dyDescent="0.35">
      <c r="A69">
        <f>WAnalysis!A69</f>
        <v>0</v>
      </c>
      <c r="B69">
        <f>WAnalysis!B69</f>
        <v>61.1</v>
      </c>
      <c r="C69">
        <f>WAnalysis!D69</f>
        <v>10</v>
      </c>
      <c r="D69">
        <f>WAnalysis!F69</f>
        <v>2.4</v>
      </c>
      <c r="E69" s="6">
        <f>WAnalysis!G69</f>
        <v>44117</v>
      </c>
      <c r="F69">
        <f>WAnalysis!I69</f>
        <v>14</v>
      </c>
      <c r="G69">
        <f>WAnalysis!J69</f>
        <v>1</v>
      </c>
      <c r="H69">
        <f>'Analyzing #2'!A72</f>
        <v>2459136.1229166668</v>
      </c>
      <c r="I69" t="s">
        <v>132</v>
      </c>
    </row>
    <row r="70" spans="1:10"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c r="I70" t="s">
        <v>132</v>
      </c>
    </row>
    <row r="71" spans="1:10"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c r="I71" t="s">
        <v>132</v>
      </c>
      <c r="J71" t="s">
        <v>62</v>
      </c>
    </row>
    <row r="72" spans="1:10" x14ac:dyDescent="0.35">
      <c r="A72">
        <f>WAnalysis!A72</f>
        <v>0</v>
      </c>
      <c r="B72">
        <f>WAnalysis!B72</f>
        <v>53.5</v>
      </c>
      <c r="C72">
        <f>WAnalysis!D72</f>
        <v>10</v>
      </c>
      <c r="D72">
        <f>WAnalysis!F72</f>
        <v>2.23</v>
      </c>
      <c r="E72" s="6">
        <f>WAnalysis!G72</f>
        <v>44120</v>
      </c>
      <c r="F72">
        <f>WAnalysis!I72</f>
        <v>15</v>
      </c>
      <c r="G72">
        <f>WAnalysis!J72</f>
        <v>1</v>
      </c>
      <c r="H72">
        <f>'Analyzing #2'!A75</f>
        <v>2459139.1451388891</v>
      </c>
      <c r="I72" t="s">
        <v>132</v>
      </c>
      <c r="J72" t="s">
        <v>41</v>
      </c>
    </row>
    <row r="73" spans="1:10" x14ac:dyDescent="0.35">
      <c r="A73">
        <f>WAnalysis!A73</f>
        <v>0</v>
      </c>
      <c r="B73">
        <f>WAnalysis!B73</f>
        <v>47.2</v>
      </c>
      <c r="C73">
        <f>WAnalysis!D73</f>
        <v>10</v>
      </c>
      <c r="D73">
        <f>WAnalysis!F73</f>
        <v>1.05</v>
      </c>
      <c r="E73" s="6">
        <f>WAnalysis!G73</f>
        <v>44121</v>
      </c>
      <c r="F73">
        <f>WAnalysis!I73</f>
        <v>12</v>
      </c>
      <c r="G73">
        <f>WAnalysis!J73</f>
        <v>1</v>
      </c>
      <c r="H73">
        <f>'Analyzing #2'!A76</f>
        <v>2459140.0027777776</v>
      </c>
      <c r="I73" t="s">
        <v>132</v>
      </c>
      <c r="J73" t="s">
        <v>52</v>
      </c>
    </row>
    <row r="74" spans="1:10" x14ac:dyDescent="0.35">
      <c r="A74">
        <f>WAnalysis!A74</f>
        <v>0</v>
      </c>
      <c r="B74">
        <f>WAnalysis!B74</f>
        <v>47</v>
      </c>
      <c r="C74">
        <f>WAnalysis!D74</f>
        <v>10</v>
      </c>
      <c r="D74">
        <f>WAnalysis!F74</f>
        <v>1.39</v>
      </c>
      <c r="E74" s="6">
        <f>WAnalysis!G74</f>
        <v>44122</v>
      </c>
      <c r="F74">
        <f>WAnalysis!I74</f>
        <v>11</v>
      </c>
      <c r="G74">
        <f>WAnalysis!J74</f>
        <v>1</v>
      </c>
      <c r="H74">
        <f>'Analyzing #2'!A77</f>
        <v>2459140.9958333331</v>
      </c>
      <c r="I74" t="s">
        <v>132</v>
      </c>
      <c r="J74" t="s">
        <v>41</v>
      </c>
    </row>
    <row r="75" spans="1:10" x14ac:dyDescent="0.35">
      <c r="A75">
        <f>WAnalysis!A75</f>
        <v>0</v>
      </c>
      <c r="B75">
        <f>WAnalysis!B75</f>
        <v>55</v>
      </c>
      <c r="C75">
        <f>WAnalysis!D75</f>
        <v>10</v>
      </c>
      <c r="D75">
        <f>WAnalysis!F75</f>
        <v>2.25</v>
      </c>
      <c r="E75" s="6">
        <f>WAnalysis!G75</f>
        <v>44123</v>
      </c>
      <c r="F75">
        <f>WAnalysis!I75</f>
        <v>9</v>
      </c>
      <c r="G75">
        <f>WAnalysis!J75</f>
        <v>1</v>
      </c>
      <c r="H75">
        <f>'Analyzing #2'!A78</f>
        <v>2459140.9958333331</v>
      </c>
      <c r="I75" t="s">
        <v>132</v>
      </c>
      <c r="J75" t="s">
        <v>42</v>
      </c>
    </row>
    <row r="76" spans="1:10" x14ac:dyDescent="0.35">
      <c r="A76">
        <f>WAnalysis!A76</f>
        <v>5</v>
      </c>
      <c r="B76">
        <f>WAnalysis!B76</f>
        <v>51.5</v>
      </c>
      <c r="C76">
        <f>WAnalysis!D76</f>
        <v>10</v>
      </c>
      <c r="D76">
        <f>WAnalysis!F76</f>
        <v>2.42</v>
      </c>
      <c r="E76" s="6">
        <f>WAnalysis!G76</f>
        <v>44127</v>
      </c>
      <c r="F76">
        <f>WAnalysis!I76</f>
        <v>11</v>
      </c>
      <c r="G76">
        <f>WAnalysis!J76</f>
        <v>1</v>
      </c>
      <c r="H76">
        <f>'Analyzing #2'!A79</f>
        <v>2459141.90625</v>
      </c>
      <c r="I76" t="s">
        <v>132</v>
      </c>
      <c r="J76" t="s">
        <v>41</v>
      </c>
    </row>
    <row r="77" spans="1:10" x14ac:dyDescent="0.35">
      <c r="A77">
        <f>WAnalysis!A77</f>
        <v>0</v>
      </c>
      <c r="B77">
        <f>WAnalysis!B77</f>
        <v>45.4</v>
      </c>
      <c r="C77">
        <f>WAnalysis!D77</f>
        <v>10</v>
      </c>
      <c r="D77">
        <f>WAnalysis!F77</f>
        <v>2.31</v>
      </c>
      <c r="E77" s="6">
        <f>WAnalysis!G77</f>
        <v>44128</v>
      </c>
      <c r="F77">
        <f>WAnalysis!I77</f>
        <v>11</v>
      </c>
      <c r="G77">
        <f>WAnalysis!J77</f>
        <v>1</v>
      </c>
      <c r="H77">
        <f>'Analyzing #2'!A80</f>
        <v>2459145.9756944445</v>
      </c>
      <c r="I77" t="s">
        <v>132</v>
      </c>
    </row>
    <row r="78" spans="1:10" x14ac:dyDescent="0.35">
      <c r="A78">
        <f>WAnalysis!A78</f>
        <v>0</v>
      </c>
      <c r="B78">
        <f>WAnalysis!B78</f>
        <v>52.5</v>
      </c>
      <c r="C78">
        <f>WAnalysis!D78</f>
        <v>10</v>
      </c>
      <c r="D78">
        <f>WAnalysis!F78</f>
        <v>1.06</v>
      </c>
      <c r="E78" s="6">
        <f>WAnalysis!G78</f>
        <v>44130</v>
      </c>
      <c r="F78">
        <f>WAnalysis!I78</f>
        <v>10</v>
      </c>
      <c r="G78">
        <f>WAnalysis!J78</f>
        <v>1</v>
      </c>
      <c r="H78">
        <f>'Analyzing #2'!A81</f>
        <v>2459146.9937499999</v>
      </c>
      <c r="I78" t="s">
        <v>132</v>
      </c>
      <c r="J78" t="s">
        <v>49</v>
      </c>
    </row>
    <row r="79" spans="1:10"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c r="I79" t="s">
        <v>132</v>
      </c>
      <c r="J79" t="s">
        <v>41</v>
      </c>
    </row>
    <row r="80" spans="1:10" x14ac:dyDescent="0.35">
      <c r="A80">
        <f>WAnalysis!A80</f>
        <v>0</v>
      </c>
      <c r="B80">
        <f>WAnalysis!B80</f>
        <v>46.5</v>
      </c>
      <c r="C80">
        <f>WAnalysis!D80</f>
        <v>10</v>
      </c>
      <c r="D80">
        <f>WAnalysis!F80</f>
        <v>2.34</v>
      </c>
      <c r="E80" s="6">
        <f>WAnalysis!G80</f>
        <v>44132</v>
      </c>
      <c r="F80">
        <f>WAnalysis!I80</f>
        <v>16</v>
      </c>
      <c r="G80">
        <f>WAnalysis!J80</f>
        <v>1</v>
      </c>
      <c r="H80">
        <f>'Analyzing #2'!A83</f>
        <v>2459150.1152777779</v>
      </c>
      <c r="I80" t="s">
        <v>132</v>
      </c>
      <c r="J80" t="s">
        <v>62</v>
      </c>
    </row>
    <row r="81" spans="1:10" x14ac:dyDescent="0.35">
      <c r="A81">
        <f>WAnalysis!A81</f>
        <v>0</v>
      </c>
      <c r="B81">
        <f>WAnalysis!B81</f>
        <v>53.8</v>
      </c>
      <c r="C81">
        <f>WAnalysis!D81</f>
        <v>10</v>
      </c>
      <c r="D81">
        <f>WAnalysis!F81</f>
        <v>2.06</v>
      </c>
      <c r="E81" s="6">
        <f>WAnalysis!G81</f>
        <v>44133</v>
      </c>
      <c r="F81">
        <f>WAnalysis!I81</f>
        <v>14</v>
      </c>
      <c r="G81">
        <f>WAnalysis!J81</f>
        <v>1</v>
      </c>
      <c r="H81">
        <f>'Analyzing #2'!A84</f>
        <v>2459151.1875</v>
      </c>
      <c r="I81" t="s">
        <v>132</v>
      </c>
      <c r="J81" t="s">
        <v>41</v>
      </c>
    </row>
    <row r="82" spans="1:10" x14ac:dyDescent="0.35">
      <c r="A82">
        <f>WAnalysis!A82</f>
        <v>0</v>
      </c>
      <c r="B82">
        <f>WAnalysis!B82</f>
        <v>54.3</v>
      </c>
      <c r="C82">
        <f>WAnalysis!D82</f>
        <v>10</v>
      </c>
      <c r="D82">
        <f>WAnalysis!F82</f>
        <v>1.25</v>
      </c>
      <c r="E82" s="6">
        <f>WAnalysis!G82</f>
        <v>44134</v>
      </c>
      <c r="F82">
        <f>WAnalysis!I82</f>
        <v>11</v>
      </c>
      <c r="G82">
        <f>WAnalysis!J82</f>
        <v>1</v>
      </c>
      <c r="H82">
        <f>'Analyzing #2'!A85</f>
        <v>2459152.972222222</v>
      </c>
      <c r="I82" t="s">
        <v>132</v>
      </c>
      <c r="J82" t="s">
        <v>41</v>
      </c>
    </row>
    <row r="83" spans="1:10" x14ac:dyDescent="0.35">
      <c r="A83">
        <f>WAnalysis!A83</f>
        <v>1</v>
      </c>
      <c r="B83">
        <f>WAnalysis!B83</f>
        <v>43.5</v>
      </c>
      <c r="C83">
        <f>WAnalysis!D83</f>
        <v>10</v>
      </c>
      <c r="D83">
        <f>WAnalysis!F83</f>
        <v>1.44</v>
      </c>
      <c r="E83" s="6">
        <f>WAnalysis!G83</f>
        <v>44135</v>
      </c>
      <c r="F83">
        <f>WAnalysis!I83</f>
        <v>12</v>
      </c>
      <c r="G83">
        <f>WAnalysis!J83</f>
        <v>1</v>
      </c>
      <c r="H83">
        <f>'Analyzing #2'!A86</f>
        <v>2459154.0263888887</v>
      </c>
      <c r="I83" t="s">
        <v>132</v>
      </c>
    </row>
    <row r="84" spans="1:10" x14ac:dyDescent="0.35">
      <c r="A84">
        <f>WAnalysis!A84</f>
        <v>7</v>
      </c>
      <c r="B84">
        <f>WAnalysis!B84</f>
        <v>53.5</v>
      </c>
      <c r="C84">
        <f>WAnalysis!D84</f>
        <v>11</v>
      </c>
      <c r="D84">
        <f>WAnalysis!F84</f>
        <v>1.83</v>
      </c>
      <c r="E84" s="6">
        <f>WAnalysis!G84</f>
        <v>44137</v>
      </c>
      <c r="F84">
        <f>WAnalysis!I84</f>
        <v>10</v>
      </c>
      <c r="G84">
        <f>WAnalysis!J84</f>
        <v>1</v>
      </c>
      <c r="H84">
        <f>'Analyzing #2'!A87</f>
        <v>2459155.923611111</v>
      </c>
      <c r="I84" t="s">
        <v>132</v>
      </c>
      <c r="J84" t="s">
        <v>42</v>
      </c>
    </row>
    <row r="85" spans="1:10" x14ac:dyDescent="0.35">
      <c r="A85">
        <f>WAnalysis!A85</f>
        <v>1</v>
      </c>
      <c r="B85">
        <f>WAnalysis!B85</f>
        <v>48.4</v>
      </c>
      <c r="C85">
        <f>WAnalysis!D85</f>
        <v>11</v>
      </c>
      <c r="D85">
        <f>WAnalysis!F85</f>
        <v>1.96</v>
      </c>
      <c r="E85" s="6">
        <f>WAnalysis!G85</f>
        <v>44138</v>
      </c>
      <c r="F85">
        <f>WAnalysis!I85</f>
        <v>15</v>
      </c>
      <c r="G85">
        <f>WAnalysis!J85</f>
        <v>1</v>
      </c>
      <c r="H85">
        <f>'Analyzing #2'!A88</f>
        <v>2459157.125</v>
      </c>
      <c r="I85" t="s">
        <v>132</v>
      </c>
    </row>
    <row r="86" spans="1:10" x14ac:dyDescent="0.35">
      <c r="A86">
        <f>WAnalysis!A86</f>
        <v>0</v>
      </c>
      <c r="B86">
        <f>WAnalysis!B86</f>
        <v>55.2</v>
      </c>
      <c r="C86">
        <f>WAnalysis!D86</f>
        <v>11</v>
      </c>
      <c r="D86">
        <f>WAnalysis!F86</f>
        <v>1.91</v>
      </c>
      <c r="E86" s="6">
        <f>WAnalysis!G86</f>
        <v>44139</v>
      </c>
      <c r="F86">
        <f>WAnalysis!I86</f>
        <v>13</v>
      </c>
      <c r="G86">
        <f>WAnalysis!J86</f>
        <v>1</v>
      </c>
      <c r="H86">
        <f>'Analyzing #2'!A89</f>
        <v>2459158.0506944442</v>
      </c>
      <c r="I86" t="s">
        <v>132</v>
      </c>
      <c r="J86" t="s">
        <v>42</v>
      </c>
    </row>
    <row r="87" spans="1:10" x14ac:dyDescent="0.35">
      <c r="A87">
        <f>WAnalysis!A87</f>
        <v>0</v>
      </c>
      <c r="B87">
        <f>WAnalysis!B87</f>
        <v>47.4</v>
      </c>
      <c r="C87">
        <f>WAnalysis!D87</f>
        <v>11</v>
      </c>
      <c r="D87">
        <f>WAnalysis!F87</f>
        <v>1.94</v>
      </c>
      <c r="E87" s="6">
        <f>WAnalysis!G87</f>
        <v>44140</v>
      </c>
      <c r="F87">
        <f>WAnalysis!I87</f>
        <v>16</v>
      </c>
      <c r="G87">
        <f>WAnalysis!J87</f>
        <v>1</v>
      </c>
      <c r="H87">
        <f>'Analyzing #2'!A90</f>
        <v>2459159.96875</v>
      </c>
      <c r="I87" t="s">
        <v>132</v>
      </c>
      <c r="J87" t="s">
        <v>67</v>
      </c>
    </row>
    <row r="88" spans="1:10" x14ac:dyDescent="0.35">
      <c r="A88">
        <f>WAnalysis!A88</f>
        <v>0</v>
      </c>
      <c r="B88">
        <f>WAnalysis!B88</f>
        <v>53.7</v>
      </c>
      <c r="C88">
        <f>WAnalysis!D88</f>
        <v>11</v>
      </c>
      <c r="D88">
        <f>WAnalysis!F88</f>
        <v>2.41</v>
      </c>
      <c r="E88" s="6">
        <f>WAnalysis!G88</f>
        <v>44141</v>
      </c>
      <c r="F88">
        <f>WAnalysis!I88</f>
        <v>11</v>
      </c>
      <c r="G88">
        <f>WAnalysis!J88</f>
        <v>1</v>
      </c>
      <c r="H88">
        <f>'Analyzing #2'!A91</f>
        <v>2459162.909722222</v>
      </c>
      <c r="I88" t="s">
        <v>132</v>
      </c>
      <c r="J88" t="s">
        <v>41</v>
      </c>
    </row>
    <row r="89" spans="1:10"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c r="I89" t="s">
        <v>132</v>
      </c>
    </row>
    <row r="90" spans="1:10"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c r="I90" t="s">
        <v>132</v>
      </c>
      <c r="J90" t="s">
        <v>42</v>
      </c>
    </row>
    <row r="91" spans="1:10"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c r="I91" t="s">
        <v>132</v>
      </c>
    </row>
    <row r="92" spans="1:10"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c r="I92" t="s">
        <v>132</v>
      </c>
      <c r="J92" t="s">
        <v>49</v>
      </c>
    </row>
    <row r="93" spans="1:10" x14ac:dyDescent="0.35">
      <c r="A93">
        <f>WAnalysis!A93</f>
        <v>0</v>
      </c>
      <c r="B93">
        <f>WAnalysis!B93</f>
        <v>55.2</v>
      </c>
      <c r="C93">
        <f>WAnalysis!D93</f>
        <v>11</v>
      </c>
      <c r="D93">
        <f>WAnalysis!F93</f>
        <v>2.58</v>
      </c>
      <c r="E93" s="6">
        <f>WAnalysis!G93</f>
        <v>44147</v>
      </c>
      <c r="F93">
        <f>WAnalysis!I93</f>
        <v>13</v>
      </c>
      <c r="G93">
        <f>WAnalysis!J93</f>
        <v>1</v>
      </c>
      <c r="H93">
        <f>'Analyzing #2'!A96</f>
        <v>2459168.0437500002</v>
      </c>
      <c r="I93" t="s">
        <v>132</v>
      </c>
    </row>
    <row r="94" spans="1:10" x14ac:dyDescent="0.35">
      <c r="A94">
        <f>WAnalysis!A94</f>
        <v>4</v>
      </c>
      <c r="B94">
        <f>WAnalysis!B94</f>
        <v>49.3</v>
      </c>
      <c r="C94">
        <f>WAnalysis!D94</f>
        <v>11</v>
      </c>
      <c r="D94">
        <f>WAnalysis!F94</f>
        <v>1.79</v>
      </c>
      <c r="E94" s="6">
        <f>WAnalysis!G94</f>
        <v>44148</v>
      </c>
      <c r="F94">
        <f>WAnalysis!I94</f>
        <v>11</v>
      </c>
      <c r="G94">
        <f>WAnalysis!J94</f>
        <v>1</v>
      </c>
      <c r="H94">
        <f>'Analyzing #2'!A97</f>
        <v>2459169.909722222</v>
      </c>
      <c r="I94" t="s">
        <v>132</v>
      </c>
      <c r="J94" t="s">
        <v>42</v>
      </c>
    </row>
    <row r="95" spans="1:10" x14ac:dyDescent="0.35">
      <c r="A95">
        <f>WAnalysis!A95</f>
        <v>0</v>
      </c>
      <c r="B95">
        <f>WAnalysis!B95</f>
        <v>52.4</v>
      </c>
      <c r="C95">
        <f>WAnalysis!D95</f>
        <v>11</v>
      </c>
      <c r="D95">
        <f>WAnalysis!F95</f>
        <v>2.14</v>
      </c>
      <c r="E95" s="6">
        <f>WAnalysis!G95</f>
        <v>44149</v>
      </c>
      <c r="F95">
        <f>WAnalysis!I95</f>
        <v>13</v>
      </c>
      <c r="G95">
        <f>WAnalysis!J95</f>
        <v>1</v>
      </c>
      <c r="H95">
        <f>'Analyzing #2'!A98</f>
        <v>2459166.9611111111</v>
      </c>
      <c r="I95" t="s">
        <v>132</v>
      </c>
    </row>
    <row r="96" spans="1:10"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c r="I96" t="s">
        <v>132</v>
      </c>
    </row>
    <row r="97" spans="1:10" x14ac:dyDescent="0.35">
      <c r="A97">
        <f>WAnalysis!A97</f>
        <v>0</v>
      </c>
      <c r="B97">
        <f>WAnalysis!B97</f>
        <v>55.7</v>
      </c>
      <c r="C97">
        <f>WAnalysis!D97</f>
        <v>11</v>
      </c>
      <c r="D97">
        <f>WAnalysis!F97</f>
        <v>2.08</v>
      </c>
      <c r="E97" s="6">
        <f>WAnalysis!G97</f>
        <v>44151</v>
      </c>
      <c r="F97">
        <f>WAnalysis!I97</f>
        <v>9</v>
      </c>
      <c r="G97">
        <f>WAnalysis!J97</f>
        <v>1</v>
      </c>
      <c r="H97">
        <f>'Analyzing #2'!A100</f>
        <v>2459169.909722222</v>
      </c>
      <c r="I97" t="s">
        <v>132</v>
      </c>
      <c r="J97" t="s">
        <v>66</v>
      </c>
    </row>
    <row r="98" spans="1:10" x14ac:dyDescent="0.35">
      <c r="A98">
        <f>WAnalysis!A98</f>
        <v>0</v>
      </c>
      <c r="B98">
        <f>WAnalysis!B98</f>
        <v>57.3</v>
      </c>
      <c r="C98">
        <f>WAnalysis!D98</f>
        <v>11</v>
      </c>
      <c r="D98">
        <f>WAnalysis!F98</f>
        <v>2.16</v>
      </c>
      <c r="E98" s="6">
        <f>WAnalysis!G98</f>
        <v>44153</v>
      </c>
      <c r="F98">
        <f>WAnalysis!I98</f>
        <v>13</v>
      </c>
      <c r="G98">
        <f>WAnalysis!J98</f>
        <v>1</v>
      </c>
      <c r="H98">
        <f>'Analyzing #2'!A101</f>
        <v>2459172.0416666665</v>
      </c>
      <c r="I98" t="s">
        <v>132</v>
      </c>
      <c r="J98" t="s">
        <v>49</v>
      </c>
    </row>
    <row r="99" spans="1:10" x14ac:dyDescent="0.35">
      <c r="A99">
        <f>WAnalysis!A99</f>
        <v>0</v>
      </c>
      <c r="B99">
        <f>WAnalysis!B99</f>
        <v>49.2</v>
      </c>
      <c r="C99">
        <f>WAnalysis!D99</f>
        <v>11</v>
      </c>
      <c r="D99">
        <f>WAnalysis!F99</f>
        <v>2.11</v>
      </c>
      <c r="E99" s="6">
        <f>WAnalysis!G99</f>
        <v>44154</v>
      </c>
      <c r="F99">
        <f>WAnalysis!I99</f>
        <v>14</v>
      </c>
      <c r="G99">
        <f>WAnalysis!J99</f>
        <v>1</v>
      </c>
      <c r="H99">
        <f>'Analyzing #2'!A102</f>
        <v>2459173.1118055554</v>
      </c>
      <c r="I99" t="s">
        <v>132</v>
      </c>
      <c r="J99" t="s">
        <v>67</v>
      </c>
    </row>
    <row r="100" spans="1:10"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c r="I100" t="s">
        <v>132</v>
      </c>
      <c r="J100" s="16"/>
    </row>
    <row r="101" spans="1:10"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c r="I101" t="s">
        <v>132</v>
      </c>
      <c r="J101" s="16"/>
    </row>
    <row r="102" spans="1:10"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c r="I102" t="s">
        <v>132</v>
      </c>
      <c r="J102" t="s">
        <v>67</v>
      </c>
    </row>
    <row r="103" spans="1:10"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c r="I103" t="s">
        <v>132</v>
      </c>
    </row>
    <row r="104" spans="1:10"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c r="I104" t="s">
        <v>132</v>
      </c>
      <c r="J104" t="s">
        <v>41</v>
      </c>
    </row>
    <row r="105" spans="1:10"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c r="I105" t="s">
        <v>132</v>
      </c>
    </row>
    <row r="106" spans="1:10"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c r="I106" t="s">
        <v>132</v>
      </c>
      <c r="J106" t="s">
        <v>62</v>
      </c>
    </row>
    <row r="107" spans="1:10"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c r="I107" t="s">
        <v>132</v>
      </c>
    </row>
    <row r="108" spans="1:10" x14ac:dyDescent="0.35">
      <c r="A108">
        <f>WAnalysis!A153</f>
        <v>0</v>
      </c>
      <c r="B108">
        <f>WAnalysis!B153</f>
        <v>43.5</v>
      </c>
      <c r="C108">
        <f>WAnalysis!D153</f>
        <v>6</v>
      </c>
      <c r="D108">
        <f>WAnalysis!F153</f>
        <v>1.99</v>
      </c>
      <c r="E108" s="6">
        <f>WAnalysis!G153</f>
        <v>44354</v>
      </c>
      <c r="F108">
        <f>WAnalysis!I153</f>
        <v>15</v>
      </c>
      <c r="G108">
        <f>WAnalysis!J153</f>
        <v>1</v>
      </c>
      <c r="H108">
        <f>'Analyzing #2'!A158</f>
        <v>2459373.1659722221</v>
      </c>
      <c r="I108" t="s">
        <v>132</v>
      </c>
    </row>
    <row r="109" spans="1:10" x14ac:dyDescent="0.35">
      <c r="A109">
        <f>WAnalysis!A154</f>
        <v>0</v>
      </c>
      <c r="B109">
        <f>WAnalysis!B154</f>
        <v>52</v>
      </c>
      <c r="C109">
        <f>WAnalysis!D154</f>
        <v>6</v>
      </c>
      <c r="D109">
        <f>WAnalysis!F154</f>
        <v>-0.21</v>
      </c>
      <c r="E109" s="6">
        <f>WAnalysis!G154</f>
        <v>44375</v>
      </c>
      <c r="F109">
        <f>WAnalysis!I154</f>
        <v>15</v>
      </c>
      <c r="G109">
        <f>WAnalysis!J154</f>
        <v>1</v>
      </c>
      <c r="H109">
        <f>'Analyzing #2'!A159</f>
        <v>2459394.128472222</v>
      </c>
      <c r="I109" t="s">
        <v>132</v>
      </c>
      <c r="J109" t="s">
        <v>52</v>
      </c>
    </row>
    <row r="110" spans="1:10" x14ac:dyDescent="0.35">
      <c r="A110">
        <f>WAnalysis!A155</f>
        <v>0</v>
      </c>
      <c r="B110">
        <f>WAnalysis!B155</f>
        <v>55.3</v>
      </c>
      <c r="C110">
        <f>WAnalysis!D155</f>
        <v>6</v>
      </c>
      <c r="D110">
        <f>WAnalysis!F155</f>
        <v>0.06</v>
      </c>
      <c r="E110" s="6">
        <f>WAnalysis!G155</f>
        <v>44376</v>
      </c>
      <c r="F110">
        <f>WAnalysis!I155</f>
        <v>15</v>
      </c>
      <c r="G110">
        <f>WAnalysis!J155</f>
        <v>1</v>
      </c>
      <c r="H110">
        <f>'Analyzing #2'!A160</f>
        <v>2459395.1354166665</v>
      </c>
      <c r="I110" t="s">
        <v>132</v>
      </c>
      <c r="J110" t="s">
        <v>49</v>
      </c>
    </row>
    <row r="111" spans="1:10" x14ac:dyDescent="0.35">
      <c r="A111" t="e">
        <f>WAnalysis!A156</f>
        <v>#REF!</v>
      </c>
      <c r="B111">
        <f>WAnalysis!B156</f>
        <v>50.1</v>
      </c>
      <c r="C111">
        <f>WAnalysis!D156</f>
        <v>6</v>
      </c>
      <c r="D111">
        <f>WAnalysis!F156</f>
        <v>2.12</v>
      </c>
      <c r="E111" s="6">
        <f>WAnalysis!G156</f>
        <v>44383</v>
      </c>
      <c r="F111">
        <f>WAnalysis!I156</f>
        <v>15</v>
      </c>
      <c r="G111">
        <f>WAnalysis!J156</f>
        <v>1</v>
      </c>
      <c r="H111">
        <f>'Analyzing #2'!A161</f>
        <v>2459402.1319444445</v>
      </c>
      <c r="I111" t="s">
        <v>132</v>
      </c>
    </row>
    <row r="112" spans="1:10" x14ac:dyDescent="0.35">
      <c r="A112">
        <f>WAnalysis!A157</f>
        <v>0</v>
      </c>
      <c r="B112">
        <f>WAnalysis!B157</f>
        <v>58.4</v>
      </c>
      <c r="C112">
        <f>WAnalysis!D157</f>
        <v>7</v>
      </c>
      <c r="D112">
        <f>WAnalysis!F157</f>
        <v>0.76</v>
      </c>
      <c r="E112" s="6">
        <f>WAnalysis!G157</f>
        <v>44393</v>
      </c>
      <c r="F112">
        <f>WAnalysis!I157</f>
        <v>15</v>
      </c>
      <c r="G112">
        <f>WAnalysis!J157</f>
        <v>1</v>
      </c>
      <c r="H112">
        <f>'Analyzing #2'!A162</f>
        <v>2459412.1277777776</v>
      </c>
      <c r="I112" t="s">
        <v>132</v>
      </c>
      <c r="J112" t="s">
        <v>49</v>
      </c>
    </row>
    <row r="113" spans="1:10" x14ac:dyDescent="0.35">
      <c r="A113">
        <f>WAnalysis!A158</f>
        <v>3</v>
      </c>
      <c r="B113">
        <f>WAnalysis!B158</f>
        <v>53.4</v>
      </c>
      <c r="C113">
        <f>WAnalysis!D158</f>
        <v>7</v>
      </c>
      <c r="D113">
        <f>WAnalysis!F158</f>
        <v>2.13</v>
      </c>
      <c r="E113" s="6">
        <f>WAnalysis!G158</f>
        <v>44397</v>
      </c>
      <c r="F113">
        <f>WAnalysis!I158</f>
        <v>15</v>
      </c>
      <c r="G113">
        <f>WAnalysis!J158</f>
        <v>1</v>
      </c>
      <c r="H113">
        <f>'Analyzing #2'!A163</f>
        <v>2459416.1270833332</v>
      </c>
      <c r="I113" t="s">
        <v>132</v>
      </c>
    </row>
    <row r="114" spans="1:10" x14ac:dyDescent="0.35">
      <c r="A114">
        <f>WAnalysis!A159</f>
        <v>1</v>
      </c>
      <c r="B114">
        <f>WAnalysis!B159</f>
        <v>55.5</v>
      </c>
      <c r="C114">
        <f>WAnalysis!D159</f>
        <v>7</v>
      </c>
      <c r="D114">
        <f>WAnalysis!F159</f>
        <v>1.89</v>
      </c>
      <c r="E114" s="6">
        <f>WAnalysis!G159</f>
        <v>44398</v>
      </c>
      <c r="F114">
        <f>WAnalysis!I159</f>
        <v>15</v>
      </c>
      <c r="G114">
        <f>WAnalysis!J159</f>
        <v>1</v>
      </c>
      <c r="H114">
        <f>'Analyzing #2'!A164</f>
        <v>2459417.1375000002</v>
      </c>
      <c r="I114" t="s">
        <v>132</v>
      </c>
    </row>
    <row r="115" spans="1:10" x14ac:dyDescent="0.35">
      <c r="A115">
        <f>WAnalysis!A160</f>
        <v>0</v>
      </c>
      <c r="B115">
        <f>WAnalysis!B160</f>
        <v>48</v>
      </c>
      <c r="C115">
        <f>WAnalysis!D160</f>
        <v>7</v>
      </c>
      <c r="D115">
        <f>WAnalysis!F160</f>
        <v>0.17</v>
      </c>
      <c r="E115" s="6">
        <f>WAnalysis!G160</f>
        <v>44404</v>
      </c>
      <c r="F115">
        <f>WAnalysis!I160</f>
        <v>15</v>
      </c>
      <c r="G115">
        <f>WAnalysis!J160</f>
        <v>1</v>
      </c>
      <c r="H115">
        <f>'Analyzing #2'!A165</f>
        <v>2459423.1291666669</v>
      </c>
      <c r="I115" t="s">
        <v>132</v>
      </c>
    </row>
    <row r="116" spans="1:10" x14ac:dyDescent="0.35">
      <c r="A116">
        <f>WAnalysis!A161</f>
        <v>13</v>
      </c>
      <c r="B116">
        <f>WAnalysis!B161</f>
        <v>56.4</v>
      </c>
      <c r="C116">
        <f>WAnalysis!D161</f>
        <v>7</v>
      </c>
      <c r="D116">
        <f>WAnalysis!F161</f>
        <v>2.0699999999999998</v>
      </c>
      <c r="E116" s="6">
        <f>WAnalysis!G161</f>
        <v>44411</v>
      </c>
      <c r="F116">
        <f>WAnalysis!I161</f>
        <v>15</v>
      </c>
      <c r="G116">
        <f>WAnalysis!J161</f>
        <v>1</v>
      </c>
      <c r="H116">
        <f>'Analyzing #2'!A166</f>
        <v>2459430.1298611113</v>
      </c>
      <c r="I116" t="s">
        <v>132</v>
      </c>
      <c r="J116" t="s">
        <v>49</v>
      </c>
    </row>
    <row r="117" spans="1:10" x14ac:dyDescent="0.35">
      <c r="A117">
        <f>WAnalysis!A162</f>
        <v>2</v>
      </c>
      <c r="B117">
        <f>WAnalysis!B162</f>
        <v>57.7</v>
      </c>
      <c r="C117">
        <f>WAnalysis!D162</f>
        <v>8</v>
      </c>
      <c r="D117">
        <f>WAnalysis!F162</f>
        <v>1.55</v>
      </c>
      <c r="E117" s="6">
        <f>WAnalysis!G162</f>
        <v>44414</v>
      </c>
      <c r="F117">
        <f>WAnalysis!I162</f>
        <v>15</v>
      </c>
      <c r="G117">
        <f>WAnalysis!J162</f>
        <v>1</v>
      </c>
      <c r="H117">
        <f>'Analyzing #2'!A167</f>
        <v>2459433.1298611113</v>
      </c>
      <c r="I117" t="s">
        <v>132</v>
      </c>
    </row>
    <row r="118" spans="1:10" x14ac:dyDescent="0.35">
      <c r="A118">
        <f>WAnalysis!A163</f>
        <v>0</v>
      </c>
      <c r="B118">
        <f>WAnalysis!B163</f>
        <v>53.8</v>
      </c>
      <c r="C118">
        <f>WAnalysis!D163</f>
        <v>8</v>
      </c>
      <c r="D118">
        <f>WAnalysis!F163</f>
        <v>0.5</v>
      </c>
      <c r="E118" s="6">
        <f>WAnalysis!G163</f>
        <v>44418</v>
      </c>
      <c r="F118">
        <f>WAnalysis!I163</f>
        <v>15</v>
      </c>
      <c r="G118">
        <f>WAnalysis!J163</f>
        <v>1</v>
      </c>
      <c r="H118">
        <f>'Analyzing #2'!A168</f>
        <v>2459437.1270833332</v>
      </c>
      <c r="I118" t="s">
        <v>132</v>
      </c>
      <c r="J118" t="s">
        <v>41</v>
      </c>
    </row>
    <row r="119" spans="1:10" x14ac:dyDescent="0.35">
      <c r="A119">
        <f>WAnalysis!A164</f>
        <v>0</v>
      </c>
      <c r="B119">
        <f>WAnalysis!B164</f>
        <v>52.2</v>
      </c>
      <c r="C119">
        <f>WAnalysis!D164</f>
        <v>8</v>
      </c>
      <c r="D119">
        <f>WAnalysis!F164</f>
        <v>0.6</v>
      </c>
      <c r="E119" s="6">
        <f>WAnalysis!G164</f>
        <v>44420</v>
      </c>
      <c r="F119">
        <f>WAnalysis!I164</f>
        <v>15</v>
      </c>
      <c r="G119">
        <f>WAnalysis!J164</f>
        <v>1</v>
      </c>
      <c r="H119">
        <f>'Analyzing #2'!A169</f>
        <v>2459439.1298611113</v>
      </c>
      <c r="I119" t="s">
        <v>132</v>
      </c>
    </row>
    <row r="120" spans="1:10" x14ac:dyDescent="0.35">
      <c r="A120">
        <f>WAnalysis!A165</f>
        <v>6</v>
      </c>
      <c r="B120">
        <f>WAnalysis!B165</f>
        <v>46.6</v>
      </c>
      <c r="C120">
        <f>WAnalysis!D165</f>
        <v>8</v>
      </c>
      <c r="D120">
        <f>WAnalysis!F165</f>
        <v>2.23</v>
      </c>
      <c r="E120" s="6">
        <f>WAnalysis!G165</f>
        <v>44425</v>
      </c>
      <c r="F120">
        <f>WAnalysis!I165</f>
        <v>15</v>
      </c>
      <c r="G120">
        <f>WAnalysis!J165</f>
        <v>1</v>
      </c>
      <c r="H120">
        <f>'Analyzing #2'!A170</f>
        <v>2459444.1291666669</v>
      </c>
      <c r="I120" t="s">
        <v>132</v>
      </c>
      <c r="J120" t="s">
        <v>49</v>
      </c>
    </row>
    <row r="121" spans="1:10" x14ac:dyDescent="0.35">
      <c r="A121">
        <f>WAnalysis!A166</f>
        <v>0</v>
      </c>
      <c r="B121">
        <f>WAnalysis!B166</f>
        <v>45.2</v>
      </c>
      <c r="C121">
        <f>WAnalysis!D166</f>
        <v>8</v>
      </c>
      <c r="D121">
        <f>WAnalysis!F166</f>
        <v>0.71</v>
      </c>
      <c r="E121" s="6">
        <f>WAnalysis!G166</f>
        <v>44432</v>
      </c>
      <c r="F121">
        <f>WAnalysis!I166</f>
        <v>15</v>
      </c>
      <c r="G121">
        <f>WAnalysis!J166</f>
        <v>1</v>
      </c>
      <c r="H121">
        <f>'Analyzing #2'!A171</f>
        <v>2459451.128472222</v>
      </c>
      <c r="I121" t="s">
        <v>132</v>
      </c>
    </row>
    <row r="122" spans="1:10" x14ac:dyDescent="0.35">
      <c r="A122">
        <f>WAnalysis!A167</f>
        <v>5</v>
      </c>
      <c r="B122">
        <f>WAnalysis!B167</f>
        <v>46</v>
      </c>
      <c r="C122">
        <f>WAnalysis!D167</f>
        <v>8</v>
      </c>
      <c r="D122">
        <f>WAnalysis!F167</f>
        <v>0.85</v>
      </c>
      <c r="E122" s="6">
        <f>WAnalysis!G167</f>
        <v>44434</v>
      </c>
      <c r="F122">
        <f>WAnalysis!I167</f>
        <v>15</v>
      </c>
      <c r="G122">
        <f>WAnalysis!J167</f>
        <v>1</v>
      </c>
      <c r="H122">
        <f>'Analyzing #2'!A172</f>
        <v>2459453.1256944444</v>
      </c>
      <c r="I122" t="s">
        <v>132</v>
      </c>
    </row>
    <row r="123" spans="1:10" x14ac:dyDescent="0.35">
      <c r="A123">
        <f>WAnalysis!A168</f>
        <v>2</v>
      </c>
      <c r="B123">
        <f>WAnalysis!B168</f>
        <v>46.1</v>
      </c>
      <c r="C123">
        <f>WAnalysis!D168</f>
        <v>8</v>
      </c>
      <c r="D123">
        <f>WAnalysis!F168</f>
        <v>2.21</v>
      </c>
      <c r="E123" s="6">
        <f>WAnalysis!G168</f>
        <v>44439</v>
      </c>
      <c r="F123">
        <f>WAnalysis!I168</f>
        <v>15</v>
      </c>
      <c r="G123">
        <f>WAnalysis!J168</f>
        <v>1</v>
      </c>
      <c r="H123">
        <f>'Analyzing #2'!A173</f>
        <v>2459458.1319444445</v>
      </c>
      <c r="I123" t="s">
        <v>132</v>
      </c>
    </row>
    <row r="124" spans="1:10" x14ac:dyDescent="0.35">
      <c r="A124">
        <f>WAnalysis!A169</f>
        <v>5</v>
      </c>
      <c r="B124">
        <f>WAnalysis!B169</f>
        <v>46.8</v>
      </c>
      <c r="C124">
        <f>WAnalysis!D169</f>
        <v>8</v>
      </c>
      <c r="D124">
        <f>WAnalysis!F169</f>
        <v>0.72</v>
      </c>
      <c r="E124" s="6">
        <f>WAnalysis!G169</f>
        <v>44447</v>
      </c>
      <c r="F124">
        <f>WAnalysis!I169</f>
        <v>10</v>
      </c>
      <c r="G124">
        <f>WAnalysis!J169</f>
        <v>1</v>
      </c>
      <c r="H124">
        <f>'Analyzing #2'!A174</f>
        <v>2459465.9208333334</v>
      </c>
      <c r="I124" t="s">
        <v>132</v>
      </c>
      <c r="J124" t="s">
        <v>41</v>
      </c>
    </row>
    <row r="125" spans="1:10" x14ac:dyDescent="0.35">
      <c r="A125">
        <f>WAnalysis!A170</f>
        <v>6</v>
      </c>
      <c r="B125">
        <f>WAnalysis!B170</f>
        <v>46.4</v>
      </c>
      <c r="C125">
        <f>WAnalysis!D170</f>
        <v>9</v>
      </c>
      <c r="D125">
        <f>WAnalysis!F170</f>
        <v>2.27</v>
      </c>
      <c r="E125" s="6">
        <f>WAnalysis!G170</f>
        <v>44453</v>
      </c>
      <c r="F125">
        <f>WAnalysis!I170</f>
        <v>15</v>
      </c>
      <c r="G125">
        <f>WAnalysis!J170</f>
        <v>1</v>
      </c>
      <c r="H125">
        <f>'Analyzing #2'!A175</f>
        <v>2459472.1305555557</v>
      </c>
      <c r="I125" t="s">
        <v>132</v>
      </c>
    </row>
    <row r="126" spans="1:10" x14ac:dyDescent="0.35">
      <c r="A126">
        <f>WAnalysis!A171</f>
        <v>3</v>
      </c>
      <c r="B126">
        <f>WAnalysis!B171</f>
        <v>42.7</v>
      </c>
      <c r="C126">
        <f>WAnalysis!D171</f>
        <v>9</v>
      </c>
      <c r="D126">
        <f>WAnalysis!F171</f>
        <v>2.11</v>
      </c>
      <c r="E126" s="6">
        <f>WAnalysis!G171</f>
        <v>44454</v>
      </c>
      <c r="F126">
        <f>WAnalysis!I171</f>
        <v>13</v>
      </c>
      <c r="G126">
        <f>WAnalysis!J171</f>
        <v>1</v>
      </c>
      <c r="H126">
        <f>'Analyzing #2'!A176</f>
        <v>2459473.0423611109</v>
      </c>
      <c r="I126" t="s">
        <v>132</v>
      </c>
    </row>
    <row r="127" spans="1:10" x14ac:dyDescent="0.35">
      <c r="A127">
        <f>WAnalysis!A172</f>
        <v>3</v>
      </c>
      <c r="B127">
        <f>WAnalysis!B172</f>
        <v>57.5</v>
      </c>
      <c r="C127">
        <f>WAnalysis!D172</f>
        <v>9</v>
      </c>
      <c r="D127">
        <f>WAnalysis!F172</f>
        <v>2.2200000000000002</v>
      </c>
      <c r="E127" s="6">
        <f>WAnalysis!G172</f>
        <v>44468</v>
      </c>
      <c r="F127">
        <f>WAnalysis!I172</f>
        <v>15</v>
      </c>
      <c r="G127">
        <f>WAnalysis!J172</f>
        <v>1</v>
      </c>
      <c r="H127">
        <f>'Analyzing #2'!A177</f>
        <v>2459487.1625000001</v>
      </c>
      <c r="I127" t="s">
        <v>132</v>
      </c>
    </row>
    <row r="128" spans="1:10" x14ac:dyDescent="0.35">
      <c r="A128">
        <f>WAnalysis!A173</f>
        <v>17</v>
      </c>
      <c r="B128">
        <f>WAnalysis!B173</f>
        <v>44.7</v>
      </c>
      <c r="C128">
        <f>WAnalysis!D173</f>
        <v>7</v>
      </c>
      <c r="D128">
        <f>WAnalysis!F173</f>
        <v>1.01</v>
      </c>
      <c r="E128" s="6">
        <f>WAnalysis!G173</f>
        <v>44018</v>
      </c>
      <c r="F128">
        <f>WAnalysis!I173</f>
        <v>8</v>
      </c>
      <c r="G128">
        <f>WAnalysis!J173</f>
        <v>2</v>
      </c>
      <c r="H128">
        <f t="shared" ref="H128:H159" si="0">H2</f>
        <v>2459036.84375</v>
      </c>
      <c r="I128" t="s">
        <v>132</v>
      </c>
      <c r="J128" t="s">
        <v>41</v>
      </c>
    </row>
    <row r="129" spans="1:10" x14ac:dyDescent="0.35">
      <c r="A129">
        <f>WAnalysis!A174</f>
        <v>7</v>
      </c>
      <c r="B129">
        <f>WAnalysis!B174</f>
        <v>58.2</v>
      </c>
      <c r="C129">
        <f>WAnalysis!D174</f>
        <v>7</v>
      </c>
      <c r="D129">
        <f>WAnalysis!F174</f>
        <v>-0.28000000000000003</v>
      </c>
      <c r="E129" s="6">
        <f>WAnalysis!G174</f>
        <v>44019</v>
      </c>
      <c r="F129">
        <f>WAnalysis!I174</f>
        <v>14</v>
      </c>
      <c r="G129">
        <f>WAnalysis!J174</f>
        <v>2</v>
      </c>
      <c r="H129">
        <f t="shared" si="0"/>
        <v>2459038.0833333335</v>
      </c>
      <c r="I129" t="s">
        <v>132</v>
      </c>
      <c r="J129" t="s">
        <v>49</v>
      </c>
    </row>
    <row r="130" spans="1:10" x14ac:dyDescent="0.35">
      <c r="A130">
        <f>WAnalysis!A175</f>
        <v>4</v>
      </c>
      <c r="B130">
        <f>WAnalysis!B175</f>
        <v>53.3</v>
      </c>
      <c r="C130">
        <f>WAnalysis!D175</f>
        <v>7</v>
      </c>
      <c r="D130">
        <f>WAnalysis!F175</f>
        <v>-0.21</v>
      </c>
      <c r="E130" s="6">
        <f>WAnalysis!G175</f>
        <v>44020</v>
      </c>
      <c r="F130">
        <f>WAnalysis!I175</f>
        <v>13</v>
      </c>
      <c r="G130">
        <f>WAnalysis!J175</f>
        <v>2</v>
      </c>
      <c r="H130">
        <f t="shared" si="0"/>
        <v>2459039.0666666669</v>
      </c>
      <c r="I130" t="s">
        <v>132</v>
      </c>
    </row>
    <row r="131" spans="1:10" x14ac:dyDescent="0.35">
      <c r="A131">
        <f>WAnalysis!A176</f>
        <v>5</v>
      </c>
      <c r="B131">
        <f>WAnalysis!B176</f>
        <v>61.3</v>
      </c>
      <c r="C131">
        <f>WAnalysis!D176</f>
        <v>7</v>
      </c>
      <c r="D131">
        <f>WAnalysis!F176</f>
        <v>0.44</v>
      </c>
      <c r="E131" s="6">
        <f>WAnalysis!G176</f>
        <v>44021</v>
      </c>
      <c r="F131">
        <f>WAnalysis!I176</f>
        <v>16</v>
      </c>
      <c r="G131">
        <f>WAnalysis!J176</f>
        <v>2</v>
      </c>
      <c r="H131">
        <f t="shared" si="0"/>
        <v>2459040.1722222222</v>
      </c>
      <c r="I131" t="s">
        <v>132</v>
      </c>
      <c r="J131" t="s">
        <v>67</v>
      </c>
    </row>
    <row r="132" spans="1:10" x14ac:dyDescent="0.35">
      <c r="A132">
        <f>WAnalysis!A177</f>
        <v>8</v>
      </c>
      <c r="B132">
        <f>WAnalysis!B177</f>
        <v>46</v>
      </c>
      <c r="C132">
        <f>WAnalysis!D177</f>
        <v>7</v>
      </c>
      <c r="D132">
        <f>WAnalysis!F177</f>
        <v>0.7</v>
      </c>
      <c r="E132" s="6">
        <f>WAnalysis!G177</f>
        <v>44022</v>
      </c>
      <c r="F132">
        <f>WAnalysis!I177</f>
        <v>12</v>
      </c>
      <c r="G132">
        <f>WAnalysis!J177</f>
        <v>2</v>
      </c>
      <c r="H132">
        <f t="shared" si="0"/>
        <v>2459041.03125</v>
      </c>
      <c r="I132" t="s">
        <v>132</v>
      </c>
    </row>
    <row r="133" spans="1:10" x14ac:dyDescent="0.35">
      <c r="A133">
        <f>WAnalysis!A178</f>
        <v>6</v>
      </c>
      <c r="B133">
        <f>WAnalysis!B178</f>
        <v>69.400000000000006</v>
      </c>
      <c r="C133">
        <f>WAnalysis!D178</f>
        <v>7</v>
      </c>
      <c r="D133">
        <f>WAnalysis!F178</f>
        <v>0.78</v>
      </c>
      <c r="E133" s="6">
        <f>WAnalysis!G178</f>
        <v>44023</v>
      </c>
      <c r="F133">
        <f>WAnalysis!I178</f>
        <v>14</v>
      </c>
      <c r="G133">
        <f>WAnalysis!J178</f>
        <v>2</v>
      </c>
      <c r="H133">
        <f t="shared" si="0"/>
        <v>2459042.1104166666</v>
      </c>
      <c r="I133" t="s">
        <v>132</v>
      </c>
      <c r="J133" t="s">
        <v>49</v>
      </c>
    </row>
    <row r="134" spans="1:10" x14ac:dyDescent="0.35">
      <c r="A134">
        <f>WAnalysis!A179</f>
        <v>14</v>
      </c>
      <c r="B134">
        <f>WAnalysis!B179</f>
        <v>44.1</v>
      </c>
      <c r="C134">
        <f>WAnalysis!D179</f>
        <v>7</v>
      </c>
      <c r="D134">
        <f>WAnalysis!F179</f>
        <v>1.1200000000000001</v>
      </c>
      <c r="E134" s="6">
        <f>WAnalysis!G179</f>
        <v>44025</v>
      </c>
      <c r="F134">
        <f>WAnalysis!I179</f>
        <v>8</v>
      </c>
      <c r="G134">
        <f>WAnalysis!J179</f>
        <v>2</v>
      </c>
      <c r="H134">
        <f t="shared" si="0"/>
        <v>2459043.861111111</v>
      </c>
      <c r="I134" t="s">
        <v>132</v>
      </c>
      <c r="J134" t="s">
        <v>42</v>
      </c>
    </row>
    <row r="135" spans="1:10" x14ac:dyDescent="0.35">
      <c r="A135">
        <f>WAnalysis!A180</f>
        <v>9</v>
      </c>
      <c r="B135">
        <f>WAnalysis!B180</f>
        <v>46.2</v>
      </c>
      <c r="C135">
        <f>WAnalysis!D180</f>
        <v>7</v>
      </c>
      <c r="D135">
        <f>WAnalysis!F180</f>
        <v>1.0900000000000001</v>
      </c>
      <c r="E135" s="6">
        <f>WAnalysis!G180</f>
        <v>44026</v>
      </c>
      <c r="F135">
        <f>WAnalysis!I180</f>
        <v>10</v>
      </c>
      <c r="G135">
        <f>WAnalysis!J180</f>
        <v>2</v>
      </c>
      <c r="H135">
        <f t="shared" si="0"/>
        <v>2459044.923611111</v>
      </c>
      <c r="I135" t="s">
        <v>132</v>
      </c>
      <c r="J135" t="s">
        <v>52</v>
      </c>
    </row>
    <row r="136" spans="1:10" x14ac:dyDescent="0.35">
      <c r="A136">
        <f>WAnalysis!A181</f>
        <v>17</v>
      </c>
      <c r="B136">
        <f>WAnalysis!B181</f>
        <v>62</v>
      </c>
      <c r="C136">
        <f>WAnalysis!D181</f>
        <v>7</v>
      </c>
      <c r="D136">
        <f>WAnalysis!F181</f>
        <v>0.72</v>
      </c>
      <c r="E136" s="6">
        <f>WAnalysis!G181</f>
        <v>44027</v>
      </c>
      <c r="F136">
        <f>WAnalysis!I181</f>
        <v>10</v>
      </c>
      <c r="G136">
        <f>WAnalysis!J181</f>
        <v>2</v>
      </c>
      <c r="H136">
        <f t="shared" si="0"/>
        <v>2459045.9249999998</v>
      </c>
      <c r="I136" t="s">
        <v>132</v>
      </c>
    </row>
    <row r="137" spans="1:10" x14ac:dyDescent="0.35">
      <c r="A137">
        <f>WAnalysis!A182</f>
        <v>17</v>
      </c>
      <c r="B137">
        <f>WAnalysis!B182</f>
        <v>45.2</v>
      </c>
      <c r="C137">
        <f>WAnalysis!D182</f>
        <v>7</v>
      </c>
      <c r="D137">
        <f>WAnalysis!F182</f>
        <v>2.21</v>
      </c>
      <c r="E137" s="6">
        <f>WAnalysis!G182</f>
        <v>44028</v>
      </c>
      <c r="F137">
        <f>WAnalysis!I182</f>
        <v>16</v>
      </c>
      <c r="G137">
        <f>WAnalysis!J182</f>
        <v>2</v>
      </c>
      <c r="H137">
        <f t="shared" si="0"/>
        <v>2459047.2041666666</v>
      </c>
      <c r="I137" t="s">
        <v>132</v>
      </c>
    </row>
    <row r="138" spans="1:10" x14ac:dyDescent="0.35">
      <c r="A138">
        <f>WAnalysis!A183</f>
        <v>10</v>
      </c>
      <c r="B138">
        <f>WAnalysis!B183</f>
        <v>56</v>
      </c>
      <c r="C138">
        <f>WAnalysis!D183</f>
        <v>7</v>
      </c>
      <c r="D138">
        <f>WAnalysis!F183</f>
        <v>0.68</v>
      </c>
      <c r="E138" s="6">
        <f>WAnalysis!G183</f>
        <v>44029</v>
      </c>
      <c r="F138">
        <f>WAnalysis!I183</f>
        <v>12</v>
      </c>
      <c r="G138">
        <f>WAnalysis!J183</f>
        <v>2</v>
      </c>
      <c r="H138">
        <f t="shared" si="0"/>
        <v>2459048.0104166665</v>
      </c>
      <c r="I138" t="s">
        <v>132</v>
      </c>
    </row>
    <row r="139" spans="1:10" x14ac:dyDescent="0.35">
      <c r="A139">
        <f>WAnalysis!A184</f>
        <v>3</v>
      </c>
      <c r="B139">
        <f>WAnalysis!B184</f>
        <v>45.9</v>
      </c>
      <c r="C139">
        <f>WAnalysis!D184</f>
        <v>7</v>
      </c>
      <c r="D139">
        <f>WAnalysis!F184</f>
        <v>2.4300000000000002</v>
      </c>
      <c r="E139" s="6">
        <f>WAnalysis!G184</f>
        <v>44030</v>
      </c>
      <c r="F139">
        <f>WAnalysis!I184</f>
        <v>17</v>
      </c>
      <c r="G139">
        <f>WAnalysis!J184</f>
        <v>2</v>
      </c>
      <c r="H139">
        <f t="shared" si="0"/>
        <v>2459049.2340277778</v>
      </c>
      <c r="I139" t="s">
        <v>132</v>
      </c>
      <c r="J139" s="12" t="s">
        <v>49</v>
      </c>
    </row>
    <row r="140" spans="1:10" x14ac:dyDescent="0.35">
      <c r="A140">
        <f>WAnalysis!A185</f>
        <v>10</v>
      </c>
      <c r="B140">
        <f>WAnalysis!B185</f>
        <v>53.5</v>
      </c>
      <c r="C140">
        <f>WAnalysis!D185</f>
        <v>7</v>
      </c>
      <c r="D140">
        <f>WAnalysis!F185</f>
        <v>0.14000000000000001</v>
      </c>
      <c r="E140" s="6">
        <f>WAnalysis!G185</f>
        <v>44032</v>
      </c>
      <c r="F140">
        <f>WAnalysis!I185</f>
        <v>8</v>
      </c>
      <c r="G140">
        <f>WAnalysis!J185</f>
        <v>2</v>
      </c>
      <c r="H140">
        <f t="shared" si="0"/>
        <v>2459050.8645833335</v>
      </c>
      <c r="I140" t="s">
        <v>132</v>
      </c>
      <c r="J140" t="s">
        <v>42</v>
      </c>
    </row>
    <row r="141" spans="1:10" x14ac:dyDescent="0.35">
      <c r="A141">
        <f>WAnalysis!A186</f>
        <v>10</v>
      </c>
      <c r="B141">
        <f>WAnalysis!B186</f>
        <v>48.1</v>
      </c>
      <c r="C141">
        <f>WAnalysis!D186</f>
        <v>7</v>
      </c>
      <c r="D141">
        <f>WAnalysis!F186</f>
        <v>-0.54</v>
      </c>
      <c r="E141" s="6">
        <f>WAnalysis!G186</f>
        <v>44033</v>
      </c>
      <c r="F141">
        <f>WAnalysis!I186</f>
        <v>11</v>
      </c>
      <c r="G141">
        <f>WAnalysis!J186</f>
        <v>2</v>
      </c>
      <c r="H141">
        <f t="shared" si="0"/>
        <v>2459051.9791666665</v>
      </c>
      <c r="I141" t="s">
        <v>132</v>
      </c>
      <c r="J141" t="s">
        <v>74</v>
      </c>
    </row>
    <row r="142" spans="1:10" x14ac:dyDescent="0.35">
      <c r="A142">
        <f>WAnalysis!A187</f>
        <v>18</v>
      </c>
      <c r="B142">
        <f>WAnalysis!B187</f>
        <v>52.8</v>
      </c>
      <c r="C142">
        <f>WAnalysis!D187</f>
        <v>7</v>
      </c>
      <c r="D142">
        <f>WAnalysis!F187</f>
        <v>-0.41</v>
      </c>
      <c r="E142" s="6">
        <f>WAnalysis!G187</f>
        <v>44034</v>
      </c>
      <c r="F142">
        <f>WAnalysis!I187</f>
        <v>11</v>
      </c>
      <c r="G142">
        <f>WAnalysis!J187</f>
        <v>2</v>
      </c>
      <c r="H142">
        <f t="shared" si="0"/>
        <v>2459052.9909722223</v>
      </c>
      <c r="I142" t="s">
        <v>132</v>
      </c>
    </row>
    <row r="143" spans="1:10" x14ac:dyDescent="0.35">
      <c r="A143">
        <f>WAnalysis!A188</f>
        <v>6</v>
      </c>
      <c r="B143">
        <f>WAnalysis!B188</f>
        <v>49.3</v>
      </c>
      <c r="C143">
        <f>WAnalysis!D188</f>
        <v>7</v>
      </c>
      <c r="D143">
        <f>WAnalysis!F188</f>
        <v>1.03</v>
      </c>
      <c r="E143" s="6">
        <f>WAnalysis!G188</f>
        <v>44035</v>
      </c>
      <c r="F143">
        <f>WAnalysis!I188</f>
        <v>16</v>
      </c>
      <c r="G143">
        <f>WAnalysis!J188</f>
        <v>2</v>
      </c>
      <c r="H143">
        <f t="shared" si="0"/>
        <v>2459054.1895833332</v>
      </c>
      <c r="I143" t="s">
        <v>132</v>
      </c>
      <c r="J143" t="s">
        <v>42</v>
      </c>
    </row>
    <row r="144" spans="1:10" x14ac:dyDescent="0.35">
      <c r="A144">
        <f>WAnalysis!A189</f>
        <v>4</v>
      </c>
      <c r="B144">
        <f>WAnalysis!B189</f>
        <v>50.8</v>
      </c>
      <c r="C144">
        <f>WAnalysis!D189</f>
        <v>7</v>
      </c>
      <c r="D144">
        <f>WAnalysis!F189</f>
        <v>0.69</v>
      </c>
      <c r="E144" s="6">
        <f>WAnalysis!G189</f>
        <v>44036</v>
      </c>
      <c r="F144">
        <f>WAnalysis!I189</f>
        <v>16</v>
      </c>
      <c r="G144">
        <f>WAnalysis!J189</f>
        <v>2</v>
      </c>
      <c r="H144">
        <f t="shared" si="0"/>
        <v>2459055.1805555555</v>
      </c>
      <c r="I144" t="s">
        <v>132</v>
      </c>
      <c r="J144" t="s">
        <v>49</v>
      </c>
    </row>
    <row r="145" spans="1:10" x14ac:dyDescent="0.35">
      <c r="A145">
        <f>WAnalysis!A190</f>
        <v>7</v>
      </c>
      <c r="B145">
        <f>WAnalysis!B190</f>
        <v>48.3</v>
      </c>
      <c r="C145">
        <f>WAnalysis!D190</f>
        <v>7</v>
      </c>
      <c r="D145">
        <f>WAnalysis!F190</f>
        <v>0.4</v>
      </c>
      <c r="E145" s="6">
        <f>WAnalysis!G190</f>
        <v>44037</v>
      </c>
      <c r="F145">
        <f>WAnalysis!I190</f>
        <v>14</v>
      </c>
      <c r="G145">
        <f>WAnalysis!J190</f>
        <v>2</v>
      </c>
      <c r="H145">
        <f t="shared" si="0"/>
        <v>2459056.0833333335</v>
      </c>
      <c r="I145" t="s">
        <v>132</v>
      </c>
      <c r="J145" t="s">
        <v>52</v>
      </c>
    </row>
    <row r="146" spans="1:10" x14ac:dyDescent="0.35">
      <c r="A146">
        <f>WAnalysis!A191</f>
        <v>14</v>
      </c>
      <c r="B146">
        <f>WAnalysis!B191</f>
        <v>48.8</v>
      </c>
      <c r="C146">
        <f>WAnalysis!D191</f>
        <v>7</v>
      </c>
      <c r="D146">
        <f>WAnalysis!F191</f>
        <v>1.2</v>
      </c>
      <c r="E146" s="6">
        <f>WAnalysis!G191</f>
        <v>44039</v>
      </c>
      <c r="F146">
        <f>WAnalysis!I191</f>
        <v>8</v>
      </c>
      <c r="G146">
        <f>WAnalysis!J191</f>
        <v>2</v>
      </c>
      <c r="H146">
        <f t="shared" si="0"/>
        <v>2459057.8506944445</v>
      </c>
      <c r="I146" t="s">
        <v>132</v>
      </c>
      <c r="J146" t="s">
        <v>42</v>
      </c>
    </row>
    <row r="147" spans="1:10" x14ac:dyDescent="0.35">
      <c r="A147">
        <f>WAnalysis!A192</f>
        <v>15</v>
      </c>
      <c r="B147">
        <f>WAnalysis!B192</f>
        <v>48.2</v>
      </c>
      <c r="C147">
        <f>WAnalysis!D192</f>
        <v>7</v>
      </c>
      <c r="D147">
        <f>WAnalysis!F192</f>
        <v>1.73</v>
      </c>
      <c r="E147" s="6">
        <f>WAnalysis!G192</f>
        <v>44040</v>
      </c>
      <c r="F147">
        <f>WAnalysis!I192</f>
        <v>15</v>
      </c>
      <c r="G147">
        <f>WAnalysis!J192</f>
        <v>2</v>
      </c>
      <c r="H147">
        <f t="shared" si="0"/>
        <v>2459059.1444444442</v>
      </c>
      <c r="I147" t="s">
        <v>132</v>
      </c>
    </row>
    <row r="148" spans="1:10" x14ac:dyDescent="0.35">
      <c r="A148" t="e">
        <f>WAnalysis!A193</f>
        <v>#REF!</v>
      </c>
      <c r="B148">
        <f>WAnalysis!B193</f>
        <v>46.5</v>
      </c>
      <c r="C148">
        <f>WAnalysis!D193</f>
        <v>7</v>
      </c>
      <c r="D148">
        <f>WAnalysis!F193</f>
        <v>2.3199999999999998</v>
      </c>
      <c r="E148" s="6">
        <f>WAnalysis!G193</f>
        <v>44042</v>
      </c>
      <c r="F148">
        <f>WAnalysis!I193</f>
        <v>16</v>
      </c>
      <c r="G148">
        <f>WAnalysis!J193</f>
        <v>2</v>
      </c>
      <c r="H148">
        <f t="shared" si="0"/>
        <v>2459061.1937500001</v>
      </c>
      <c r="I148" t="s">
        <v>132</v>
      </c>
    </row>
    <row r="149" spans="1:10" x14ac:dyDescent="0.35">
      <c r="A149">
        <f>WAnalysis!A194</f>
        <v>16</v>
      </c>
      <c r="B149">
        <f>WAnalysis!B194</f>
        <v>55.1</v>
      </c>
      <c r="C149">
        <f>WAnalysis!D194</f>
        <v>7</v>
      </c>
      <c r="D149">
        <f>WAnalysis!F194</f>
        <v>-0.19</v>
      </c>
      <c r="E149" s="6">
        <f>WAnalysis!G194</f>
        <v>44043</v>
      </c>
      <c r="F149">
        <f>WAnalysis!I194</f>
        <v>10</v>
      </c>
      <c r="G149">
        <f>WAnalysis!J194</f>
        <v>2</v>
      </c>
      <c r="H149">
        <f t="shared" si="0"/>
        <v>2459061.9243055554</v>
      </c>
      <c r="I149" t="s">
        <v>132</v>
      </c>
      <c r="J149" t="s">
        <v>49</v>
      </c>
    </row>
    <row r="150" spans="1:10" x14ac:dyDescent="0.35">
      <c r="A150">
        <f>WAnalysis!A195</f>
        <v>2</v>
      </c>
      <c r="B150">
        <f>WAnalysis!B195</f>
        <v>45.6</v>
      </c>
      <c r="C150">
        <f>WAnalysis!D195</f>
        <v>8</v>
      </c>
      <c r="D150">
        <f>WAnalysis!F195</f>
        <v>0.94</v>
      </c>
      <c r="E150" s="6">
        <f>WAnalysis!G195</f>
        <v>44044</v>
      </c>
      <c r="F150">
        <f>WAnalysis!I195</f>
        <v>14</v>
      </c>
      <c r="G150">
        <f>WAnalysis!J195</f>
        <v>2</v>
      </c>
      <c r="H150">
        <f t="shared" si="0"/>
        <v>2459063.0868055555</v>
      </c>
      <c r="I150" t="s">
        <v>132</v>
      </c>
    </row>
    <row r="151" spans="1:10" x14ac:dyDescent="0.35">
      <c r="A151">
        <f>WAnalysis!A196</f>
        <v>14</v>
      </c>
      <c r="B151">
        <f>WAnalysis!B196</f>
        <v>56.1</v>
      </c>
      <c r="C151">
        <f>WAnalysis!D196</f>
        <v>8</v>
      </c>
      <c r="D151">
        <f>WAnalysis!F196</f>
        <v>0.41</v>
      </c>
      <c r="E151" s="6">
        <f>WAnalysis!G196</f>
        <v>44046</v>
      </c>
      <c r="F151">
        <f>WAnalysis!I196</f>
        <v>8</v>
      </c>
      <c r="G151">
        <f>WAnalysis!J196</f>
        <v>2</v>
      </c>
      <c r="H151">
        <f t="shared" si="0"/>
        <v>2459064.8506944445</v>
      </c>
      <c r="I151" t="s">
        <v>132</v>
      </c>
      <c r="J151" t="s">
        <v>42</v>
      </c>
    </row>
    <row r="152" spans="1:10" x14ac:dyDescent="0.35">
      <c r="A152">
        <f>WAnalysis!A197</f>
        <v>12</v>
      </c>
      <c r="B152">
        <f>WAnalysis!B197</f>
        <v>45.6</v>
      </c>
      <c r="C152">
        <f>WAnalysis!D197</f>
        <v>8</v>
      </c>
      <c r="D152">
        <f>WAnalysis!F197</f>
        <v>0.89</v>
      </c>
      <c r="E152" s="6">
        <f>WAnalysis!G197</f>
        <v>44047</v>
      </c>
      <c r="F152">
        <f>WAnalysis!I197</f>
        <v>15</v>
      </c>
      <c r="G152">
        <f>WAnalysis!J197</f>
        <v>2</v>
      </c>
      <c r="H152">
        <f t="shared" si="0"/>
        <v>2459066.1368055558</v>
      </c>
      <c r="I152" t="s">
        <v>132</v>
      </c>
      <c r="J152" t="s">
        <v>52</v>
      </c>
    </row>
    <row r="153" spans="1:10" x14ac:dyDescent="0.35">
      <c r="A153">
        <f>WAnalysis!A198</f>
        <v>13</v>
      </c>
      <c r="B153">
        <f>WAnalysis!B198</f>
        <v>55</v>
      </c>
      <c r="C153">
        <f>WAnalysis!D198</f>
        <v>8</v>
      </c>
      <c r="D153">
        <f>WAnalysis!F198</f>
        <v>-0.14000000000000001</v>
      </c>
      <c r="E153" s="6">
        <f>WAnalysis!G198</f>
        <v>44048</v>
      </c>
      <c r="F153">
        <f>WAnalysis!I198</f>
        <v>12</v>
      </c>
      <c r="G153">
        <f>WAnalysis!J198</f>
        <v>2</v>
      </c>
      <c r="H153">
        <f t="shared" si="0"/>
        <v>2459067.0368055557</v>
      </c>
      <c r="I153" t="s">
        <v>132</v>
      </c>
      <c r="J153" t="s">
        <v>41</v>
      </c>
    </row>
    <row r="154" spans="1:10" x14ac:dyDescent="0.35">
      <c r="A154">
        <f>WAnalysis!A199</f>
        <v>6</v>
      </c>
      <c r="B154">
        <f>WAnalysis!B199</f>
        <v>49.1</v>
      </c>
      <c r="C154">
        <f>WAnalysis!D199</f>
        <v>8</v>
      </c>
      <c r="D154">
        <f>WAnalysis!F199</f>
        <v>1.24</v>
      </c>
      <c r="E154" s="6">
        <f>WAnalysis!G199</f>
        <v>44049</v>
      </c>
      <c r="F154">
        <f>WAnalysis!I199</f>
        <v>16</v>
      </c>
      <c r="G154">
        <f>WAnalysis!J199</f>
        <v>2</v>
      </c>
      <c r="H154">
        <f t="shared" si="0"/>
        <v>2459068.1979166665</v>
      </c>
      <c r="I154" t="s">
        <v>132</v>
      </c>
      <c r="J154" t="s">
        <v>41</v>
      </c>
    </row>
    <row r="155" spans="1:10" x14ac:dyDescent="0.35">
      <c r="A155">
        <f>WAnalysis!A200</f>
        <v>6</v>
      </c>
      <c r="B155">
        <f>WAnalysis!B200</f>
        <v>45.3</v>
      </c>
      <c r="C155">
        <f>WAnalysis!D200</f>
        <v>8</v>
      </c>
      <c r="D155">
        <f>WAnalysis!F200</f>
        <v>0.57999999999999996</v>
      </c>
      <c r="E155" s="6">
        <f>WAnalysis!G200</f>
        <v>44050</v>
      </c>
      <c r="F155">
        <f>WAnalysis!I200</f>
        <v>15</v>
      </c>
      <c r="G155">
        <f>WAnalysis!J200</f>
        <v>2</v>
      </c>
      <c r="H155">
        <f t="shared" si="0"/>
        <v>2459069.1479166667</v>
      </c>
      <c r="I155" t="s">
        <v>132</v>
      </c>
      <c r="J155" t="s">
        <v>49</v>
      </c>
    </row>
    <row r="156" spans="1:10" x14ac:dyDescent="0.35">
      <c r="A156">
        <f>WAnalysis!A201</f>
        <v>5</v>
      </c>
      <c r="B156">
        <f>WAnalysis!B201</f>
        <v>58.1</v>
      </c>
      <c r="C156">
        <f>WAnalysis!D201</f>
        <v>8</v>
      </c>
      <c r="D156">
        <f>WAnalysis!F201</f>
        <v>1.01</v>
      </c>
      <c r="E156" s="6">
        <f>WAnalysis!G201</f>
        <v>44051</v>
      </c>
      <c r="F156">
        <f>WAnalysis!I201</f>
        <v>12</v>
      </c>
      <c r="G156">
        <f>WAnalysis!J201</f>
        <v>2</v>
      </c>
      <c r="H156">
        <f t="shared" si="0"/>
        <v>2459070</v>
      </c>
      <c r="I156" t="s">
        <v>132</v>
      </c>
    </row>
    <row r="157" spans="1:10" x14ac:dyDescent="0.35">
      <c r="A157">
        <f>WAnalysis!A202</f>
        <v>8</v>
      </c>
      <c r="B157">
        <f>WAnalysis!B202</f>
        <v>46.2</v>
      </c>
      <c r="C157">
        <f>WAnalysis!D202</f>
        <v>8</v>
      </c>
      <c r="D157">
        <f>WAnalysis!F202</f>
        <v>1.53</v>
      </c>
      <c r="E157" s="6">
        <f>WAnalysis!G202</f>
        <v>44053</v>
      </c>
      <c r="F157">
        <f>WAnalysis!I202</f>
        <v>8</v>
      </c>
      <c r="G157">
        <f>WAnalysis!J202</f>
        <v>2</v>
      </c>
      <c r="H157">
        <f t="shared" si="0"/>
        <v>2459071.8541666665</v>
      </c>
      <c r="I157" t="s">
        <v>132</v>
      </c>
    </row>
    <row r="158" spans="1:10" x14ac:dyDescent="0.35">
      <c r="A158">
        <f>WAnalysis!A203</f>
        <v>13</v>
      </c>
      <c r="B158">
        <f>WAnalysis!B203</f>
        <v>48.9</v>
      </c>
      <c r="C158">
        <f>WAnalysis!D203</f>
        <v>8</v>
      </c>
      <c r="D158">
        <f>WAnalysis!F203</f>
        <v>1.75</v>
      </c>
      <c r="E158" s="6">
        <f>WAnalysis!G203</f>
        <v>44054</v>
      </c>
      <c r="F158">
        <f>WAnalysis!I203</f>
        <v>12</v>
      </c>
      <c r="G158">
        <f>WAnalysis!J203</f>
        <v>2</v>
      </c>
      <c r="H158">
        <f t="shared" si="0"/>
        <v>2459073</v>
      </c>
      <c r="I158" t="s">
        <v>132</v>
      </c>
    </row>
    <row r="159" spans="1:10" x14ac:dyDescent="0.35">
      <c r="A159">
        <f>WAnalysis!A204</f>
        <v>5</v>
      </c>
      <c r="B159">
        <f>WAnalysis!B204</f>
        <v>44.5</v>
      </c>
      <c r="C159">
        <f>WAnalysis!D204</f>
        <v>8</v>
      </c>
      <c r="D159">
        <f>WAnalysis!F204</f>
        <v>1.24</v>
      </c>
      <c r="E159" s="6">
        <f>WAnalysis!G204</f>
        <v>44055</v>
      </c>
      <c r="F159">
        <f>WAnalysis!I204</f>
        <v>10</v>
      </c>
      <c r="G159">
        <f>WAnalysis!J204</f>
        <v>2</v>
      </c>
      <c r="H159">
        <f t="shared" si="0"/>
        <v>2459073.9173611109</v>
      </c>
      <c r="I159" t="s">
        <v>132</v>
      </c>
      <c r="J159" t="s">
        <v>41</v>
      </c>
    </row>
    <row r="160" spans="1:10" x14ac:dyDescent="0.35">
      <c r="A160">
        <f>WAnalysis!A205</f>
        <v>11</v>
      </c>
      <c r="B160">
        <f>WAnalysis!B205</f>
        <v>51.4</v>
      </c>
      <c r="C160">
        <f>WAnalysis!D205</f>
        <v>8</v>
      </c>
      <c r="D160">
        <f>WAnalysis!F205</f>
        <v>2.2599999999999998</v>
      </c>
      <c r="E160" s="6">
        <f>WAnalysis!G205</f>
        <v>44057</v>
      </c>
      <c r="F160">
        <f>WAnalysis!I205</f>
        <v>16</v>
      </c>
      <c r="G160">
        <f>WAnalysis!J205</f>
        <v>2</v>
      </c>
      <c r="H160">
        <f t="shared" ref="H160:H191" si="1">H34</f>
        <v>2459076.1993055558</v>
      </c>
      <c r="I160" t="s">
        <v>132</v>
      </c>
      <c r="J160" t="s">
        <v>49</v>
      </c>
    </row>
    <row r="161" spans="1:10" x14ac:dyDescent="0.35">
      <c r="A161">
        <f>WAnalysis!A206</f>
        <v>3</v>
      </c>
      <c r="B161">
        <f>WAnalysis!B206</f>
        <v>49</v>
      </c>
      <c r="C161">
        <f>WAnalysis!D206</f>
        <v>8</v>
      </c>
      <c r="D161">
        <f>WAnalysis!F206</f>
        <v>0.6</v>
      </c>
      <c r="E161" s="6">
        <f>WAnalysis!G206</f>
        <v>44058</v>
      </c>
      <c r="F161">
        <f>WAnalysis!I206</f>
        <v>12</v>
      </c>
      <c r="G161">
        <f>WAnalysis!J206</f>
        <v>2</v>
      </c>
      <c r="H161">
        <f t="shared" si="1"/>
        <v>2459077.0152777778</v>
      </c>
      <c r="I161" t="s">
        <v>132</v>
      </c>
      <c r="J161" t="s">
        <v>52</v>
      </c>
    </row>
    <row r="162" spans="1:10" x14ac:dyDescent="0.35">
      <c r="A162">
        <f>WAnalysis!A207</f>
        <v>12</v>
      </c>
      <c r="B162">
        <f>WAnalysis!B207</f>
        <v>52.1</v>
      </c>
      <c r="C162">
        <f>WAnalysis!D207</f>
        <v>8</v>
      </c>
      <c r="D162">
        <f>WAnalysis!F207</f>
        <v>-0.27</v>
      </c>
      <c r="E162" s="6">
        <f>WAnalysis!G207</f>
        <v>44060</v>
      </c>
      <c r="F162">
        <f>WAnalysis!I207</f>
        <v>9</v>
      </c>
      <c r="G162">
        <f>WAnalysis!J207</f>
        <v>2</v>
      </c>
      <c r="H162">
        <f t="shared" si="1"/>
        <v>2459078.8819444445</v>
      </c>
      <c r="I162" t="s">
        <v>132</v>
      </c>
      <c r="J162" t="s">
        <v>42</v>
      </c>
    </row>
    <row r="163" spans="1:10" x14ac:dyDescent="0.35">
      <c r="A163">
        <f>WAnalysis!A208</f>
        <v>9</v>
      </c>
      <c r="B163">
        <f>WAnalysis!B208</f>
        <v>53.7</v>
      </c>
      <c r="C163">
        <f>WAnalysis!D208</f>
        <v>8</v>
      </c>
      <c r="D163">
        <f>WAnalysis!F208</f>
        <v>-0.41</v>
      </c>
      <c r="E163" s="6">
        <f>WAnalysis!G208</f>
        <v>44061</v>
      </c>
      <c r="F163">
        <f>WAnalysis!I208</f>
        <v>10</v>
      </c>
      <c r="G163">
        <f>WAnalysis!J208</f>
        <v>2</v>
      </c>
      <c r="H163">
        <f t="shared" si="1"/>
        <v>2459079.954861111</v>
      </c>
      <c r="I163" t="s">
        <v>132</v>
      </c>
      <c r="J163" t="s">
        <v>49</v>
      </c>
    </row>
    <row r="164" spans="1:10" x14ac:dyDescent="0.35">
      <c r="A164">
        <f>WAnalysis!A209</f>
        <v>5</v>
      </c>
      <c r="B164">
        <f>WAnalysis!B209</f>
        <v>46.2</v>
      </c>
      <c r="C164">
        <f>WAnalysis!D209</f>
        <v>8</v>
      </c>
      <c r="D164">
        <f>WAnalysis!F209</f>
        <v>-0.1</v>
      </c>
      <c r="E164" s="6">
        <f>WAnalysis!G209</f>
        <v>44062</v>
      </c>
      <c r="F164">
        <f>WAnalysis!I209</f>
        <v>10</v>
      </c>
      <c r="G164">
        <f>WAnalysis!J209</f>
        <v>2</v>
      </c>
      <c r="H164">
        <f t="shared" si="1"/>
        <v>2459080.9187500002</v>
      </c>
      <c r="I164" t="s">
        <v>132</v>
      </c>
      <c r="J164" t="s">
        <v>42</v>
      </c>
    </row>
    <row r="165" spans="1:10" x14ac:dyDescent="0.35">
      <c r="A165">
        <f>WAnalysis!A210</f>
        <v>9</v>
      </c>
      <c r="B165">
        <f>WAnalysis!B210</f>
        <v>51.9</v>
      </c>
      <c r="C165">
        <f>WAnalysis!D210</f>
        <v>8</v>
      </c>
      <c r="D165">
        <f>WAnalysis!F210</f>
        <v>1.7</v>
      </c>
      <c r="E165" s="6">
        <f>WAnalysis!G210</f>
        <v>44063</v>
      </c>
      <c r="F165">
        <f>WAnalysis!I210</f>
        <v>16</v>
      </c>
      <c r="G165">
        <f>WAnalysis!J210</f>
        <v>2</v>
      </c>
      <c r="H165">
        <f t="shared" si="1"/>
        <v>2459082.1965277777</v>
      </c>
      <c r="I165" t="s">
        <v>132</v>
      </c>
      <c r="J165" t="s">
        <v>41</v>
      </c>
    </row>
    <row r="166" spans="1:10" x14ac:dyDescent="0.35">
      <c r="A166">
        <f>WAnalysis!A211</f>
        <v>11</v>
      </c>
      <c r="B166">
        <f>WAnalysis!B211</f>
        <v>55.5</v>
      </c>
      <c r="C166">
        <f>WAnalysis!D211</f>
        <v>8</v>
      </c>
      <c r="D166">
        <f>WAnalysis!F211</f>
        <v>2.0099999999999998</v>
      </c>
      <c r="E166" s="6">
        <f>WAnalysis!G211</f>
        <v>44064</v>
      </c>
      <c r="F166">
        <f>WAnalysis!I211</f>
        <v>18</v>
      </c>
      <c r="G166">
        <f>WAnalysis!J211</f>
        <v>2</v>
      </c>
      <c r="H166">
        <f t="shared" si="1"/>
        <v>2459083.2604166665</v>
      </c>
      <c r="I166" t="s">
        <v>132</v>
      </c>
    </row>
    <row r="167" spans="1:10" x14ac:dyDescent="0.35">
      <c r="A167">
        <f>WAnalysis!A212</f>
        <v>1</v>
      </c>
      <c r="B167">
        <f>WAnalysis!B212</f>
        <v>40.700000000000003</v>
      </c>
      <c r="C167">
        <f>WAnalysis!D212</f>
        <v>8</v>
      </c>
      <c r="D167">
        <f>WAnalysis!F212</f>
        <v>0.85</v>
      </c>
      <c r="E167" s="6">
        <f>WAnalysis!G212</f>
        <v>44065</v>
      </c>
      <c r="F167">
        <f>WAnalysis!I212</f>
        <v>11</v>
      </c>
      <c r="G167">
        <f>WAnalysis!J212</f>
        <v>2</v>
      </c>
      <c r="H167">
        <f t="shared" si="1"/>
        <v>2459083.9979166668</v>
      </c>
      <c r="I167" t="s">
        <v>132</v>
      </c>
      <c r="J167" t="s">
        <v>49</v>
      </c>
    </row>
    <row r="168" spans="1:10" x14ac:dyDescent="0.35">
      <c r="A168">
        <f>WAnalysis!A213</f>
        <v>3</v>
      </c>
      <c r="B168">
        <f>WAnalysis!B213</f>
        <v>52.5</v>
      </c>
      <c r="C168">
        <f>WAnalysis!D213</f>
        <v>8</v>
      </c>
      <c r="D168">
        <f>WAnalysis!F213</f>
        <v>1.68</v>
      </c>
      <c r="E168" s="6">
        <f>WAnalysis!G213</f>
        <v>44067</v>
      </c>
      <c r="F168">
        <f>WAnalysis!I213</f>
        <v>8</v>
      </c>
      <c r="G168">
        <f>WAnalysis!J213</f>
        <v>2</v>
      </c>
      <c r="H168">
        <f t="shared" si="1"/>
        <v>2459085.857638889</v>
      </c>
      <c r="I168" t="s">
        <v>132</v>
      </c>
      <c r="J168" t="s">
        <v>42</v>
      </c>
    </row>
    <row r="169" spans="1:10" x14ac:dyDescent="0.35">
      <c r="A169">
        <f>WAnalysis!A214</f>
        <v>7</v>
      </c>
      <c r="B169">
        <f>WAnalysis!B214</f>
        <v>52.3</v>
      </c>
      <c r="C169">
        <f>WAnalysis!D214</f>
        <v>8</v>
      </c>
      <c r="D169">
        <f>WAnalysis!F214</f>
        <v>1.88</v>
      </c>
      <c r="E169" s="6">
        <f>WAnalysis!G214</f>
        <v>44068</v>
      </c>
      <c r="F169">
        <f>WAnalysis!I214</f>
        <v>11</v>
      </c>
      <c r="G169">
        <f>WAnalysis!J214</f>
        <v>2</v>
      </c>
      <c r="H169">
        <f t="shared" si="1"/>
        <v>2459086.96875</v>
      </c>
      <c r="I169" t="s">
        <v>132</v>
      </c>
      <c r="J169" t="s">
        <v>42</v>
      </c>
    </row>
    <row r="170" spans="1:10" x14ac:dyDescent="0.35">
      <c r="A170">
        <f>WAnalysis!A215</f>
        <v>9</v>
      </c>
      <c r="B170">
        <f>WAnalysis!B215</f>
        <v>44.5</v>
      </c>
      <c r="C170">
        <f>WAnalysis!D215</f>
        <v>8</v>
      </c>
      <c r="D170">
        <f>WAnalysis!F215</f>
        <v>1.47</v>
      </c>
      <c r="E170" s="6">
        <f>WAnalysis!G215</f>
        <v>44069</v>
      </c>
      <c r="F170">
        <f>WAnalysis!I215</f>
        <v>10</v>
      </c>
      <c r="G170">
        <f>WAnalysis!J215</f>
        <v>2</v>
      </c>
      <c r="H170">
        <f t="shared" si="1"/>
        <v>2459087.934027778</v>
      </c>
      <c r="I170" t="s">
        <v>132</v>
      </c>
      <c r="J170" t="s">
        <v>42</v>
      </c>
    </row>
    <row r="171" spans="1:10" x14ac:dyDescent="0.35">
      <c r="A171">
        <f>WAnalysis!A216</f>
        <v>17</v>
      </c>
      <c r="B171">
        <f>WAnalysis!B216</f>
        <v>43.6</v>
      </c>
      <c r="C171">
        <f>WAnalysis!D216</f>
        <v>8</v>
      </c>
      <c r="D171">
        <f>WAnalysis!F216</f>
        <v>2.25</v>
      </c>
      <c r="E171" s="6">
        <f>WAnalysis!G216</f>
        <v>44070</v>
      </c>
      <c r="F171">
        <f>WAnalysis!I216</f>
        <v>16</v>
      </c>
      <c r="G171">
        <f>WAnalysis!J216</f>
        <v>2</v>
      </c>
      <c r="H171">
        <f t="shared" si="1"/>
        <v>2459089.1972222221</v>
      </c>
      <c r="I171" t="s">
        <v>132</v>
      </c>
      <c r="J171" t="s">
        <v>42</v>
      </c>
    </row>
    <row r="172" spans="1:10" x14ac:dyDescent="0.35">
      <c r="A172">
        <f>WAnalysis!A217</f>
        <v>11</v>
      </c>
      <c r="B172">
        <f>WAnalysis!B217</f>
        <v>56.1</v>
      </c>
      <c r="C172">
        <f>WAnalysis!D217</f>
        <v>8</v>
      </c>
      <c r="D172">
        <f>WAnalysis!F217</f>
        <v>0.67</v>
      </c>
      <c r="E172" s="6">
        <f>WAnalysis!G217</f>
        <v>44071</v>
      </c>
      <c r="F172">
        <f>WAnalysis!I217</f>
        <v>10</v>
      </c>
      <c r="G172">
        <f>WAnalysis!J217</f>
        <v>2</v>
      </c>
      <c r="H172">
        <f t="shared" si="1"/>
        <v>2459089.9486111109</v>
      </c>
      <c r="I172" t="s">
        <v>132</v>
      </c>
      <c r="J172" t="s">
        <v>67</v>
      </c>
    </row>
    <row r="173" spans="1:10" x14ac:dyDescent="0.35">
      <c r="A173">
        <f>WAnalysis!A218</f>
        <v>2</v>
      </c>
      <c r="B173">
        <f>WAnalysis!B218</f>
        <v>38.6</v>
      </c>
      <c r="C173">
        <f>WAnalysis!D218</f>
        <v>8</v>
      </c>
      <c r="D173">
        <f>WAnalysis!F218</f>
        <v>0.27</v>
      </c>
      <c r="E173" s="6">
        <f>WAnalysis!G218</f>
        <v>44072</v>
      </c>
      <c r="F173">
        <f>WAnalysis!I218</f>
        <v>11</v>
      </c>
      <c r="G173">
        <f>WAnalysis!J218</f>
        <v>2</v>
      </c>
      <c r="H173">
        <f t="shared" si="1"/>
        <v>2459090.9701388888</v>
      </c>
      <c r="I173" t="s">
        <v>132</v>
      </c>
    </row>
    <row r="174" spans="1:10" x14ac:dyDescent="0.35">
      <c r="A174">
        <f>WAnalysis!A219</f>
        <v>11</v>
      </c>
      <c r="B174">
        <f>WAnalysis!B219</f>
        <v>46.9</v>
      </c>
      <c r="C174">
        <f>WAnalysis!D219</f>
        <v>9</v>
      </c>
      <c r="D174">
        <f>WAnalysis!F219</f>
        <v>0.08</v>
      </c>
      <c r="E174" s="6">
        <f>WAnalysis!G219</f>
        <v>44075</v>
      </c>
      <c r="F174">
        <f>WAnalysis!I219</f>
        <v>12</v>
      </c>
      <c r="G174">
        <f>WAnalysis!J219</f>
        <v>2</v>
      </c>
      <c r="H174">
        <f t="shared" si="1"/>
        <v>2459094.0020833332</v>
      </c>
      <c r="I174" t="s">
        <v>132</v>
      </c>
      <c r="J174" t="s">
        <v>42</v>
      </c>
    </row>
    <row r="175" spans="1:10" x14ac:dyDescent="0.35">
      <c r="A175" t="e">
        <f>WAnalysis!A220</f>
        <v>#REF!</v>
      </c>
      <c r="B175">
        <f>WAnalysis!B220</f>
        <v>56.5</v>
      </c>
      <c r="C175">
        <f>WAnalysis!D220</f>
        <v>9</v>
      </c>
      <c r="D175">
        <f>WAnalysis!F220</f>
        <v>0.09</v>
      </c>
      <c r="E175" s="6">
        <f>WAnalysis!G220</f>
        <v>44076</v>
      </c>
      <c r="F175">
        <f>WAnalysis!I220</f>
        <v>11</v>
      </c>
      <c r="G175">
        <f>WAnalysis!J220</f>
        <v>2</v>
      </c>
      <c r="H175">
        <f t="shared" si="1"/>
        <v>2459094.9673611112</v>
      </c>
      <c r="I175" t="s">
        <v>132</v>
      </c>
      <c r="J175" t="s">
        <v>49</v>
      </c>
    </row>
    <row r="176" spans="1:10" x14ac:dyDescent="0.35">
      <c r="A176">
        <f>WAnalysis!A221</f>
        <v>15</v>
      </c>
      <c r="B176">
        <f>WAnalysis!B221</f>
        <v>46.8</v>
      </c>
      <c r="C176">
        <f>WAnalysis!D221</f>
        <v>9</v>
      </c>
      <c r="D176">
        <f>WAnalysis!F221</f>
        <v>1.27</v>
      </c>
      <c r="E176" s="6">
        <f>WAnalysis!G221</f>
        <v>44079</v>
      </c>
      <c r="F176">
        <f>WAnalysis!I221</f>
        <v>10</v>
      </c>
      <c r="G176">
        <f>WAnalysis!J221</f>
        <v>2</v>
      </c>
      <c r="H176">
        <f t="shared" si="1"/>
        <v>2459097.9527777778</v>
      </c>
      <c r="I176" t="s">
        <v>132</v>
      </c>
    </row>
    <row r="177" spans="1:10" x14ac:dyDescent="0.35">
      <c r="A177">
        <f>WAnalysis!A222</f>
        <v>18</v>
      </c>
      <c r="B177">
        <f>WAnalysis!B222</f>
        <v>49.7</v>
      </c>
      <c r="C177">
        <f>WAnalysis!D222</f>
        <v>9</v>
      </c>
      <c r="D177">
        <f>WAnalysis!F222</f>
        <v>1.78</v>
      </c>
      <c r="E177" s="6">
        <f>WAnalysis!G222</f>
        <v>44082</v>
      </c>
      <c r="F177">
        <f>WAnalysis!I222</f>
        <v>12</v>
      </c>
      <c r="G177">
        <f>WAnalysis!J222</f>
        <v>2</v>
      </c>
      <c r="H177">
        <f t="shared" si="1"/>
        <v>2459101.0180555554</v>
      </c>
      <c r="I177" t="s">
        <v>132</v>
      </c>
      <c r="J177" t="s">
        <v>42</v>
      </c>
    </row>
    <row r="178" spans="1:10" x14ac:dyDescent="0.35">
      <c r="A178">
        <f>WAnalysis!A223</f>
        <v>12</v>
      </c>
      <c r="B178">
        <f>WAnalysis!B223</f>
        <v>48.2</v>
      </c>
      <c r="C178">
        <f>WAnalysis!D223</f>
        <v>9</v>
      </c>
      <c r="D178">
        <f>WAnalysis!F223</f>
        <v>1.96</v>
      </c>
      <c r="E178" s="6">
        <f>WAnalysis!G223</f>
        <v>44083</v>
      </c>
      <c r="F178">
        <f>WAnalysis!I223</f>
        <v>11</v>
      </c>
      <c r="G178">
        <f>WAnalysis!J223</f>
        <v>2</v>
      </c>
      <c r="H178">
        <f t="shared" si="1"/>
        <v>2459101.9604166667</v>
      </c>
      <c r="I178" t="s">
        <v>132</v>
      </c>
      <c r="J178" t="s">
        <v>49</v>
      </c>
    </row>
    <row r="179" spans="1:10" x14ac:dyDescent="0.35">
      <c r="A179">
        <f>WAnalysis!A224</f>
        <v>3</v>
      </c>
      <c r="B179">
        <f>WAnalysis!B224</f>
        <v>47.6</v>
      </c>
      <c r="C179">
        <f>WAnalysis!D224</f>
        <v>9</v>
      </c>
      <c r="D179">
        <f>WAnalysis!F224</f>
        <v>1.96</v>
      </c>
      <c r="E179" s="6">
        <f>WAnalysis!G224</f>
        <v>44084</v>
      </c>
      <c r="F179">
        <f>WAnalysis!I224</f>
        <v>16</v>
      </c>
      <c r="G179">
        <f>WAnalysis!J224</f>
        <v>2</v>
      </c>
      <c r="H179">
        <f t="shared" si="1"/>
        <v>2459103.1979166665</v>
      </c>
      <c r="I179" t="s">
        <v>132</v>
      </c>
    </row>
    <row r="180" spans="1:10" x14ac:dyDescent="0.35">
      <c r="A180">
        <f>WAnalysis!A225</f>
        <v>4</v>
      </c>
      <c r="B180">
        <f>WAnalysis!B225</f>
        <v>54.2</v>
      </c>
      <c r="C180">
        <f>WAnalysis!D225</f>
        <v>9</v>
      </c>
      <c r="D180">
        <f>WAnalysis!F225</f>
        <v>2.02</v>
      </c>
      <c r="E180" s="6">
        <f>WAnalysis!G225</f>
        <v>44085</v>
      </c>
      <c r="F180">
        <f>WAnalysis!I225</f>
        <v>17</v>
      </c>
      <c r="G180">
        <f>WAnalysis!J225</f>
        <v>2</v>
      </c>
      <c r="H180">
        <f t="shared" si="1"/>
        <v>2459104.2354166666</v>
      </c>
      <c r="I180" t="s">
        <v>132</v>
      </c>
    </row>
    <row r="181" spans="1:10" x14ac:dyDescent="0.35">
      <c r="A181">
        <f>WAnalysis!A226</f>
        <v>3</v>
      </c>
      <c r="B181">
        <f>WAnalysis!B226</f>
        <v>51.7</v>
      </c>
      <c r="C181">
        <f>WAnalysis!D226</f>
        <v>9</v>
      </c>
      <c r="D181">
        <f>WAnalysis!F226</f>
        <v>0.15</v>
      </c>
      <c r="E181" s="6">
        <f>WAnalysis!G226</f>
        <v>44088</v>
      </c>
      <c r="F181">
        <f>WAnalysis!I226</f>
        <v>10</v>
      </c>
      <c r="G181">
        <f>WAnalysis!J226</f>
        <v>2</v>
      </c>
      <c r="H181">
        <f t="shared" si="1"/>
        <v>2459106.9375</v>
      </c>
      <c r="I181" t="s">
        <v>132</v>
      </c>
    </row>
    <row r="182" spans="1:10" x14ac:dyDescent="0.35">
      <c r="A182">
        <f>WAnalysis!A227</f>
        <v>0</v>
      </c>
      <c r="B182">
        <f>WAnalysis!B227</f>
        <v>48.7</v>
      </c>
      <c r="C182">
        <f>WAnalysis!D227</f>
        <v>9</v>
      </c>
      <c r="D182">
        <f>WAnalysis!F227</f>
        <v>2.15</v>
      </c>
      <c r="E182" s="6">
        <f>WAnalysis!G227</f>
        <v>44091</v>
      </c>
      <c r="F182">
        <f>WAnalysis!I227</f>
        <v>16</v>
      </c>
      <c r="G182">
        <f>WAnalysis!J227</f>
        <v>2</v>
      </c>
      <c r="H182">
        <f t="shared" si="1"/>
        <v>2459110.1861111112</v>
      </c>
      <c r="I182" t="s">
        <v>132</v>
      </c>
      <c r="J182" t="s">
        <v>42</v>
      </c>
    </row>
    <row r="183" spans="1:10" x14ac:dyDescent="0.35">
      <c r="A183">
        <f>WAnalysis!A228</f>
        <v>2</v>
      </c>
      <c r="B183">
        <f>WAnalysis!B228</f>
        <v>55</v>
      </c>
      <c r="C183">
        <f>WAnalysis!D228</f>
        <v>9</v>
      </c>
      <c r="D183">
        <f>WAnalysis!F228</f>
        <v>2.19</v>
      </c>
      <c r="E183" s="6">
        <f>WAnalysis!G228</f>
        <v>44092</v>
      </c>
      <c r="F183">
        <f>WAnalysis!I228</f>
        <v>17</v>
      </c>
      <c r="G183">
        <f>WAnalysis!J228</f>
        <v>2</v>
      </c>
      <c r="H183">
        <f t="shared" si="1"/>
        <v>2459111.2083333335</v>
      </c>
      <c r="I183" t="s">
        <v>132</v>
      </c>
    </row>
    <row r="184" spans="1:10" x14ac:dyDescent="0.35">
      <c r="A184">
        <f>WAnalysis!A229</f>
        <v>5</v>
      </c>
      <c r="B184">
        <f>WAnalysis!B229</f>
        <v>53.3</v>
      </c>
      <c r="C184">
        <f>WAnalysis!D229</f>
        <v>9</v>
      </c>
      <c r="D184">
        <f>WAnalysis!F229</f>
        <v>1.18</v>
      </c>
      <c r="E184" s="6">
        <f>WAnalysis!G229</f>
        <v>44093</v>
      </c>
      <c r="F184">
        <f>WAnalysis!I229</f>
        <v>10</v>
      </c>
      <c r="G184">
        <f>WAnalysis!J229</f>
        <v>2</v>
      </c>
      <c r="H184">
        <f t="shared" si="1"/>
        <v>2459111.951388889</v>
      </c>
      <c r="I184" t="s">
        <v>132</v>
      </c>
      <c r="J184" t="s">
        <v>49</v>
      </c>
    </row>
    <row r="185" spans="1:10" x14ac:dyDescent="0.35">
      <c r="A185">
        <f>WAnalysis!A230</f>
        <v>5</v>
      </c>
      <c r="B185">
        <f>WAnalysis!B230</f>
        <v>56.2</v>
      </c>
      <c r="C185">
        <f>WAnalysis!D230</f>
        <v>9</v>
      </c>
      <c r="D185">
        <f>WAnalysis!F230</f>
        <v>2.29</v>
      </c>
      <c r="E185" s="6">
        <f>WAnalysis!G230</f>
        <v>44098</v>
      </c>
      <c r="F185">
        <f>WAnalysis!I230</f>
        <v>14</v>
      </c>
      <c r="G185">
        <f>WAnalysis!J230</f>
        <v>2</v>
      </c>
      <c r="H185" t="e">
        <f t="shared" si="1"/>
        <v>#REF!</v>
      </c>
      <c r="I185" t="s">
        <v>132</v>
      </c>
    </row>
    <row r="186" spans="1:10" x14ac:dyDescent="0.35">
      <c r="A186">
        <f>WAnalysis!A231</f>
        <v>1</v>
      </c>
      <c r="B186">
        <f>WAnalysis!B231</f>
        <v>53.3</v>
      </c>
      <c r="C186">
        <f>WAnalysis!D231</f>
        <v>9</v>
      </c>
      <c r="D186">
        <f>WAnalysis!F231</f>
        <v>1.4</v>
      </c>
      <c r="E186" s="6">
        <f>WAnalysis!G231</f>
        <v>44100</v>
      </c>
      <c r="F186">
        <f>WAnalysis!I231</f>
        <v>12</v>
      </c>
      <c r="G186">
        <f>WAnalysis!J231</f>
        <v>2</v>
      </c>
      <c r="H186">
        <f t="shared" si="1"/>
        <v>2459117.121527778</v>
      </c>
      <c r="I186" t="s">
        <v>132</v>
      </c>
      <c r="J186" t="s">
        <v>49</v>
      </c>
    </row>
    <row r="187" spans="1:10" x14ac:dyDescent="0.35">
      <c r="A187" t="e">
        <f>WAnalysis!A232</f>
        <v>#REF!</v>
      </c>
      <c r="B187">
        <f>WAnalysis!B232</f>
        <v>51.5</v>
      </c>
      <c r="C187">
        <f>WAnalysis!D232</f>
        <v>9</v>
      </c>
      <c r="D187">
        <f>WAnalysis!F232</f>
        <v>0.4</v>
      </c>
      <c r="E187" s="6">
        <f>WAnalysis!G232</f>
        <v>44102</v>
      </c>
      <c r="F187">
        <f>WAnalysis!I232</f>
        <v>10</v>
      </c>
      <c r="G187">
        <f>WAnalysis!J232</f>
        <v>2</v>
      </c>
      <c r="H187">
        <f t="shared" si="1"/>
        <v>2459119</v>
      </c>
      <c r="I187" t="s">
        <v>132</v>
      </c>
    </row>
    <row r="188" spans="1:10" x14ac:dyDescent="0.35">
      <c r="A188">
        <f>WAnalysis!A233</f>
        <v>4</v>
      </c>
      <c r="B188">
        <f>WAnalysis!B233</f>
        <v>49.2</v>
      </c>
      <c r="C188">
        <f>WAnalysis!D233</f>
        <v>9</v>
      </c>
      <c r="D188">
        <f>WAnalysis!F233</f>
        <v>1.82</v>
      </c>
      <c r="E188" s="6">
        <f>WAnalysis!G233</f>
        <v>44103</v>
      </c>
      <c r="F188">
        <f>WAnalysis!I233</f>
        <v>14</v>
      </c>
      <c r="G188">
        <f>WAnalysis!J233</f>
        <v>2</v>
      </c>
      <c r="H188">
        <f t="shared" si="1"/>
        <v>2459120.9375</v>
      </c>
      <c r="I188" t="s">
        <v>132</v>
      </c>
    </row>
    <row r="189" spans="1:10" x14ac:dyDescent="0.35">
      <c r="A189">
        <f>WAnalysis!A234</f>
        <v>5</v>
      </c>
      <c r="B189">
        <f>WAnalysis!B234</f>
        <v>52.9</v>
      </c>
      <c r="C189">
        <f>WAnalysis!D234</f>
        <v>10</v>
      </c>
      <c r="D189">
        <f>WAnalysis!F234</f>
        <v>1.66</v>
      </c>
      <c r="E189" s="6">
        <f>WAnalysis!G234</f>
        <v>44105</v>
      </c>
      <c r="F189">
        <f>WAnalysis!I234</f>
        <v>15</v>
      </c>
      <c r="G189">
        <f>WAnalysis!J234</f>
        <v>2</v>
      </c>
      <c r="H189">
        <f t="shared" si="1"/>
        <v>2459122.1069444446</v>
      </c>
      <c r="I189" t="s">
        <v>132</v>
      </c>
      <c r="J189" t="s">
        <v>62</v>
      </c>
    </row>
    <row r="190" spans="1:10" x14ac:dyDescent="0.35">
      <c r="A190">
        <f>WAnalysis!A235</f>
        <v>3</v>
      </c>
      <c r="B190">
        <f>WAnalysis!B235</f>
        <v>45.8</v>
      </c>
      <c r="C190">
        <f>WAnalysis!D235</f>
        <v>10</v>
      </c>
      <c r="D190">
        <f>WAnalysis!F235</f>
        <v>1.91</v>
      </c>
      <c r="E190" s="6">
        <f>WAnalysis!G235</f>
        <v>44109</v>
      </c>
      <c r="F190">
        <f>WAnalysis!I235</f>
        <v>10</v>
      </c>
      <c r="G190">
        <f>WAnalysis!J235</f>
        <v>2</v>
      </c>
      <c r="H190">
        <f t="shared" si="1"/>
        <v>2459124.1298611113</v>
      </c>
      <c r="I190" t="s">
        <v>132</v>
      </c>
      <c r="J190" t="s">
        <v>42</v>
      </c>
    </row>
    <row r="191" spans="1:10" x14ac:dyDescent="0.35">
      <c r="A191">
        <f>WAnalysis!A236</f>
        <v>1</v>
      </c>
      <c r="B191">
        <f>WAnalysis!B236</f>
        <v>42.1</v>
      </c>
      <c r="C191">
        <f>WAnalysis!D236</f>
        <v>10</v>
      </c>
      <c r="D191">
        <f>WAnalysis!F236</f>
        <v>1.77</v>
      </c>
      <c r="E191" s="6">
        <f>WAnalysis!G236</f>
        <v>44111</v>
      </c>
      <c r="F191">
        <f>WAnalysis!I236</f>
        <v>16</v>
      </c>
      <c r="G191">
        <f>WAnalysis!J236</f>
        <v>2</v>
      </c>
      <c r="H191">
        <f t="shared" si="1"/>
        <v>2459127.920138889</v>
      </c>
      <c r="I191" t="s">
        <v>132</v>
      </c>
    </row>
    <row r="192" spans="1:10" x14ac:dyDescent="0.35">
      <c r="A192">
        <f>WAnalysis!A237</f>
        <v>3</v>
      </c>
      <c r="B192">
        <f>WAnalysis!B237</f>
        <v>49.3</v>
      </c>
      <c r="C192">
        <f>WAnalysis!D237</f>
        <v>10</v>
      </c>
      <c r="D192">
        <f>WAnalysis!F237</f>
        <v>2.21</v>
      </c>
      <c r="E192" s="6">
        <f>WAnalysis!G237</f>
        <v>44113</v>
      </c>
      <c r="F192">
        <f>WAnalysis!I237</f>
        <v>11</v>
      </c>
      <c r="G192">
        <f>WAnalysis!J237</f>
        <v>2</v>
      </c>
      <c r="H192">
        <f t="shared" ref="H192:H223" si="2">H66</f>
        <v>2459130.1805555555</v>
      </c>
      <c r="I192" t="s">
        <v>132</v>
      </c>
      <c r="J192" t="s">
        <v>42</v>
      </c>
    </row>
    <row r="193" spans="1:10" x14ac:dyDescent="0.35">
      <c r="A193">
        <f>WAnalysis!A238</f>
        <v>1</v>
      </c>
      <c r="B193">
        <f>WAnalysis!B238</f>
        <v>55.3</v>
      </c>
      <c r="C193">
        <f>WAnalysis!D238</f>
        <v>10</v>
      </c>
      <c r="D193">
        <f>WAnalysis!F238</f>
        <v>2.25</v>
      </c>
      <c r="E193" s="6">
        <f>WAnalysis!G238</f>
        <v>44114</v>
      </c>
      <c r="F193">
        <f>WAnalysis!I238</f>
        <v>12</v>
      </c>
      <c r="G193">
        <f>WAnalysis!J238</f>
        <v>2</v>
      </c>
      <c r="H193">
        <f t="shared" si="2"/>
        <v>2459131.972222222</v>
      </c>
      <c r="I193" t="s">
        <v>132</v>
      </c>
    </row>
    <row r="194" spans="1:10" x14ac:dyDescent="0.35">
      <c r="A194">
        <f>WAnalysis!A239</f>
        <v>3</v>
      </c>
      <c r="B194">
        <f>WAnalysis!B239</f>
        <v>61.6</v>
      </c>
      <c r="C194">
        <f>WAnalysis!D239</f>
        <v>10</v>
      </c>
      <c r="D194">
        <f>WAnalysis!F239</f>
        <v>2.4</v>
      </c>
      <c r="E194" s="6">
        <f>WAnalysis!G239</f>
        <v>44115</v>
      </c>
      <c r="F194">
        <f>WAnalysis!I239</f>
        <v>14</v>
      </c>
      <c r="G194">
        <f>WAnalysis!J239</f>
        <v>2</v>
      </c>
      <c r="H194">
        <f t="shared" si="2"/>
        <v>2459133.0361111113</v>
      </c>
      <c r="I194" t="s">
        <v>132</v>
      </c>
      <c r="J194" t="s">
        <v>41</v>
      </c>
    </row>
    <row r="195" spans="1:10" x14ac:dyDescent="0.35">
      <c r="A195">
        <f>WAnalysis!A240</f>
        <v>5</v>
      </c>
      <c r="B195">
        <f>WAnalysis!B240</f>
        <v>58.3</v>
      </c>
      <c r="C195">
        <f>WAnalysis!D240</f>
        <v>10</v>
      </c>
      <c r="D195">
        <f>WAnalysis!F240</f>
        <v>2.4</v>
      </c>
      <c r="E195" s="6">
        <f>WAnalysis!G240</f>
        <v>44117</v>
      </c>
      <c r="F195">
        <f>WAnalysis!I240</f>
        <v>14</v>
      </c>
      <c r="G195">
        <f>WAnalysis!J240</f>
        <v>2</v>
      </c>
      <c r="H195">
        <f t="shared" si="2"/>
        <v>2459136.1229166668</v>
      </c>
      <c r="I195" t="s">
        <v>132</v>
      </c>
    </row>
    <row r="196" spans="1:10" x14ac:dyDescent="0.35">
      <c r="A196">
        <f>WAnalysis!A241</f>
        <v>0</v>
      </c>
      <c r="B196">
        <f>WAnalysis!B241</f>
        <v>46.3</v>
      </c>
      <c r="C196">
        <f>WAnalysis!D241</f>
        <v>10</v>
      </c>
      <c r="D196">
        <f>WAnalysis!F241</f>
        <v>2.4300000000000002</v>
      </c>
      <c r="E196" s="6">
        <f>WAnalysis!G241</f>
        <v>44118</v>
      </c>
      <c r="F196">
        <f>WAnalysis!I241</f>
        <v>16</v>
      </c>
      <c r="G196">
        <f>WAnalysis!J241</f>
        <v>2</v>
      </c>
      <c r="H196">
        <f t="shared" si="2"/>
        <v>2459137.1875</v>
      </c>
      <c r="I196" t="s">
        <v>132</v>
      </c>
    </row>
    <row r="197" spans="1:10" x14ac:dyDescent="0.35">
      <c r="A197">
        <f>WAnalysis!A242</f>
        <v>6</v>
      </c>
      <c r="B197">
        <f>WAnalysis!B242</f>
        <v>46.8</v>
      </c>
      <c r="C197">
        <f>WAnalysis!D242</f>
        <v>10</v>
      </c>
      <c r="D197">
        <f>WAnalysis!F242</f>
        <v>2.4300000000000002</v>
      </c>
      <c r="E197" s="6">
        <f>WAnalysis!G242</f>
        <v>44119</v>
      </c>
      <c r="F197">
        <f>WAnalysis!I242</f>
        <v>16</v>
      </c>
      <c r="G197">
        <f>WAnalysis!J242</f>
        <v>2</v>
      </c>
      <c r="H197">
        <f t="shared" si="2"/>
        <v>2459138.1763888891</v>
      </c>
      <c r="I197" t="s">
        <v>132</v>
      </c>
      <c r="J197" t="s">
        <v>67</v>
      </c>
    </row>
    <row r="198" spans="1:10" x14ac:dyDescent="0.35">
      <c r="A198">
        <f>WAnalysis!A243</f>
        <v>0</v>
      </c>
      <c r="B198">
        <f>WAnalysis!B243</f>
        <v>60.8</v>
      </c>
      <c r="C198">
        <f>WAnalysis!D243</f>
        <v>10</v>
      </c>
      <c r="D198">
        <f>WAnalysis!F243</f>
        <v>2.23</v>
      </c>
      <c r="E198" s="6">
        <f>WAnalysis!G243</f>
        <v>44120</v>
      </c>
      <c r="F198">
        <f>WAnalysis!I243</f>
        <v>15</v>
      </c>
      <c r="G198">
        <f>WAnalysis!J243</f>
        <v>2</v>
      </c>
      <c r="H198">
        <f t="shared" si="2"/>
        <v>2459139.1451388891</v>
      </c>
      <c r="I198" t="s">
        <v>132</v>
      </c>
      <c r="J198" t="s">
        <v>42</v>
      </c>
    </row>
    <row r="199" spans="1:10" x14ac:dyDescent="0.35">
      <c r="A199">
        <f>WAnalysis!A244</f>
        <v>2</v>
      </c>
      <c r="B199">
        <f>WAnalysis!B244</f>
        <v>47</v>
      </c>
      <c r="C199">
        <f>WAnalysis!D244</f>
        <v>10</v>
      </c>
      <c r="D199">
        <f>WAnalysis!F244</f>
        <v>1.05</v>
      </c>
      <c r="E199" s="6">
        <f>WAnalysis!G244</f>
        <v>44121</v>
      </c>
      <c r="F199">
        <f>WAnalysis!I244</f>
        <v>12</v>
      </c>
      <c r="G199">
        <f>WAnalysis!J244</f>
        <v>2</v>
      </c>
      <c r="H199">
        <f t="shared" si="2"/>
        <v>2459140.0027777776</v>
      </c>
      <c r="I199" t="s">
        <v>132</v>
      </c>
    </row>
    <row r="200" spans="1:10" x14ac:dyDescent="0.35">
      <c r="A200">
        <f>WAnalysis!A245</f>
        <v>2</v>
      </c>
      <c r="B200">
        <f>WAnalysis!B245</f>
        <v>43.9</v>
      </c>
      <c r="C200">
        <f>WAnalysis!D245</f>
        <v>10</v>
      </c>
      <c r="D200">
        <f>WAnalysis!F245</f>
        <v>1.39</v>
      </c>
      <c r="E200" s="6">
        <f>WAnalysis!G245</f>
        <v>44122</v>
      </c>
      <c r="F200">
        <f>WAnalysis!I245</f>
        <v>11</v>
      </c>
      <c r="G200">
        <f>WAnalysis!J245</f>
        <v>2</v>
      </c>
      <c r="H200">
        <f t="shared" si="2"/>
        <v>2459140.9958333331</v>
      </c>
      <c r="I200" t="s">
        <v>132</v>
      </c>
      <c r="J200" t="s">
        <v>41</v>
      </c>
    </row>
    <row r="201" spans="1:10" x14ac:dyDescent="0.35">
      <c r="A201">
        <f>WAnalysis!A246</f>
        <v>0</v>
      </c>
      <c r="B201">
        <f>WAnalysis!B246</f>
        <v>57</v>
      </c>
      <c r="C201">
        <f>WAnalysis!D246</f>
        <v>10</v>
      </c>
      <c r="D201">
        <f>WAnalysis!F246</f>
        <v>2.25</v>
      </c>
      <c r="E201" s="6">
        <f>WAnalysis!G246</f>
        <v>44123</v>
      </c>
      <c r="F201">
        <f>WAnalysis!I246</f>
        <v>9</v>
      </c>
      <c r="G201">
        <f>WAnalysis!J246</f>
        <v>2</v>
      </c>
      <c r="H201">
        <f t="shared" si="2"/>
        <v>2459140.9958333331</v>
      </c>
      <c r="I201" t="s">
        <v>132</v>
      </c>
      <c r="J201" t="s">
        <v>42</v>
      </c>
    </row>
    <row r="202" spans="1:10" x14ac:dyDescent="0.35">
      <c r="A202">
        <f>WAnalysis!A247</f>
        <v>0</v>
      </c>
      <c r="B202">
        <f>WAnalysis!B247</f>
        <v>53.4</v>
      </c>
      <c r="C202">
        <f>WAnalysis!D247</f>
        <v>10</v>
      </c>
      <c r="D202">
        <f>WAnalysis!F247</f>
        <v>2.42</v>
      </c>
      <c r="E202" s="6">
        <f>WAnalysis!G247</f>
        <v>44127</v>
      </c>
      <c r="F202">
        <f>WAnalysis!I247</f>
        <v>11</v>
      </c>
      <c r="G202">
        <f>WAnalysis!J247</f>
        <v>2</v>
      </c>
      <c r="H202">
        <f t="shared" si="2"/>
        <v>2459141.90625</v>
      </c>
      <c r="I202" t="s">
        <v>132</v>
      </c>
      <c r="J202" t="s">
        <v>74</v>
      </c>
    </row>
    <row r="203" spans="1:10" x14ac:dyDescent="0.35">
      <c r="A203">
        <f>WAnalysis!A248</f>
        <v>5</v>
      </c>
      <c r="B203">
        <f>WAnalysis!B248</f>
        <v>55.4</v>
      </c>
      <c r="C203">
        <f>WAnalysis!D248</f>
        <v>10</v>
      </c>
      <c r="D203">
        <f>WAnalysis!F248</f>
        <v>2.31</v>
      </c>
      <c r="E203" s="6">
        <f>WAnalysis!G248</f>
        <v>44128</v>
      </c>
      <c r="F203">
        <f>WAnalysis!I248</f>
        <v>11</v>
      </c>
      <c r="G203">
        <f>WAnalysis!J248</f>
        <v>2</v>
      </c>
      <c r="H203">
        <f t="shared" si="2"/>
        <v>2459145.9756944445</v>
      </c>
      <c r="I203" t="s">
        <v>132</v>
      </c>
    </row>
    <row r="204" spans="1:10" x14ac:dyDescent="0.35">
      <c r="A204">
        <f>WAnalysis!A249</f>
        <v>1</v>
      </c>
      <c r="B204">
        <f>WAnalysis!B249</f>
        <v>55.4</v>
      </c>
      <c r="C204">
        <f>WAnalysis!D249</f>
        <v>10</v>
      </c>
      <c r="D204">
        <f>WAnalysis!F249</f>
        <v>1.06</v>
      </c>
      <c r="E204" s="6">
        <f>WAnalysis!G249</f>
        <v>44130</v>
      </c>
      <c r="F204">
        <f>WAnalysis!I249</f>
        <v>10</v>
      </c>
      <c r="G204">
        <f>WAnalysis!J249</f>
        <v>2</v>
      </c>
      <c r="H204">
        <f t="shared" si="2"/>
        <v>2459146.9937499999</v>
      </c>
      <c r="I204" t="s">
        <v>132</v>
      </c>
      <c r="J204" t="s">
        <v>42</v>
      </c>
    </row>
    <row r="205" spans="1:10" x14ac:dyDescent="0.35">
      <c r="A205">
        <f>WAnalysis!A250</f>
        <v>2</v>
      </c>
      <c r="B205">
        <f>WAnalysis!B250</f>
        <v>77.5</v>
      </c>
      <c r="C205">
        <f>WAnalysis!D250</f>
        <v>10</v>
      </c>
      <c r="D205">
        <f>WAnalysis!F250</f>
        <v>2.36</v>
      </c>
      <c r="E205" s="6">
        <f>WAnalysis!G250</f>
        <v>44131</v>
      </c>
      <c r="F205">
        <f>WAnalysis!I250</f>
        <v>14</v>
      </c>
      <c r="G205">
        <f>WAnalysis!J250</f>
        <v>2</v>
      </c>
      <c r="H205">
        <f t="shared" si="2"/>
        <v>2459148.9270833335</v>
      </c>
      <c r="I205" t="s">
        <v>132</v>
      </c>
      <c r="J205" t="s">
        <v>42</v>
      </c>
    </row>
    <row r="206" spans="1:10" x14ac:dyDescent="0.35">
      <c r="A206">
        <f>WAnalysis!A251</f>
        <v>0</v>
      </c>
      <c r="B206">
        <f>WAnalysis!B251</f>
        <v>46.5</v>
      </c>
      <c r="C206">
        <f>WAnalysis!D251</f>
        <v>10</v>
      </c>
      <c r="D206">
        <f>WAnalysis!F251</f>
        <v>2.34</v>
      </c>
      <c r="E206" s="6">
        <f>WAnalysis!G251</f>
        <v>44132</v>
      </c>
      <c r="F206">
        <f>WAnalysis!I251</f>
        <v>16</v>
      </c>
      <c r="G206">
        <f>WAnalysis!J251</f>
        <v>2</v>
      </c>
      <c r="H206">
        <f t="shared" si="2"/>
        <v>2459150.1152777779</v>
      </c>
      <c r="I206" t="s">
        <v>132</v>
      </c>
      <c r="J206" t="s">
        <v>62</v>
      </c>
    </row>
    <row r="207" spans="1:10" x14ac:dyDescent="0.35">
      <c r="A207">
        <f>WAnalysis!A252</f>
        <v>4</v>
      </c>
      <c r="B207">
        <f>WAnalysis!B252</f>
        <v>48.2</v>
      </c>
      <c r="C207">
        <f>WAnalysis!D252</f>
        <v>10</v>
      </c>
      <c r="D207">
        <f>WAnalysis!F252</f>
        <v>2.06</v>
      </c>
      <c r="E207" s="6">
        <f>WAnalysis!G252</f>
        <v>44133</v>
      </c>
      <c r="F207">
        <f>WAnalysis!I252</f>
        <v>14</v>
      </c>
      <c r="G207">
        <f>WAnalysis!J252</f>
        <v>2</v>
      </c>
      <c r="H207">
        <f t="shared" si="2"/>
        <v>2459151.1875</v>
      </c>
      <c r="I207" t="s">
        <v>132</v>
      </c>
      <c r="J207" t="s">
        <v>67</v>
      </c>
    </row>
    <row r="208" spans="1:10" x14ac:dyDescent="0.35">
      <c r="A208">
        <f>WAnalysis!A253</f>
        <v>0</v>
      </c>
      <c r="B208">
        <f>WAnalysis!B253</f>
        <v>55.6</v>
      </c>
      <c r="C208">
        <f>WAnalysis!D253</f>
        <v>10</v>
      </c>
      <c r="D208">
        <f>WAnalysis!F253</f>
        <v>1.25</v>
      </c>
      <c r="E208" s="6">
        <f>WAnalysis!G253</f>
        <v>44134</v>
      </c>
      <c r="F208">
        <f>WAnalysis!I253</f>
        <v>11</v>
      </c>
      <c r="G208">
        <f>WAnalysis!J253</f>
        <v>2</v>
      </c>
      <c r="H208">
        <f t="shared" si="2"/>
        <v>2459152.972222222</v>
      </c>
      <c r="I208" t="s">
        <v>132</v>
      </c>
    </row>
    <row r="209" spans="1:10" x14ac:dyDescent="0.35">
      <c r="A209">
        <f>WAnalysis!A254</f>
        <v>5</v>
      </c>
      <c r="B209">
        <f>WAnalysis!B254</f>
        <v>43.7</v>
      </c>
      <c r="C209">
        <f>WAnalysis!D254</f>
        <v>10</v>
      </c>
      <c r="D209">
        <f>WAnalysis!F254</f>
        <v>1.44</v>
      </c>
      <c r="E209" s="6">
        <f>WAnalysis!G254</f>
        <v>44135</v>
      </c>
      <c r="F209">
        <f>WAnalysis!I254</f>
        <v>12</v>
      </c>
      <c r="G209">
        <f>WAnalysis!J254</f>
        <v>2</v>
      </c>
      <c r="H209">
        <f t="shared" si="2"/>
        <v>2459154.0263888887</v>
      </c>
      <c r="I209" t="s">
        <v>132</v>
      </c>
    </row>
    <row r="210" spans="1:10" x14ac:dyDescent="0.35">
      <c r="A210">
        <f>WAnalysis!A255</f>
        <v>2</v>
      </c>
      <c r="B210">
        <f>WAnalysis!B255</f>
        <v>50.5</v>
      </c>
      <c r="C210">
        <f>WAnalysis!D255</f>
        <v>11</v>
      </c>
      <c r="D210">
        <f>WAnalysis!F255</f>
        <v>1.83</v>
      </c>
      <c r="E210" s="6">
        <f>WAnalysis!G255</f>
        <v>44137</v>
      </c>
      <c r="F210">
        <f>WAnalysis!I255</f>
        <v>10</v>
      </c>
      <c r="G210">
        <f>WAnalysis!J255</f>
        <v>2</v>
      </c>
      <c r="H210">
        <f t="shared" si="2"/>
        <v>2459155.923611111</v>
      </c>
      <c r="I210" t="s">
        <v>132</v>
      </c>
      <c r="J210" t="s">
        <v>52</v>
      </c>
    </row>
    <row r="211" spans="1:10" x14ac:dyDescent="0.35">
      <c r="A211">
        <f>WAnalysis!A256</f>
        <v>3</v>
      </c>
      <c r="B211">
        <f>WAnalysis!B256</f>
        <v>48.7</v>
      </c>
      <c r="C211">
        <f>WAnalysis!D256</f>
        <v>11</v>
      </c>
      <c r="D211">
        <f>WAnalysis!F256</f>
        <v>1.96</v>
      </c>
      <c r="E211" s="6">
        <f>WAnalysis!G256</f>
        <v>44138</v>
      </c>
      <c r="F211">
        <f>WAnalysis!I256</f>
        <v>15</v>
      </c>
      <c r="G211">
        <f>WAnalysis!J256</f>
        <v>2</v>
      </c>
      <c r="H211">
        <f t="shared" si="2"/>
        <v>2459157.125</v>
      </c>
      <c r="I211" t="s">
        <v>132</v>
      </c>
    </row>
    <row r="212" spans="1:10" x14ac:dyDescent="0.35">
      <c r="A212">
        <f>WAnalysis!A257</f>
        <v>0</v>
      </c>
      <c r="B212">
        <f>WAnalysis!B257</f>
        <v>55.3</v>
      </c>
      <c r="C212">
        <f>WAnalysis!D257</f>
        <v>11</v>
      </c>
      <c r="D212">
        <f>WAnalysis!F257</f>
        <v>1.91</v>
      </c>
      <c r="E212" s="6">
        <f>WAnalysis!G257</f>
        <v>44139</v>
      </c>
      <c r="F212">
        <f>WAnalysis!I257</f>
        <v>13</v>
      </c>
      <c r="G212">
        <f>WAnalysis!J257</f>
        <v>2</v>
      </c>
      <c r="H212">
        <f t="shared" si="2"/>
        <v>2459158.0506944442</v>
      </c>
      <c r="I212" t="s">
        <v>132</v>
      </c>
    </row>
    <row r="213" spans="1:10" x14ac:dyDescent="0.35">
      <c r="A213">
        <f>WAnalysis!A258</f>
        <v>4</v>
      </c>
      <c r="B213">
        <f>WAnalysis!B258</f>
        <v>46.2</v>
      </c>
      <c r="C213">
        <f>WAnalysis!D258</f>
        <v>11</v>
      </c>
      <c r="D213">
        <f>WAnalysis!F258</f>
        <v>1.94</v>
      </c>
      <c r="E213" s="6">
        <f>WAnalysis!G258</f>
        <v>44140</v>
      </c>
      <c r="F213">
        <f>WAnalysis!I258</f>
        <v>16</v>
      </c>
      <c r="G213">
        <f>WAnalysis!J258</f>
        <v>2</v>
      </c>
      <c r="H213">
        <f t="shared" si="2"/>
        <v>2459159.96875</v>
      </c>
      <c r="I213" t="s">
        <v>132</v>
      </c>
      <c r="J213" t="s">
        <v>62</v>
      </c>
    </row>
    <row r="214" spans="1:10" x14ac:dyDescent="0.35">
      <c r="A214">
        <f>WAnalysis!A259</f>
        <v>0</v>
      </c>
      <c r="B214">
        <f>WAnalysis!B259</f>
        <v>44.1</v>
      </c>
      <c r="C214">
        <f>WAnalysis!D259</f>
        <v>11</v>
      </c>
      <c r="D214">
        <f>WAnalysis!F259</f>
        <v>2.41</v>
      </c>
      <c r="E214" s="6">
        <f>WAnalysis!G259</f>
        <v>44141</v>
      </c>
      <c r="F214">
        <f>WAnalysis!I259</f>
        <v>11</v>
      </c>
      <c r="G214">
        <f>WAnalysis!J259</f>
        <v>2</v>
      </c>
      <c r="H214">
        <f t="shared" si="2"/>
        <v>2459162.909722222</v>
      </c>
      <c r="I214" t="s">
        <v>132</v>
      </c>
      <c r="J214" t="s">
        <v>49</v>
      </c>
    </row>
    <row r="215" spans="1:10" x14ac:dyDescent="0.35">
      <c r="A215">
        <f>WAnalysis!A260</f>
        <v>3</v>
      </c>
      <c r="B215">
        <f>WAnalysis!B260</f>
        <v>44.3</v>
      </c>
      <c r="C215">
        <f>WAnalysis!D260</f>
        <v>11</v>
      </c>
      <c r="D215">
        <f>WAnalysis!F260</f>
        <v>2.5299999999999998</v>
      </c>
      <c r="E215" s="6">
        <f>WAnalysis!G260</f>
        <v>44142</v>
      </c>
      <c r="F215">
        <f>WAnalysis!I260</f>
        <v>12</v>
      </c>
      <c r="G215">
        <f>WAnalysis!J260</f>
        <v>2</v>
      </c>
      <c r="H215">
        <f t="shared" si="2"/>
        <v>2459164.128472222</v>
      </c>
      <c r="I215" t="s">
        <v>132</v>
      </c>
    </row>
    <row r="216" spans="1:10" x14ac:dyDescent="0.35">
      <c r="A216">
        <f>WAnalysis!A261</f>
        <v>4</v>
      </c>
      <c r="B216">
        <f>WAnalysis!B261</f>
        <v>54.2</v>
      </c>
      <c r="C216">
        <f>WAnalysis!D261</f>
        <v>11</v>
      </c>
      <c r="D216">
        <f>WAnalysis!F261</f>
        <v>2.0299999999999998</v>
      </c>
      <c r="E216" s="6">
        <f>WAnalysis!G261</f>
        <v>44144</v>
      </c>
      <c r="F216">
        <f>WAnalysis!I261</f>
        <v>9</v>
      </c>
      <c r="G216">
        <f>WAnalysis!J261</f>
        <v>2</v>
      </c>
      <c r="H216">
        <f t="shared" si="2"/>
        <v>2459165.1013888889</v>
      </c>
      <c r="I216" t="s">
        <v>132</v>
      </c>
      <c r="J216" t="s">
        <v>42</v>
      </c>
    </row>
    <row r="217" spans="1:10" x14ac:dyDescent="0.35">
      <c r="A217">
        <f>WAnalysis!A262</f>
        <v>6</v>
      </c>
      <c r="B217">
        <f>WAnalysis!B262</f>
        <v>48.7</v>
      </c>
      <c r="C217">
        <f>WAnalysis!D262</f>
        <v>11</v>
      </c>
      <c r="D217">
        <f>WAnalysis!F262</f>
        <v>2.2599999999999998</v>
      </c>
      <c r="E217" s="6">
        <f>WAnalysis!G262</f>
        <v>44145</v>
      </c>
      <c r="F217">
        <f>WAnalysis!I262</f>
        <v>15</v>
      </c>
      <c r="G217">
        <f>WAnalysis!J262</f>
        <v>2</v>
      </c>
      <c r="H217">
        <f t="shared" si="2"/>
        <v>2459166.0791666666</v>
      </c>
      <c r="I217" t="s">
        <v>132</v>
      </c>
    </row>
    <row r="218" spans="1:10" x14ac:dyDescent="0.35">
      <c r="A218">
        <f>WAnalysis!A263</f>
        <v>1</v>
      </c>
      <c r="B218">
        <f>WAnalysis!B263</f>
        <v>47.3</v>
      </c>
      <c r="C218">
        <f>WAnalysis!D263</f>
        <v>11</v>
      </c>
      <c r="D218">
        <f>WAnalysis!F263</f>
        <v>2.4700000000000002</v>
      </c>
      <c r="E218" s="6">
        <f>WAnalysis!G263</f>
        <v>44146</v>
      </c>
      <c r="F218">
        <f>WAnalysis!I263</f>
        <v>14</v>
      </c>
      <c r="G218">
        <f>WAnalysis!J263</f>
        <v>2</v>
      </c>
      <c r="H218">
        <f t="shared" si="2"/>
        <v>2459166.9611111111</v>
      </c>
      <c r="I218" t="s">
        <v>132</v>
      </c>
    </row>
    <row r="219" spans="1:10" x14ac:dyDescent="0.35">
      <c r="A219">
        <f>WAnalysis!A264</f>
        <v>16</v>
      </c>
      <c r="B219">
        <f>WAnalysis!B264</f>
        <v>58</v>
      </c>
      <c r="C219">
        <f>WAnalysis!D264</f>
        <v>11</v>
      </c>
      <c r="D219">
        <f>WAnalysis!F264</f>
        <v>2.58</v>
      </c>
      <c r="E219" s="6">
        <f>WAnalysis!G264</f>
        <v>44147</v>
      </c>
      <c r="F219">
        <f>WAnalysis!I264</f>
        <v>13</v>
      </c>
      <c r="G219">
        <f>WAnalysis!J264</f>
        <v>2</v>
      </c>
      <c r="H219">
        <f t="shared" si="2"/>
        <v>2459168.0437500002</v>
      </c>
      <c r="I219" t="s">
        <v>132</v>
      </c>
      <c r="J219" t="s">
        <v>62</v>
      </c>
    </row>
    <row r="220" spans="1:10" x14ac:dyDescent="0.35">
      <c r="A220">
        <f>WAnalysis!A265</f>
        <v>3</v>
      </c>
      <c r="B220">
        <f>WAnalysis!B265</f>
        <v>55.8</v>
      </c>
      <c r="C220">
        <f>WAnalysis!D265</f>
        <v>11</v>
      </c>
      <c r="D220">
        <f>WAnalysis!F265</f>
        <v>1.79</v>
      </c>
      <c r="E220" s="6">
        <f>WAnalysis!G265</f>
        <v>44148</v>
      </c>
      <c r="F220">
        <f>WAnalysis!I265</f>
        <v>11</v>
      </c>
      <c r="G220">
        <f>WAnalysis!J265</f>
        <v>2</v>
      </c>
      <c r="H220">
        <f t="shared" si="2"/>
        <v>2459169.909722222</v>
      </c>
      <c r="I220" t="s">
        <v>132</v>
      </c>
      <c r="J220" t="s">
        <v>42</v>
      </c>
    </row>
    <row r="221" spans="1:10" x14ac:dyDescent="0.35">
      <c r="A221">
        <f>WAnalysis!A266</f>
        <v>5</v>
      </c>
      <c r="B221">
        <f>WAnalysis!B266</f>
        <v>49.3</v>
      </c>
      <c r="C221">
        <f>WAnalysis!D266</f>
        <v>11</v>
      </c>
      <c r="D221">
        <f>WAnalysis!F266</f>
        <v>2.14</v>
      </c>
      <c r="E221" s="6">
        <f>WAnalysis!G266</f>
        <v>44149</v>
      </c>
      <c r="F221">
        <f>WAnalysis!I266</f>
        <v>13</v>
      </c>
      <c r="G221">
        <f>WAnalysis!J266</f>
        <v>2</v>
      </c>
      <c r="H221">
        <f t="shared" si="2"/>
        <v>2459166.9611111111</v>
      </c>
      <c r="I221" t="s">
        <v>132</v>
      </c>
    </row>
    <row r="222" spans="1:10" x14ac:dyDescent="0.35">
      <c r="A222">
        <f>WAnalysis!A267</f>
        <v>0</v>
      </c>
      <c r="B222">
        <f>WAnalysis!B267</f>
        <v>53.1</v>
      </c>
      <c r="C222">
        <f>WAnalysis!D267</f>
        <v>11</v>
      </c>
      <c r="D222">
        <f>WAnalysis!F267</f>
        <v>2.0499999999999998</v>
      </c>
      <c r="E222" s="6">
        <f>WAnalysis!G267</f>
        <v>44150</v>
      </c>
      <c r="F222">
        <f>WAnalysis!I267</f>
        <v>11</v>
      </c>
      <c r="G222">
        <f>WAnalysis!J267</f>
        <v>2</v>
      </c>
      <c r="H222">
        <f t="shared" si="2"/>
        <v>2459168.0437500002</v>
      </c>
      <c r="I222" t="s">
        <v>132</v>
      </c>
    </row>
    <row r="223" spans="1:10" x14ac:dyDescent="0.35">
      <c r="A223">
        <f>WAnalysis!A268</f>
        <v>11</v>
      </c>
      <c r="B223">
        <f>WAnalysis!B268</f>
        <v>55.2</v>
      </c>
      <c r="C223">
        <f>WAnalysis!D268</f>
        <v>11</v>
      </c>
      <c r="D223">
        <f>WAnalysis!F268</f>
        <v>2.08</v>
      </c>
      <c r="E223" s="6">
        <f>WAnalysis!G268</f>
        <v>44151</v>
      </c>
      <c r="F223">
        <f>WAnalysis!I268</f>
        <v>9</v>
      </c>
      <c r="G223">
        <f>WAnalysis!J268</f>
        <v>2</v>
      </c>
      <c r="H223">
        <f t="shared" si="2"/>
        <v>2459169.909722222</v>
      </c>
      <c r="I223" t="s">
        <v>132</v>
      </c>
      <c r="J223" t="s">
        <v>67</v>
      </c>
    </row>
    <row r="224" spans="1:10" x14ac:dyDescent="0.35">
      <c r="A224">
        <f>WAnalysis!A269</f>
        <v>10</v>
      </c>
      <c r="B224">
        <f>WAnalysis!B269</f>
        <v>56</v>
      </c>
      <c r="C224">
        <f>WAnalysis!D269</f>
        <v>11</v>
      </c>
      <c r="D224">
        <f>WAnalysis!F269</f>
        <v>2.16</v>
      </c>
      <c r="E224" s="6">
        <f>WAnalysis!G269</f>
        <v>44153</v>
      </c>
      <c r="F224">
        <f>WAnalysis!I269</f>
        <v>13</v>
      </c>
      <c r="G224">
        <f>WAnalysis!J269</f>
        <v>2</v>
      </c>
      <c r="H224">
        <f t="shared" ref="H224:H233" si="3">H98</f>
        <v>2459172.0416666665</v>
      </c>
      <c r="I224" t="s">
        <v>132</v>
      </c>
      <c r="J224" t="s">
        <v>42</v>
      </c>
    </row>
    <row r="225" spans="1:10" x14ac:dyDescent="0.35">
      <c r="A225">
        <f>WAnalysis!A270</f>
        <v>13</v>
      </c>
      <c r="B225">
        <f>WAnalysis!B270</f>
        <v>53</v>
      </c>
      <c r="C225">
        <f>WAnalysis!D270</f>
        <v>11</v>
      </c>
      <c r="D225">
        <f>WAnalysis!F270</f>
        <v>2.11</v>
      </c>
      <c r="E225" s="6">
        <f>WAnalysis!G270</f>
        <v>44154</v>
      </c>
      <c r="F225">
        <f>WAnalysis!I270</f>
        <v>14</v>
      </c>
      <c r="G225">
        <f>WAnalysis!J270</f>
        <v>2</v>
      </c>
      <c r="H225">
        <f t="shared" si="3"/>
        <v>2459173.1118055554</v>
      </c>
      <c r="I225" t="s">
        <v>132</v>
      </c>
      <c r="J225" t="s">
        <v>62</v>
      </c>
    </row>
    <row r="226" spans="1:10" x14ac:dyDescent="0.35">
      <c r="A226">
        <f>WAnalysis!A271</f>
        <v>22</v>
      </c>
      <c r="B226">
        <f>WAnalysis!B271</f>
        <v>55.6</v>
      </c>
      <c r="C226">
        <f>WAnalysis!D271</f>
        <v>11</v>
      </c>
      <c r="D226">
        <f>WAnalysis!F271</f>
        <v>2.68</v>
      </c>
      <c r="E226" s="6">
        <f>WAnalysis!G271</f>
        <v>44155</v>
      </c>
      <c r="F226">
        <f>WAnalysis!I271</f>
        <v>11</v>
      </c>
      <c r="G226">
        <f>WAnalysis!J271</f>
        <v>2</v>
      </c>
      <c r="H226">
        <f t="shared" si="3"/>
        <v>2459173.9791666665</v>
      </c>
      <c r="I226" t="s">
        <v>132</v>
      </c>
    </row>
    <row r="227" spans="1:10" x14ac:dyDescent="0.35">
      <c r="A227">
        <f>WAnalysis!A272</f>
        <v>3</v>
      </c>
      <c r="B227">
        <f>WAnalysis!B272</f>
        <v>59.4</v>
      </c>
      <c r="C227">
        <f>WAnalysis!D272</f>
        <v>11</v>
      </c>
      <c r="D227">
        <f>WAnalysis!F272</f>
        <v>2.69</v>
      </c>
      <c r="E227" s="6">
        <f>WAnalysis!G272</f>
        <v>44156</v>
      </c>
      <c r="F227">
        <f>WAnalysis!I272</f>
        <v>12</v>
      </c>
      <c r="G227">
        <f>WAnalysis!J272</f>
        <v>2</v>
      </c>
      <c r="H227">
        <f t="shared" si="3"/>
        <v>2459175.0166666666</v>
      </c>
      <c r="I227" t="s">
        <v>132</v>
      </c>
    </row>
    <row r="228" spans="1:10" x14ac:dyDescent="0.35">
      <c r="A228">
        <f>WAnalysis!A273</f>
        <v>12</v>
      </c>
      <c r="B228">
        <f>WAnalysis!B273</f>
        <v>49.7</v>
      </c>
      <c r="C228">
        <f>WAnalysis!D273</f>
        <v>11</v>
      </c>
      <c r="D228">
        <f>WAnalysis!F273</f>
        <v>2.17</v>
      </c>
      <c r="E228" s="6">
        <f>WAnalysis!G273</f>
        <v>44157</v>
      </c>
      <c r="F228">
        <f>WAnalysis!I273</f>
        <v>14</v>
      </c>
      <c r="G228">
        <f>WAnalysis!J273</f>
        <v>2</v>
      </c>
      <c r="H228">
        <f t="shared" si="3"/>
        <v>2459178.1541666668</v>
      </c>
      <c r="I228" t="s">
        <v>132</v>
      </c>
      <c r="J228" t="s">
        <v>62</v>
      </c>
    </row>
    <row r="229" spans="1:10" x14ac:dyDescent="0.35">
      <c r="A229">
        <f>WAnalysis!A274</f>
        <v>12</v>
      </c>
      <c r="B229">
        <f>WAnalysis!B274</f>
        <v>50</v>
      </c>
      <c r="C229">
        <f>WAnalysis!D274</f>
        <v>11</v>
      </c>
      <c r="D229">
        <f>WAnalysis!F274</f>
        <v>2.08</v>
      </c>
      <c r="E229" s="6">
        <f>WAnalysis!G274</f>
        <v>44158</v>
      </c>
      <c r="F229">
        <f>WAnalysis!I274</f>
        <v>9</v>
      </c>
      <c r="G229">
        <f>WAnalysis!J274</f>
        <v>2</v>
      </c>
      <c r="H229">
        <f t="shared" si="3"/>
        <v>2459182.0180555554</v>
      </c>
      <c r="I229" t="s">
        <v>132</v>
      </c>
    </row>
    <row r="230" spans="1:10" x14ac:dyDescent="0.35">
      <c r="A230">
        <f>WAnalysis!A275</f>
        <v>1</v>
      </c>
      <c r="B230">
        <f>WAnalysis!B275</f>
        <v>63.3</v>
      </c>
      <c r="C230">
        <f>WAnalysis!D275</f>
        <v>11</v>
      </c>
      <c r="D230">
        <f>WAnalysis!F275</f>
        <v>2.06</v>
      </c>
      <c r="E230" s="6">
        <f>WAnalysis!G275</f>
        <v>44159</v>
      </c>
      <c r="F230">
        <f>WAnalysis!I275</f>
        <v>15</v>
      </c>
      <c r="G230">
        <f>WAnalysis!J275</f>
        <v>2</v>
      </c>
      <c r="H230">
        <f t="shared" si="3"/>
        <v>2459183.0090277777</v>
      </c>
      <c r="I230" t="s">
        <v>132</v>
      </c>
      <c r="J230" t="s">
        <v>41</v>
      </c>
    </row>
    <row r="231" spans="1:10" x14ac:dyDescent="0.35">
      <c r="A231">
        <f>WAnalysis!A276</f>
        <v>12</v>
      </c>
      <c r="B231">
        <f>WAnalysis!B276</f>
        <v>46.8</v>
      </c>
      <c r="C231">
        <f>WAnalysis!D276</f>
        <v>11</v>
      </c>
      <c r="D231">
        <f>WAnalysis!F276</f>
        <v>2.06</v>
      </c>
      <c r="E231" s="6">
        <f>WAnalysis!G276</f>
        <v>44163</v>
      </c>
      <c r="F231">
        <f>WAnalysis!I276</f>
        <v>12</v>
      </c>
      <c r="G231">
        <f>WAnalysis!J276</f>
        <v>2</v>
      </c>
      <c r="H231">
        <f t="shared" si="3"/>
        <v>2459183.909722222</v>
      </c>
      <c r="I231" t="s">
        <v>132</v>
      </c>
      <c r="J231" t="s">
        <v>49</v>
      </c>
    </row>
    <row r="232" spans="1:10" x14ac:dyDescent="0.35">
      <c r="A232">
        <f>WAnalysis!A277</f>
        <v>3</v>
      </c>
      <c r="B232">
        <f>WAnalysis!B277</f>
        <v>44.9</v>
      </c>
      <c r="C232">
        <f>WAnalysis!D277</f>
        <v>11</v>
      </c>
      <c r="D232">
        <f>WAnalysis!F277</f>
        <v>2.06</v>
      </c>
      <c r="E232" s="6">
        <f>WAnalysis!G277</f>
        <v>44164</v>
      </c>
      <c r="F232">
        <f>WAnalysis!I277</f>
        <v>12</v>
      </c>
      <c r="G232">
        <f>WAnalysis!J277</f>
        <v>2</v>
      </c>
      <c r="H232">
        <f t="shared" si="3"/>
        <v>2459185.1430555554</v>
      </c>
      <c r="I232" t="s">
        <v>132</v>
      </c>
    </row>
    <row r="233" spans="1:10" x14ac:dyDescent="0.35">
      <c r="A233">
        <f>WAnalysis!A278</f>
        <v>0</v>
      </c>
      <c r="B233">
        <f>WAnalysis!B278</f>
        <v>58.6</v>
      </c>
      <c r="C233">
        <f>WAnalysis!D278</f>
        <v>11</v>
      </c>
      <c r="D233">
        <f>WAnalysis!F278</f>
        <v>2.06</v>
      </c>
      <c r="E233" s="6">
        <f>WAnalysis!G278</f>
        <v>44165</v>
      </c>
      <c r="F233">
        <f>WAnalysis!I278</f>
        <v>9</v>
      </c>
      <c r="G233">
        <f>WAnalysis!J278</f>
        <v>2</v>
      </c>
      <c r="H233">
        <f t="shared" si="3"/>
        <v>2459185.9569444442</v>
      </c>
      <c r="I233" t="s">
        <v>132</v>
      </c>
    </row>
    <row r="234" spans="1:10" x14ac:dyDescent="0.35">
      <c r="A234">
        <f>WAnalysis!A324</f>
        <v>2</v>
      </c>
      <c r="B234">
        <f>WAnalysis!B324</f>
        <v>44.6</v>
      </c>
      <c r="C234">
        <f>WAnalysis!D324</f>
        <v>6</v>
      </c>
      <c r="D234">
        <f>WAnalysis!F324</f>
        <v>1.99</v>
      </c>
      <c r="E234" s="6">
        <f>WAnalysis!G324</f>
        <v>44354</v>
      </c>
      <c r="F234">
        <f>WAnalysis!I324</f>
        <v>15</v>
      </c>
      <c r="G234">
        <f>WAnalysis!J324</f>
        <v>2</v>
      </c>
      <c r="H234">
        <f t="shared" ref="H234:H253" si="4">H108</f>
        <v>2459373.1659722221</v>
      </c>
      <c r="I234" t="s">
        <v>132</v>
      </c>
    </row>
    <row r="235" spans="1:10" x14ac:dyDescent="0.35">
      <c r="A235">
        <f>WAnalysis!A325</f>
        <v>0</v>
      </c>
      <c r="B235">
        <f>WAnalysis!B325</f>
        <v>52.5</v>
      </c>
      <c r="C235">
        <f>WAnalysis!D325</f>
        <v>6</v>
      </c>
      <c r="D235">
        <f>WAnalysis!F325</f>
        <v>-0.21</v>
      </c>
      <c r="E235" s="6">
        <f>WAnalysis!G325</f>
        <v>44375</v>
      </c>
      <c r="F235">
        <f>WAnalysis!I325</f>
        <v>15</v>
      </c>
      <c r="G235">
        <f>WAnalysis!J325</f>
        <v>2</v>
      </c>
      <c r="H235">
        <f t="shared" si="4"/>
        <v>2459394.128472222</v>
      </c>
      <c r="I235" t="s">
        <v>132</v>
      </c>
    </row>
    <row r="236" spans="1:10" x14ac:dyDescent="0.35">
      <c r="A236">
        <f>WAnalysis!A326</f>
        <v>1</v>
      </c>
      <c r="B236">
        <f>WAnalysis!B326</f>
        <v>57.6</v>
      </c>
      <c r="C236">
        <f>WAnalysis!D326</f>
        <v>6</v>
      </c>
      <c r="D236">
        <f>WAnalysis!F326</f>
        <v>0.06</v>
      </c>
      <c r="E236" s="6">
        <f>WAnalysis!G326</f>
        <v>44376</v>
      </c>
      <c r="F236">
        <f>WAnalysis!I326</f>
        <v>15</v>
      </c>
      <c r="G236">
        <f>WAnalysis!J326</f>
        <v>2</v>
      </c>
      <c r="H236">
        <f t="shared" si="4"/>
        <v>2459395.1354166665</v>
      </c>
      <c r="I236" t="s">
        <v>132</v>
      </c>
      <c r="J236" t="s">
        <v>49</v>
      </c>
    </row>
    <row r="237" spans="1:10" x14ac:dyDescent="0.35">
      <c r="A237">
        <f>WAnalysis!A327</f>
        <v>0</v>
      </c>
      <c r="B237">
        <f>WAnalysis!B327</f>
        <v>53.1</v>
      </c>
      <c r="C237">
        <f>WAnalysis!D327</f>
        <v>6</v>
      </c>
      <c r="D237">
        <f>WAnalysis!F327</f>
        <v>2.12</v>
      </c>
      <c r="E237" s="6">
        <f>WAnalysis!G327</f>
        <v>44383</v>
      </c>
      <c r="F237">
        <f>WAnalysis!I327</f>
        <v>15</v>
      </c>
      <c r="G237">
        <f>WAnalysis!J327</f>
        <v>2</v>
      </c>
      <c r="H237">
        <f t="shared" si="4"/>
        <v>2459402.1319444445</v>
      </c>
      <c r="I237" t="s">
        <v>132</v>
      </c>
    </row>
    <row r="238" spans="1:10" x14ac:dyDescent="0.35">
      <c r="A238">
        <f>WAnalysis!A328</f>
        <v>3</v>
      </c>
      <c r="B238">
        <f>WAnalysis!B328</f>
        <v>55.5</v>
      </c>
      <c r="C238">
        <f>WAnalysis!D328</f>
        <v>7</v>
      </c>
      <c r="D238">
        <f>WAnalysis!F328</f>
        <v>0.76</v>
      </c>
      <c r="E238" s="6">
        <f>WAnalysis!G328</f>
        <v>44393</v>
      </c>
      <c r="F238">
        <f>WAnalysis!I328</f>
        <v>15</v>
      </c>
      <c r="G238">
        <f>WAnalysis!J328</f>
        <v>2</v>
      </c>
      <c r="H238">
        <f t="shared" si="4"/>
        <v>2459412.1277777776</v>
      </c>
      <c r="I238" t="s">
        <v>132</v>
      </c>
      <c r="J238" t="s">
        <v>67</v>
      </c>
    </row>
    <row r="239" spans="1:10" x14ac:dyDescent="0.35">
      <c r="A239">
        <f>WAnalysis!A329</f>
        <v>7</v>
      </c>
      <c r="B239">
        <f>WAnalysis!B329</f>
        <v>54.3</v>
      </c>
      <c r="C239">
        <f>WAnalysis!D329</f>
        <v>7</v>
      </c>
      <c r="D239">
        <f>WAnalysis!F329</f>
        <v>2.13</v>
      </c>
      <c r="E239" s="6">
        <f>WAnalysis!G329</f>
        <v>44397</v>
      </c>
      <c r="F239">
        <f>WAnalysis!I329</f>
        <v>15</v>
      </c>
      <c r="G239">
        <f>WAnalysis!J329</f>
        <v>2</v>
      </c>
      <c r="H239">
        <f t="shared" si="4"/>
        <v>2459416.1270833332</v>
      </c>
      <c r="I239" t="s">
        <v>132</v>
      </c>
    </row>
    <row r="240" spans="1:10" x14ac:dyDescent="0.35">
      <c r="A240">
        <f>WAnalysis!A330</f>
        <v>5</v>
      </c>
      <c r="B240">
        <f>WAnalysis!B330</f>
        <v>57.4</v>
      </c>
      <c r="C240">
        <f>WAnalysis!D330</f>
        <v>7</v>
      </c>
      <c r="D240">
        <f>WAnalysis!F330</f>
        <v>1.89</v>
      </c>
      <c r="E240" s="6">
        <f>WAnalysis!G330</f>
        <v>44398</v>
      </c>
      <c r="F240">
        <f>WAnalysis!I330</f>
        <v>15</v>
      </c>
      <c r="G240">
        <f>WAnalysis!J330</f>
        <v>2</v>
      </c>
      <c r="H240">
        <f t="shared" si="4"/>
        <v>2459417.1375000002</v>
      </c>
      <c r="I240" t="s">
        <v>132</v>
      </c>
    </row>
    <row r="241" spans="1:10" x14ac:dyDescent="0.35">
      <c r="A241">
        <f>WAnalysis!A331</f>
        <v>14</v>
      </c>
      <c r="B241">
        <f>WAnalysis!B331</f>
        <v>43.9</v>
      </c>
      <c r="C241">
        <f>WAnalysis!D331</f>
        <v>7</v>
      </c>
      <c r="D241">
        <f>WAnalysis!F331</f>
        <v>0.17</v>
      </c>
      <c r="E241" s="6">
        <f>WAnalysis!G331</f>
        <v>44404</v>
      </c>
      <c r="F241">
        <f>WAnalysis!I331</f>
        <v>15</v>
      </c>
      <c r="G241">
        <f>WAnalysis!J331</f>
        <v>2</v>
      </c>
      <c r="H241">
        <f t="shared" si="4"/>
        <v>2459423.1291666669</v>
      </c>
      <c r="I241" t="s">
        <v>132</v>
      </c>
    </row>
    <row r="242" spans="1:10" x14ac:dyDescent="0.35">
      <c r="A242">
        <f>WAnalysis!A332</f>
        <v>1</v>
      </c>
      <c r="B242">
        <f>WAnalysis!B332</f>
        <v>46.7</v>
      </c>
      <c r="C242">
        <f>WAnalysis!D332</f>
        <v>7</v>
      </c>
      <c r="D242">
        <f>WAnalysis!F332</f>
        <v>2.0699999999999998</v>
      </c>
      <c r="E242" s="6">
        <f>WAnalysis!G332</f>
        <v>44411</v>
      </c>
      <c r="F242">
        <f>WAnalysis!I332</f>
        <v>15</v>
      </c>
      <c r="G242">
        <f>WAnalysis!J332</f>
        <v>2</v>
      </c>
      <c r="H242">
        <f t="shared" si="4"/>
        <v>2459430.1298611113</v>
      </c>
      <c r="I242" t="s">
        <v>132</v>
      </c>
      <c r="J242" t="s">
        <v>67</v>
      </c>
    </row>
    <row r="243" spans="1:10" x14ac:dyDescent="0.35">
      <c r="A243">
        <f>WAnalysis!A333</f>
        <v>3</v>
      </c>
      <c r="B243">
        <f>WAnalysis!B333</f>
        <v>57.7</v>
      </c>
      <c r="C243">
        <f>WAnalysis!D333</f>
        <v>8</v>
      </c>
      <c r="D243">
        <f>WAnalysis!F333</f>
        <v>1.55</v>
      </c>
      <c r="E243" s="6">
        <f>WAnalysis!G333</f>
        <v>44414</v>
      </c>
      <c r="F243">
        <f>WAnalysis!I333</f>
        <v>15</v>
      </c>
      <c r="G243">
        <f>WAnalysis!J333</f>
        <v>2</v>
      </c>
      <c r="H243">
        <f t="shared" si="4"/>
        <v>2459433.1298611113</v>
      </c>
      <c r="I243" t="s">
        <v>132</v>
      </c>
    </row>
    <row r="244" spans="1:10" x14ac:dyDescent="0.35">
      <c r="A244">
        <f>WAnalysis!A334</f>
        <v>10</v>
      </c>
      <c r="B244">
        <f>WAnalysis!B334</f>
        <v>40.1</v>
      </c>
      <c r="C244">
        <f>WAnalysis!D334</f>
        <v>8</v>
      </c>
      <c r="D244">
        <f>WAnalysis!F334</f>
        <v>0.5</v>
      </c>
      <c r="E244" s="6">
        <f>WAnalysis!G334</f>
        <v>44418</v>
      </c>
      <c r="F244">
        <f>WAnalysis!I334</f>
        <v>15</v>
      </c>
      <c r="G244">
        <f>WAnalysis!J334</f>
        <v>2</v>
      </c>
      <c r="H244">
        <f t="shared" si="4"/>
        <v>2459437.1270833332</v>
      </c>
      <c r="I244" t="s">
        <v>132</v>
      </c>
      <c r="J244" t="s">
        <v>67</v>
      </c>
    </row>
    <row r="245" spans="1:10" x14ac:dyDescent="0.35">
      <c r="A245">
        <f>WAnalysis!A335</f>
        <v>6</v>
      </c>
      <c r="B245">
        <f>WAnalysis!B335</f>
        <v>50.1</v>
      </c>
      <c r="C245">
        <f>WAnalysis!D335</f>
        <v>8</v>
      </c>
      <c r="D245">
        <f>WAnalysis!F335</f>
        <v>0.6</v>
      </c>
      <c r="E245" s="6">
        <f>WAnalysis!G335</f>
        <v>44420</v>
      </c>
      <c r="F245">
        <f>WAnalysis!I335</f>
        <v>15</v>
      </c>
      <c r="G245">
        <f>WAnalysis!J335</f>
        <v>2</v>
      </c>
      <c r="H245">
        <f t="shared" si="4"/>
        <v>2459439.1298611113</v>
      </c>
      <c r="I245" t="s">
        <v>132</v>
      </c>
    </row>
    <row r="246" spans="1:10" x14ac:dyDescent="0.35">
      <c r="A246">
        <f>WAnalysis!A336</f>
        <v>5</v>
      </c>
      <c r="B246">
        <f>WAnalysis!B336</f>
        <v>44.2</v>
      </c>
      <c r="C246">
        <f>WAnalysis!D336</f>
        <v>8</v>
      </c>
      <c r="D246">
        <f>WAnalysis!F336</f>
        <v>2.23</v>
      </c>
      <c r="E246" s="6">
        <f>WAnalysis!G336</f>
        <v>44425</v>
      </c>
      <c r="F246">
        <f>WAnalysis!I336</f>
        <v>15</v>
      </c>
      <c r="G246">
        <f>WAnalysis!J336</f>
        <v>2</v>
      </c>
      <c r="H246">
        <f t="shared" si="4"/>
        <v>2459444.1291666669</v>
      </c>
      <c r="I246" t="s">
        <v>132</v>
      </c>
      <c r="J246" t="s">
        <v>49</v>
      </c>
    </row>
    <row r="247" spans="1:10" x14ac:dyDescent="0.35">
      <c r="A247">
        <f>WAnalysis!A337</f>
        <v>3</v>
      </c>
      <c r="B247">
        <f>WAnalysis!B337</f>
        <v>42.1</v>
      </c>
      <c r="C247">
        <f>WAnalysis!D337</f>
        <v>8</v>
      </c>
      <c r="D247">
        <f>WAnalysis!F337</f>
        <v>0.71</v>
      </c>
      <c r="E247" s="6">
        <f>WAnalysis!G337</f>
        <v>44432</v>
      </c>
      <c r="F247">
        <f>WAnalysis!I337</f>
        <v>15</v>
      </c>
      <c r="G247">
        <f>WAnalysis!J337</f>
        <v>2</v>
      </c>
      <c r="H247">
        <f t="shared" si="4"/>
        <v>2459451.128472222</v>
      </c>
      <c r="I247" t="s">
        <v>132</v>
      </c>
      <c r="J247" t="s">
        <v>67</v>
      </c>
    </row>
    <row r="248" spans="1:10" x14ac:dyDescent="0.35">
      <c r="A248">
        <f>WAnalysis!A338</f>
        <v>3</v>
      </c>
      <c r="B248">
        <f>WAnalysis!B338</f>
        <v>47.9</v>
      </c>
      <c r="C248">
        <f>WAnalysis!D338</f>
        <v>8</v>
      </c>
      <c r="D248">
        <f>WAnalysis!F338</f>
        <v>0.85</v>
      </c>
      <c r="E248" s="6">
        <f>WAnalysis!G338</f>
        <v>44434</v>
      </c>
      <c r="F248">
        <f>WAnalysis!I338</f>
        <v>15</v>
      </c>
      <c r="G248">
        <f>WAnalysis!J338</f>
        <v>2</v>
      </c>
      <c r="H248">
        <f t="shared" si="4"/>
        <v>2459453.1256944444</v>
      </c>
      <c r="I248" t="s">
        <v>132</v>
      </c>
      <c r="J248" t="s">
        <v>41</v>
      </c>
    </row>
    <row r="249" spans="1:10" x14ac:dyDescent="0.35">
      <c r="A249">
        <f>WAnalysis!A339</f>
        <v>0</v>
      </c>
      <c r="B249">
        <f>WAnalysis!B339</f>
        <v>46.8</v>
      </c>
      <c r="C249">
        <f>WAnalysis!D339</f>
        <v>8</v>
      </c>
      <c r="D249">
        <f>WAnalysis!F339</f>
        <v>2.21</v>
      </c>
      <c r="E249" s="6">
        <f>WAnalysis!G339</f>
        <v>44439</v>
      </c>
      <c r="F249">
        <f>WAnalysis!I339</f>
        <v>15</v>
      </c>
      <c r="G249">
        <f>WAnalysis!J339</f>
        <v>2</v>
      </c>
      <c r="H249">
        <f t="shared" si="4"/>
        <v>2459458.1319444445</v>
      </c>
      <c r="I249" t="s">
        <v>132</v>
      </c>
      <c r="J249" t="s">
        <v>42</v>
      </c>
    </row>
    <row r="250" spans="1:10" x14ac:dyDescent="0.35">
      <c r="A250">
        <f>WAnalysis!A340</f>
        <v>2</v>
      </c>
      <c r="B250">
        <f>WAnalysis!B340</f>
        <v>49.2</v>
      </c>
      <c r="C250">
        <f>WAnalysis!D340</f>
        <v>8</v>
      </c>
      <c r="D250">
        <f>WAnalysis!F340</f>
        <v>0.72</v>
      </c>
      <c r="E250" s="6">
        <f>WAnalysis!G340</f>
        <v>44447</v>
      </c>
      <c r="F250">
        <f>WAnalysis!I340</f>
        <v>10</v>
      </c>
      <c r="G250">
        <f>WAnalysis!J340</f>
        <v>2</v>
      </c>
      <c r="H250">
        <f t="shared" si="4"/>
        <v>2459465.9208333334</v>
      </c>
      <c r="I250" t="s">
        <v>132</v>
      </c>
    </row>
    <row r="251" spans="1:10" x14ac:dyDescent="0.35">
      <c r="A251">
        <f>WAnalysis!A341</f>
        <v>4</v>
      </c>
      <c r="B251">
        <f>WAnalysis!B341</f>
        <v>47.9</v>
      </c>
      <c r="C251">
        <f>WAnalysis!D341</f>
        <v>9</v>
      </c>
      <c r="D251">
        <f>WAnalysis!F341</f>
        <v>2.27</v>
      </c>
      <c r="E251" s="6">
        <f>WAnalysis!G341</f>
        <v>44453</v>
      </c>
      <c r="F251">
        <f>WAnalysis!I341</f>
        <v>15</v>
      </c>
      <c r="G251">
        <f>WAnalysis!J341</f>
        <v>2</v>
      </c>
      <c r="H251">
        <f t="shared" si="4"/>
        <v>2459472.1305555557</v>
      </c>
      <c r="I251" t="s">
        <v>132</v>
      </c>
    </row>
    <row r="252" spans="1:10" x14ac:dyDescent="0.35">
      <c r="A252">
        <f>WAnalysis!A342</f>
        <v>3</v>
      </c>
      <c r="B252">
        <f>WAnalysis!B342</f>
        <v>43.9</v>
      </c>
      <c r="C252">
        <f>WAnalysis!D342</f>
        <v>9</v>
      </c>
      <c r="D252">
        <f>WAnalysis!F342</f>
        <v>2.11</v>
      </c>
      <c r="E252" s="6">
        <f>WAnalysis!G342</f>
        <v>44454</v>
      </c>
      <c r="F252">
        <f>WAnalysis!I342</f>
        <v>13</v>
      </c>
      <c r="G252">
        <f>WAnalysis!J342</f>
        <v>2</v>
      </c>
      <c r="H252">
        <f t="shared" si="4"/>
        <v>2459473.0423611109</v>
      </c>
      <c r="I252" t="s">
        <v>132</v>
      </c>
    </row>
    <row r="253" spans="1:10" x14ac:dyDescent="0.35">
      <c r="A253">
        <f>WAnalysis!A343</f>
        <v>1</v>
      </c>
      <c r="B253">
        <f>WAnalysis!B343</f>
        <v>47.8</v>
      </c>
      <c r="C253">
        <f>WAnalysis!D343</f>
        <v>9</v>
      </c>
      <c r="D253">
        <f>WAnalysis!F343</f>
        <v>2.2200000000000002</v>
      </c>
      <c r="E253" s="6">
        <f>WAnalysis!G343</f>
        <v>44468</v>
      </c>
      <c r="F253">
        <f>WAnalysis!I343</f>
        <v>15</v>
      </c>
      <c r="G253">
        <f>WAnalysis!J343</f>
        <v>2</v>
      </c>
      <c r="H253">
        <f t="shared" si="4"/>
        <v>2459487.1625000001</v>
      </c>
      <c r="I253" t="s">
        <v>132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1FB-0E2C-40AB-A83C-A81424A1293B}">
  <dimension ref="A1:I127"/>
  <sheetViews>
    <sheetView workbookViewId="0">
      <selection activeCell="I1" sqref="I1:I1048576"/>
    </sheetView>
  </sheetViews>
  <sheetFormatPr defaultRowHeight="14.5" x14ac:dyDescent="0.35"/>
  <sheetData>
    <row r="1" spans="1:9" x14ac:dyDescent="0.35">
      <c r="A1" t="s">
        <v>125</v>
      </c>
      <c r="B1" t="s">
        <v>124</v>
      </c>
      <c r="C1" s="17" t="s">
        <v>122</v>
      </c>
      <c r="D1" s="17" t="s">
        <v>120</v>
      </c>
      <c r="E1" s="17" t="s">
        <v>126</v>
      </c>
      <c r="F1" s="17" t="s">
        <v>127</v>
      </c>
      <c r="G1" s="17" t="s">
        <v>123</v>
      </c>
      <c r="H1" s="17" t="s">
        <v>128</v>
      </c>
      <c r="I1" s="17" t="s">
        <v>133</v>
      </c>
    </row>
    <row r="2" spans="1:9" x14ac:dyDescent="0.35">
      <c r="A2">
        <f>wdata!A2+wdata!A128</f>
        <v>20</v>
      </c>
      <c r="B2">
        <f>AVERAGE(wdata!B2,wdata!B128)</f>
        <v>44.1</v>
      </c>
      <c r="C2">
        <f>WAnalysis!D2</f>
        <v>7</v>
      </c>
      <c r="D2">
        <f>WAnalysis!F2</f>
        <v>1.01</v>
      </c>
      <c r="E2" s="6">
        <f>WAnalysis!G2</f>
        <v>44018</v>
      </c>
      <c r="F2">
        <f>WAnalysis!I2</f>
        <v>8</v>
      </c>
      <c r="G2">
        <f>'Analyzing #2'!A3</f>
        <v>2459036.84375</v>
      </c>
      <c r="H2" t="s">
        <v>132</v>
      </c>
      <c r="I2" t="s">
        <v>36</v>
      </c>
    </row>
    <row r="3" spans="1:9" x14ac:dyDescent="0.35">
      <c r="A3">
        <f>wdata!A3+wdata!A129</f>
        <v>16</v>
      </c>
      <c r="B3">
        <f>AVERAGE(wdata!B3,wdata!B129)</f>
        <v>56.85</v>
      </c>
      <c r="C3">
        <f>WAnalysis!D3</f>
        <v>7</v>
      </c>
      <c r="D3">
        <f>WAnalysis!F3</f>
        <v>-0.28000000000000003</v>
      </c>
      <c r="E3" s="6">
        <f>WAnalysis!G3</f>
        <v>44019</v>
      </c>
      <c r="F3">
        <f>WAnalysis!I3</f>
        <v>14</v>
      </c>
      <c r="G3">
        <f>'Analyzing #2'!A4</f>
        <v>2459038.0833333335</v>
      </c>
      <c r="H3" t="s">
        <v>132</v>
      </c>
      <c r="I3" t="s">
        <v>141</v>
      </c>
    </row>
    <row r="4" spans="1:9" x14ac:dyDescent="0.35">
      <c r="A4">
        <f>wdata!A4+wdata!A130</f>
        <v>7</v>
      </c>
      <c r="B4">
        <f>AVERAGE(wdata!B4,wdata!B130)</f>
        <v>49.7</v>
      </c>
      <c r="C4">
        <f>WAnalysis!D4</f>
        <v>7</v>
      </c>
      <c r="D4">
        <f>WAnalysis!F4</f>
        <v>-0.21</v>
      </c>
      <c r="E4" s="6">
        <f>WAnalysis!G4</f>
        <v>44020</v>
      </c>
      <c r="F4">
        <f>WAnalysis!I4</f>
        <v>13</v>
      </c>
      <c r="G4">
        <f>'Analyzing #2'!A5</f>
        <v>2459039.0666666669</v>
      </c>
      <c r="H4" t="s">
        <v>132</v>
      </c>
      <c r="I4" t="s">
        <v>141</v>
      </c>
    </row>
    <row r="5" spans="1:9" x14ac:dyDescent="0.35">
      <c r="A5">
        <f>wdata!A5+wdata!A131</f>
        <v>5</v>
      </c>
      <c r="B5">
        <f>AVERAGE(wdata!B5,wdata!B131)</f>
        <v>57.9</v>
      </c>
      <c r="C5">
        <f>WAnalysis!D5</f>
        <v>7</v>
      </c>
      <c r="D5">
        <f>WAnalysis!F5</f>
        <v>0.44</v>
      </c>
      <c r="E5" s="6">
        <f>WAnalysis!G5</f>
        <v>44021</v>
      </c>
      <c r="F5">
        <f>WAnalysis!I5</f>
        <v>16</v>
      </c>
      <c r="G5">
        <f>'Analyzing #2'!A6</f>
        <v>2459040.1722222222</v>
      </c>
      <c r="H5" t="s">
        <v>132</v>
      </c>
      <c r="I5" t="s">
        <v>140</v>
      </c>
    </row>
    <row r="6" spans="1:9" x14ac:dyDescent="0.35">
      <c r="A6">
        <f>wdata!A6+wdata!A132</f>
        <v>8</v>
      </c>
      <c r="B6">
        <f>AVERAGE(wdata!B6,wdata!B132)</f>
        <v>51.5</v>
      </c>
      <c r="C6">
        <f>WAnalysis!D6</f>
        <v>7</v>
      </c>
      <c r="D6">
        <f>WAnalysis!F6</f>
        <v>0.7</v>
      </c>
      <c r="E6" s="6">
        <f>WAnalysis!G6</f>
        <v>44022</v>
      </c>
      <c r="F6">
        <f>WAnalysis!I6</f>
        <v>12</v>
      </c>
      <c r="G6">
        <f>'Analyzing #2'!A7</f>
        <v>2459041.03125</v>
      </c>
      <c r="H6" t="s">
        <v>132</v>
      </c>
      <c r="I6" t="s">
        <v>141</v>
      </c>
    </row>
    <row r="7" spans="1:9" x14ac:dyDescent="0.35">
      <c r="A7">
        <f>wdata!A7+wdata!A133</f>
        <v>6</v>
      </c>
      <c r="B7">
        <f>AVERAGE(wdata!B7,wdata!B133)</f>
        <v>65</v>
      </c>
      <c r="C7">
        <f>WAnalysis!D7</f>
        <v>7</v>
      </c>
      <c r="D7">
        <f>WAnalysis!F7</f>
        <v>0.78</v>
      </c>
      <c r="E7" s="6">
        <f>WAnalysis!G7</f>
        <v>44023</v>
      </c>
      <c r="F7">
        <f>WAnalysis!I7</f>
        <v>14</v>
      </c>
      <c r="G7">
        <f>'Analyzing #2'!A8</f>
        <v>2459042.1104166666</v>
      </c>
      <c r="H7" t="s">
        <v>132</v>
      </c>
      <c r="I7" t="s">
        <v>142</v>
      </c>
    </row>
    <row r="8" spans="1:9" x14ac:dyDescent="0.35">
      <c r="A8">
        <f>wdata!A8+wdata!A134</f>
        <v>14</v>
      </c>
      <c r="B8">
        <f>AVERAGE(wdata!B8,wdata!B134)</f>
        <v>45.45</v>
      </c>
      <c r="C8">
        <f>WAnalysis!D8</f>
        <v>7</v>
      </c>
      <c r="D8">
        <f>WAnalysis!F8</f>
        <v>1.1200000000000001</v>
      </c>
      <c r="E8" s="6">
        <f>WAnalysis!G8</f>
        <v>44025</v>
      </c>
      <c r="F8">
        <f>WAnalysis!I8</f>
        <v>8</v>
      </c>
      <c r="G8">
        <f>'Analyzing #2'!A9</f>
        <v>2459043.861111111</v>
      </c>
      <c r="H8" t="s">
        <v>132</v>
      </c>
      <c r="I8" t="s">
        <v>36</v>
      </c>
    </row>
    <row r="9" spans="1:9" x14ac:dyDescent="0.35">
      <c r="A9">
        <f>wdata!A9+wdata!A135</f>
        <v>9</v>
      </c>
      <c r="B9">
        <f>AVERAGE(wdata!B9,wdata!B135)</f>
        <v>42.95</v>
      </c>
      <c r="C9">
        <f>WAnalysis!D9</f>
        <v>7</v>
      </c>
      <c r="D9">
        <f>WAnalysis!F9</f>
        <v>1.0900000000000001</v>
      </c>
      <c r="E9" s="6">
        <f>WAnalysis!G9</f>
        <v>44026</v>
      </c>
      <c r="F9">
        <f>WAnalysis!I9</f>
        <v>10</v>
      </c>
      <c r="G9">
        <f>'Analyzing #2'!A10</f>
        <v>2459044.923611111</v>
      </c>
      <c r="H9" t="s">
        <v>132</v>
      </c>
      <c r="I9" t="s">
        <v>141</v>
      </c>
    </row>
    <row r="10" spans="1:9" x14ac:dyDescent="0.35">
      <c r="A10">
        <f>wdata!A10+wdata!A136</f>
        <v>17</v>
      </c>
      <c r="B10">
        <f>AVERAGE(wdata!B10,wdata!B136)</f>
        <v>62.9</v>
      </c>
      <c r="C10">
        <f>WAnalysis!D10</f>
        <v>7</v>
      </c>
      <c r="D10">
        <f>WAnalysis!F10</f>
        <v>0.72</v>
      </c>
      <c r="E10" s="6">
        <f>WAnalysis!G10</f>
        <v>44027</v>
      </c>
      <c r="F10">
        <f>WAnalysis!I10</f>
        <v>10</v>
      </c>
      <c r="G10">
        <f>'Analyzing #2'!A11</f>
        <v>2459045.9249999998</v>
      </c>
      <c r="H10" t="s">
        <v>132</v>
      </c>
      <c r="I10" t="s">
        <v>141</v>
      </c>
    </row>
    <row r="11" spans="1:9" x14ac:dyDescent="0.35">
      <c r="A11">
        <f>wdata!A11+wdata!A137</f>
        <v>17</v>
      </c>
      <c r="B11">
        <f>AVERAGE(wdata!B11,wdata!B137)</f>
        <v>59.300000000000004</v>
      </c>
      <c r="C11">
        <f>WAnalysis!D11</f>
        <v>7</v>
      </c>
      <c r="D11">
        <f>WAnalysis!F11</f>
        <v>2.21</v>
      </c>
      <c r="E11" s="6">
        <f>WAnalysis!G11</f>
        <v>44028</v>
      </c>
      <c r="F11">
        <f>WAnalysis!I11</f>
        <v>16</v>
      </c>
      <c r="G11">
        <f>'Analyzing #2'!A12</f>
        <v>2459047.2041666666</v>
      </c>
      <c r="H11" t="s">
        <v>132</v>
      </c>
    </row>
    <row r="12" spans="1:9" x14ac:dyDescent="0.35">
      <c r="A12">
        <f>wdata!A12+wdata!A138</f>
        <v>10</v>
      </c>
      <c r="B12">
        <f>AVERAGE(wdata!B12,wdata!B138)</f>
        <v>56</v>
      </c>
      <c r="C12">
        <f>WAnalysis!D12</f>
        <v>7</v>
      </c>
      <c r="D12">
        <f>WAnalysis!F12</f>
        <v>0.68</v>
      </c>
      <c r="E12" s="6">
        <f>WAnalysis!G12</f>
        <v>44029</v>
      </c>
      <c r="F12">
        <f>WAnalysis!I12</f>
        <v>12</v>
      </c>
      <c r="G12">
        <f>'Analyzing #2'!A13</f>
        <v>2459048.0104166665</v>
      </c>
      <c r="H12" t="s">
        <v>132</v>
      </c>
    </row>
    <row r="13" spans="1:9" x14ac:dyDescent="0.35">
      <c r="A13">
        <f>wdata!A13+wdata!A139</f>
        <v>17</v>
      </c>
      <c r="B13">
        <f>AVERAGE(wdata!B13,wdata!B139)</f>
        <v>45</v>
      </c>
      <c r="C13">
        <f>WAnalysis!D13</f>
        <v>7</v>
      </c>
      <c r="D13">
        <f>WAnalysis!F13</f>
        <v>2.4300000000000002</v>
      </c>
      <c r="E13" s="6">
        <f>WAnalysis!G13</f>
        <v>44030</v>
      </c>
      <c r="F13">
        <f>WAnalysis!I13</f>
        <v>17</v>
      </c>
      <c r="G13">
        <f>'Analyzing #2'!A14</f>
        <v>2459049.2340277778</v>
      </c>
      <c r="H13" t="s">
        <v>132</v>
      </c>
      <c r="I13" s="12" t="s">
        <v>141</v>
      </c>
    </row>
    <row r="14" spans="1:9" x14ac:dyDescent="0.35">
      <c r="A14">
        <f>wdata!A14+wdata!A140</f>
        <v>16</v>
      </c>
      <c r="B14">
        <f>AVERAGE(wdata!B14,wdata!B140)</f>
        <v>56.4</v>
      </c>
      <c r="C14">
        <f>WAnalysis!D14</f>
        <v>7</v>
      </c>
      <c r="D14">
        <f>WAnalysis!F14</f>
        <v>0.14000000000000001</v>
      </c>
      <c r="E14" s="6">
        <f>WAnalysis!G14</f>
        <v>44032</v>
      </c>
      <c r="F14">
        <f>WAnalysis!I14</f>
        <v>8</v>
      </c>
      <c r="G14">
        <f>'Analyzing #2'!A15</f>
        <v>2459050.8645833335</v>
      </c>
      <c r="H14" t="s">
        <v>132</v>
      </c>
      <c r="I14" t="s">
        <v>143</v>
      </c>
    </row>
    <row r="15" spans="1:9" x14ac:dyDescent="0.35">
      <c r="A15">
        <f>wdata!A15+wdata!A141</f>
        <v>12</v>
      </c>
      <c r="B15">
        <f>AVERAGE(wdata!B15,wdata!B141)</f>
        <v>49.3</v>
      </c>
      <c r="C15">
        <f>WAnalysis!D15</f>
        <v>7</v>
      </c>
      <c r="D15">
        <f>WAnalysis!F15</f>
        <v>-0.54</v>
      </c>
      <c r="E15" s="6">
        <f>WAnalysis!G15</f>
        <v>44033</v>
      </c>
      <c r="F15">
        <f>WAnalysis!I15</f>
        <v>11</v>
      </c>
      <c r="G15">
        <f>'Analyzing #2'!A16</f>
        <v>2459051.9791666665</v>
      </c>
      <c r="H15" t="s">
        <v>132</v>
      </c>
      <c r="I15" t="s">
        <v>144</v>
      </c>
    </row>
    <row r="16" spans="1:9" x14ac:dyDescent="0.35">
      <c r="A16">
        <f>wdata!A16+wdata!A142</f>
        <v>20</v>
      </c>
      <c r="B16">
        <f>AVERAGE(wdata!B16,wdata!B142)</f>
        <v>52.65</v>
      </c>
      <c r="C16">
        <f>WAnalysis!D16</f>
        <v>7</v>
      </c>
      <c r="D16">
        <f>WAnalysis!F16</f>
        <v>-0.41</v>
      </c>
      <c r="E16" s="6">
        <f>WAnalysis!G16</f>
        <v>44034</v>
      </c>
      <c r="F16">
        <f>WAnalysis!I16</f>
        <v>11</v>
      </c>
      <c r="G16">
        <f>'Analyzing #2'!A17</f>
        <v>2459052.9909722223</v>
      </c>
      <c r="H16" t="s">
        <v>132</v>
      </c>
      <c r="I16" t="s">
        <v>141</v>
      </c>
    </row>
    <row r="17" spans="1:9" x14ac:dyDescent="0.35">
      <c r="A17">
        <f>wdata!A17+wdata!A143</f>
        <v>8</v>
      </c>
      <c r="B17">
        <f>AVERAGE(wdata!B17,wdata!B143)</f>
        <v>51.5</v>
      </c>
      <c r="C17">
        <f>WAnalysis!D17</f>
        <v>7</v>
      </c>
      <c r="D17">
        <f>WAnalysis!F17</f>
        <v>1.03</v>
      </c>
      <c r="E17" s="6">
        <f>WAnalysis!G17</f>
        <v>44035</v>
      </c>
      <c r="F17">
        <f>WAnalysis!I17</f>
        <v>16</v>
      </c>
      <c r="G17">
        <f>'Analyzing #2'!A18</f>
        <v>2459054.1895833332</v>
      </c>
      <c r="H17" t="s">
        <v>132</v>
      </c>
      <c r="I17" t="s">
        <v>36</v>
      </c>
    </row>
    <row r="18" spans="1:9" x14ac:dyDescent="0.35">
      <c r="A18">
        <f>wdata!A18+wdata!A144</f>
        <v>17</v>
      </c>
      <c r="B18">
        <f>AVERAGE(wdata!B18,wdata!B144)</f>
        <v>50.349999999999994</v>
      </c>
      <c r="C18">
        <f>WAnalysis!D18</f>
        <v>7</v>
      </c>
      <c r="D18">
        <f>WAnalysis!F18</f>
        <v>0.69</v>
      </c>
      <c r="E18" s="6">
        <f>WAnalysis!G18</f>
        <v>44036</v>
      </c>
      <c r="F18">
        <f>WAnalysis!I18</f>
        <v>16</v>
      </c>
      <c r="G18">
        <f>'Analyzing #2'!A19</f>
        <v>2459055.1805555555</v>
      </c>
      <c r="H18" t="s">
        <v>132</v>
      </c>
      <c r="I18" t="s">
        <v>142</v>
      </c>
    </row>
    <row r="19" spans="1:9" x14ac:dyDescent="0.35">
      <c r="A19">
        <f>wdata!A19+wdata!A145</f>
        <v>8</v>
      </c>
      <c r="B19">
        <f>AVERAGE(wdata!B19,wdata!B145)</f>
        <v>52.4</v>
      </c>
      <c r="C19">
        <f>WAnalysis!D19</f>
        <v>7</v>
      </c>
      <c r="D19">
        <f>WAnalysis!F19</f>
        <v>0.4</v>
      </c>
      <c r="E19" s="6">
        <f>WAnalysis!G19</f>
        <v>44037</v>
      </c>
      <c r="F19">
        <f>WAnalysis!I19</f>
        <v>14</v>
      </c>
      <c r="G19">
        <f>'Analyzing #2'!A20</f>
        <v>2459056.0833333335</v>
      </c>
      <c r="H19" t="s">
        <v>132</v>
      </c>
      <c r="I19" t="s">
        <v>141</v>
      </c>
    </row>
    <row r="20" spans="1:9" x14ac:dyDescent="0.35">
      <c r="A20">
        <f>wdata!A20+wdata!A146</f>
        <v>16</v>
      </c>
      <c r="B20">
        <f>AVERAGE(wdata!B20,wdata!B146)</f>
        <v>48.349999999999994</v>
      </c>
      <c r="C20">
        <f>WAnalysis!D20</f>
        <v>7</v>
      </c>
      <c r="D20">
        <f>WAnalysis!F20</f>
        <v>1.2</v>
      </c>
      <c r="E20" s="6">
        <f>WAnalysis!G20</f>
        <v>44039</v>
      </c>
      <c r="F20">
        <f>WAnalysis!I20</f>
        <v>8</v>
      </c>
      <c r="G20">
        <f>'Analyzing #2'!A21</f>
        <v>2459057.8506944445</v>
      </c>
      <c r="H20" t="s">
        <v>132</v>
      </c>
      <c r="I20" t="s">
        <v>36</v>
      </c>
    </row>
    <row r="21" spans="1:9" x14ac:dyDescent="0.35">
      <c r="A21">
        <f>wdata!A21+wdata!A147</f>
        <v>18</v>
      </c>
      <c r="B21">
        <f>AVERAGE(wdata!B21,wdata!B147)</f>
        <v>48.8</v>
      </c>
      <c r="C21">
        <f>WAnalysis!D21</f>
        <v>7</v>
      </c>
      <c r="D21">
        <f>WAnalysis!F21</f>
        <v>1.73</v>
      </c>
      <c r="E21" s="6">
        <f>WAnalysis!G21</f>
        <v>44040</v>
      </c>
      <c r="F21">
        <f>WAnalysis!I21</f>
        <v>15</v>
      </c>
      <c r="G21">
        <f>'Analyzing #2'!A22</f>
        <v>2459059.1444444442</v>
      </c>
      <c r="H21" t="s">
        <v>132</v>
      </c>
    </row>
    <row r="22" spans="1:9" x14ac:dyDescent="0.35">
      <c r="A22" t="e">
        <f>wdata!A22+wdata!A148</f>
        <v>#REF!</v>
      </c>
      <c r="B22">
        <f>AVERAGE(wdata!B22,wdata!B148)</f>
        <v>47.1</v>
      </c>
      <c r="C22">
        <f>WAnalysis!D22</f>
        <v>7</v>
      </c>
      <c r="D22">
        <f>WAnalysis!F22</f>
        <v>2.3199999999999998</v>
      </c>
      <c r="E22" s="6">
        <f>WAnalysis!G22</f>
        <v>44042</v>
      </c>
      <c r="F22">
        <f>WAnalysis!I22</f>
        <v>16</v>
      </c>
      <c r="G22">
        <f>'Analyzing #2'!A24</f>
        <v>2459061.1937500001</v>
      </c>
      <c r="H22" t="s">
        <v>132</v>
      </c>
      <c r="I22" t="s">
        <v>141</v>
      </c>
    </row>
    <row r="23" spans="1:9" x14ac:dyDescent="0.35">
      <c r="A23">
        <f>wdata!A23+wdata!A149</f>
        <v>16</v>
      </c>
      <c r="B23">
        <f>AVERAGE(wdata!B23,wdata!B149)</f>
        <v>53.95</v>
      </c>
      <c r="C23">
        <f>WAnalysis!D23</f>
        <v>7</v>
      </c>
      <c r="D23">
        <f>WAnalysis!F23</f>
        <v>-0.19</v>
      </c>
      <c r="E23" s="6">
        <f>WAnalysis!G23</f>
        <v>44043</v>
      </c>
      <c r="F23">
        <f>WAnalysis!I23</f>
        <v>10</v>
      </c>
      <c r="G23">
        <f>'Analyzing #2'!A25</f>
        <v>2459061.9243055554</v>
      </c>
      <c r="H23" t="s">
        <v>132</v>
      </c>
      <c r="I23" t="s">
        <v>142</v>
      </c>
    </row>
    <row r="24" spans="1:9" x14ac:dyDescent="0.35">
      <c r="A24">
        <f>wdata!A24+wdata!A150</f>
        <v>2</v>
      </c>
      <c r="B24">
        <f>AVERAGE(wdata!B24,wdata!B150)</f>
        <v>48.85</v>
      </c>
      <c r="C24">
        <f>WAnalysis!D24</f>
        <v>8</v>
      </c>
      <c r="D24">
        <f>WAnalysis!F24</f>
        <v>0.94</v>
      </c>
      <c r="E24" s="6">
        <f>WAnalysis!G24</f>
        <v>44044</v>
      </c>
      <c r="F24">
        <f>WAnalysis!I24</f>
        <v>14</v>
      </c>
      <c r="G24">
        <f>'Analyzing #2'!A26</f>
        <v>2459063.0868055555</v>
      </c>
      <c r="H24" t="s">
        <v>132</v>
      </c>
    </row>
    <row r="25" spans="1:9" x14ac:dyDescent="0.35">
      <c r="A25">
        <f>wdata!A25+wdata!A151</f>
        <v>17</v>
      </c>
      <c r="B25">
        <f>AVERAGE(wdata!B25,wdata!B151)</f>
        <v>56.05</v>
      </c>
      <c r="C25">
        <f>WAnalysis!D25</f>
        <v>8</v>
      </c>
      <c r="D25">
        <f>WAnalysis!F25</f>
        <v>0.41</v>
      </c>
      <c r="E25" s="6">
        <f>WAnalysis!G25</f>
        <v>44046</v>
      </c>
      <c r="F25">
        <f>WAnalysis!I25</f>
        <v>8</v>
      </c>
      <c r="G25">
        <f>'Analyzing #2'!A27</f>
        <v>2459064.8506944445</v>
      </c>
      <c r="H25" t="s">
        <v>132</v>
      </c>
      <c r="I25" t="s">
        <v>145</v>
      </c>
    </row>
    <row r="26" spans="1:9" x14ac:dyDescent="0.35">
      <c r="A26">
        <f>wdata!A26+wdata!A152</f>
        <v>13</v>
      </c>
      <c r="B26">
        <f>AVERAGE(wdata!B26,wdata!B152)</f>
        <v>44.45</v>
      </c>
      <c r="C26">
        <f>WAnalysis!D26</f>
        <v>8</v>
      </c>
      <c r="D26">
        <f>WAnalysis!F26</f>
        <v>0.89</v>
      </c>
      <c r="E26" s="6">
        <f>WAnalysis!G26</f>
        <v>44047</v>
      </c>
      <c r="F26">
        <f>WAnalysis!I26</f>
        <v>15</v>
      </c>
      <c r="G26">
        <f>'Analyzing #2'!A28</f>
        <v>2459066.1368055558</v>
      </c>
      <c r="H26" t="s">
        <v>132</v>
      </c>
      <c r="I26" t="s">
        <v>146</v>
      </c>
    </row>
    <row r="27" spans="1:9" x14ac:dyDescent="0.35">
      <c r="A27">
        <f>wdata!A27+wdata!A153</f>
        <v>20</v>
      </c>
      <c r="B27">
        <f>AVERAGE(wdata!B27,wdata!B153)</f>
        <v>54.2</v>
      </c>
      <c r="C27">
        <f>WAnalysis!D27</f>
        <v>8</v>
      </c>
      <c r="D27">
        <f>WAnalysis!F27</f>
        <v>-0.14000000000000001</v>
      </c>
      <c r="E27" s="6">
        <f>WAnalysis!G27</f>
        <v>44048</v>
      </c>
      <c r="F27">
        <f>WAnalysis!I27</f>
        <v>12</v>
      </c>
      <c r="G27">
        <f>'Analyzing #2'!A29</f>
        <v>2459067.0368055557</v>
      </c>
      <c r="H27" t="s">
        <v>132</v>
      </c>
      <c r="I27" t="s">
        <v>36</v>
      </c>
    </row>
    <row r="28" spans="1:9" x14ac:dyDescent="0.35">
      <c r="A28">
        <f>wdata!A28+wdata!A154</f>
        <v>10</v>
      </c>
      <c r="B28">
        <f>AVERAGE(wdata!B28,wdata!B154)</f>
        <v>51.1</v>
      </c>
      <c r="C28">
        <f>WAnalysis!D28</f>
        <v>8</v>
      </c>
      <c r="D28">
        <f>WAnalysis!F28</f>
        <v>1.24</v>
      </c>
      <c r="E28" s="6">
        <f>WAnalysis!G28</f>
        <v>44049</v>
      </c>
      <c r="F28">
        <f>WAnalysis!I28</f>
        <v>16</v>
      </c>
      <c r="G28">
        <f>'Analyzing #2'!A30</f>
        <v>2459068.1979166665</v>
      </c>
      <c r="H28" t="s">
        <v>132</v>
      </c>
    </row>
    <row r="29" spans="1:9" x14ac:dyDescent="0.35">
      <c r="A29">
        <f>wdata!A29+wdata!A155</f>
        <v>6</v>
      </c>
      <c r="B29">
        <f>AVERAGE(wdata!B29,wdata!B155)</f>
        <v>46.55</v>
      </c>
      <c r="C29">
        <f>WAnalysis!D29</f>
        <v>8</v>
      </c>
      <c r="D29">
        <f>WAnalysis!F29</f>
        <v>0.57999999999999996</v>
      </c>
      <c r="E29" s="6">
        <f>WAnalysis!G29</f>
        <v>44050</v>
      </c>
      <c r="F29">
        <f>WAnalysis!I29</f>
        <v>15</v>
      </c>
      <c r="G29">
        <f>'Analyzing #2'!A31</f>
        <v>2459069.1479166667</v>
      </c>
      <c r="H29" t="s">
        <v>132</v>
      </c>
      <c r="I29" t="s">
        <v>141</v>
      </c>
    </row>
    <row r="30" spans="1:9" x14ac:dyDescent="0.35">
      <c r="A30">
        <f>wdata!A30+wdata!A156</f>
        <v>23</v>
      </c>
      <c r="B30">
        <f>AVERAGE(wdata!B30,wdata!B156)</f>
        <v>49.85</v>
      </c>
      <c r="C30">
        <f>WAnalysis!D30</f>
        <v>8</v>
      </c>
      <c r="D30">
        <f>WAnalysis!F30</f>
        <v>1.01</v>
      </c>
      <c r="E30" s="6">
        <f>WAnalysis!G30</f>
        <v>44051</v>
      </c>
      <c r="F30">
        <f>WAnalysis!I30</f>
        <v>12</v>
      </c>
      <c r="G30">
        <f>'Analyzing #2'!A32</f>
        <v>2459070</v>
      </c>
      <c r="H30" t="s">
        <v>132</v>
      </c>
    </row>
    <row r="31" spans="1:9" x14ac:dyDescent="0.35">
      <c r="A31">
        <f>wdata!A31+wdata!A157</f>
        <v>8</v>
      </c>
      <c r="B31">
        <f>AVERAGE(wdata!B31,wdata!B157)</f>
        <v>49.2</v>
      </c>
      <c r="C31">
        <f>WAnalysis!D31</f>
        <v>8</v>
      </c>
      <c r="D31">
        <f>WAnalysis!F31</f>
        <v>1.53</v>
      </c>
      <c r="E31" s="6">
        <f>WAnalysis!G31</f>
        <v>44053</v>
      </c>
      <c r="F31">
        <f>WAnalysis!I31</f>
        <v>8</v>
      </c>
      <c r="G31">
        <f>'Analyzing #2'!A33</f>
        <v>2459071.8541666665</v>
      </c>
      <c r="H31" t="s">
        <v>132</v>
      </c>
      <c r="I31" t="s">
        <v>141</v>
      </c>
    </row>
    <row r="32" spans="1:9" x14ac:dyDescent="0.35">
      <c r="A32">
        <f>wdata!A32+wdata!A158</f>
        <v>14</v>
      </c>
      <c r="B32">
        <f>AVERAGE(wdata!B32,wdata!B158)</f>
        <v>50.349999999999994</v>
      </c>
      <c r="C32">
        <f>WAnalysis!D32</f>
        <v>8</v>
      </c>
      <c r="D32">
        <f>WAnalysis!F32</f>
        <v>1.75</v>
      </c>
      <c r="E32" s="6">
        <f>WAnalysis!G32</f>
        <v>44054</v>
      </c>
      <c r="F32">
        <f>WAnalysis!I32</f>
        <v>12</v>
      </c>
      <c r="G32">
        <f>'Analyzing #2'!A34</f>
        <v>2459073</v>
      </c>
      <c r="H32" t="s">
        <v>132</v>
      </c>
      <c r="I32" t="s">
        <v>141</v>
      </c>
    </row>
    <row r="33" spans="1:9" x14ac:dyDescent="0.35">
      <c r="A33">
        <f>wdata!A33+wdata!A159</f>
        <v>5</v>
      </c>
      <c r="B33">
        <f>AVERAGE(wdata!B33,wdata!B159)</f>
        <v>44.6</v>
      </c>
      <c r="C33">
        <f>WAnalysis!D33</f>
        <v>8</v>
      </c>
      <c r="D33">
        <f>WAnalysis!F33</f>
        <v>1.24</v>
      </c>
      <c r="E33" s="6">
        <f>WAnalysis!G33</f>
        <v>44055</v>
      </c>
      <c r="F33">
        <f>WAnalysis!I33</f>
        <v>10</v>
      </c>
      <c r="G33">
        <f>'Analyzing #2'!A35</f>
        <v>2459073.9173611109</v>
      </c>
      <c r="H33" t="s">
        <v>132</v>
      </c>
      <c r="I33" t="s">
        <v>141</v>
      </c>
    </row>
    <row r="34" spans="1:9" x14ac:dyDescent="0.35">
      <c r="A34">
        <f>wdata!A34+wdata!A160</f>
        <v>14</v>
      </c>
      <c r="B34">
        <f>AVERAGE(wdata!B34,wdata!B160)</f>
        <v>49.599999999999994</v>
      </c>
      <c r="C34">
        <f>WAnalysis!D34</f>
        <v>8</v>
      </c>
      <c r="D34">
        <f>WAnalysis!F34</f>
        <v>2.2599999999999998</v>
      </c>
      <c r="E34" s="6">
        <f>WAnalysis!G34</f>
        <v>44057</v>
      </c>
      <c r="F34">
        <f>WAnalysis!I34</f>
        <v>16</v>
      </c>
      <c r="G34">
        <f>'Analyzing #2'!A36</f>
        <v>2459076.1993055558</v>
      </c>
      <c r="H34" t="s">
        <v>132</v>
      </c>
      <c r="I34" t="s">
        <v>141</v>
      </c>
    </row>
    <row r="35" spans="1:9" x14ac:dyDescent="0.35">
      <c r="A35">
        <f>wdata!A35+wdata!A161</f>
        <v>12</v>
      </c>
      <c r="B35">
        <f>AVERAGE(wdata!B35,wdata!B161)</f>
        <v>53</v>
      </c>
      <c r="C35">
        <f>WAnalysis!D35</f>
        <v>8</v>
      </c>
      <c r="D35">
        <f>WAnalysis!F35</f>
        <v>0.6</v>
      </c>
      <c r="E35" s="6">
        <f>WAnalysis!G35</f>
        <v>44058</v>
      </c>
      <c r="F35">
        <f>WAnalysis!I35</f>
        <v>12</v>
      </c>
      <c r="G35">
        <f>'Analyzing #2'!A37</f>
        <v>2459077.0152777778</v>
      </c>
      <c r="H35" t="s">
        <v>132</v>
      </c>
      <c r="I35" t="s">
        <v>141</v>
      </c>
    </row>
    <row r="36" spans="1:9" x14ac:dyDescent="0.35">
      <c r="A36">
        <f>wdata!A36+wdata!A162</f>
        <v>12</v>
      </c>
      <c r="B36">
        <f>AVERAGE(wdata!B36,wdata!B162)</f>
        <v>54.55</v>
      </c>
      <c r="C36">
        <f>WAnalysis!D36</f>
        <v>8</v>
      </c>
      <c r="D36">
        <f>WAnalysis!F36</f>
        <v>-0.27</v>
      </c>
      <c r="E36" s="6">
        <f>WAnalysis!G36</f>
        <v>44060</v>
      </c>
      <c r="F36">
        <f>WAnalysis!I36</f>
        <v>9</v>
      </c>
      <c r="G36">
        <f>'Analyzing #2'!A38</f>
        <v>2459078.8819444445</v>
      </c>
      <c r="H36" t="s">
        <v>132</v>
      </c>
      <c r="I36" t="s">
        <v>36</v>
      </c>
    </row>
    <row r="37" spans="1:9" x14ac:dyDescent="0.35">
      <c r="A37">
        <f>wdata!A37+wdata!A163</f>
        <v>9</v>
      </c>
      <c r="B37">
        <f>AVERAGE(wdata!B37,wdata!B163)</f>
        <v>54.900000000000006</v>
      </c>
      <c r="C37">
        <f>WAnalysis!D37</f>
        <v>8</v>
      </c>
      <c r="D37">
        <f>WAnalysis!F37</f>
        <v>-0.41</v>
      </c>
      <c r="E37" s="6">
        <f>WAnalysis!G37</f>
        <v>44061</v>
      </c>
      <c r="F37">
        <f>WAnalysis!I37</f>
        <v>10</v>
      </c>
      <c r="G37">
        <f>'Analyzing #2'!A39</f>
        <v>2459079.954861111</v>
      </c>
      <c r="H37" t="s">
        <v>132</v>
      </c>
      <c r="I37" t="s">
        <v>147</v>
      </c>
    </row>
    <row r="38" spans="1:9" x14ac:dyDescent="0.35">
      <c r="A38">
        <f>wdata!A38+wdata!A164</f>
        <v>5</v>
      </c>
      <c r="B38">
        <f>AVERAGE(wdata!B38,wdata!B164)</f>
        <v>50.7</v>
      </c>
      <c r="C38">
        <f>WAnalysis!D38</f>
        <v>8</v>
      </c>
      <c r="D38">
        <f>WAnalysis!F38</f>
        <v>-0.1</v>
      </c>
      <c r="E38" s="6">
        <f>WAnalysis!G38</f>
        <v>44062</v>
      </c>
      <c r="F38">
        <f>WAnalysis!I38</f>
        <v>10</v>
      </c>
      <c r="G38">
        <f>'Analyzing #2'!A40</f>
        <v>2459080.9187500002</v>
      </c>
      <c r="H38" t="s">
        <v>132</v>
      </c>
      <c r="I38" t="s">
        <v>36</v>
      </c>
    </row>
    <row r="39" spans="1:9" x14ac:dyDescent="0.35">
      <c r="A39">
        <f>wdata!A39+wdata!A165</f>
        <v>9</v>
      </c>
      <c r="B39">
        <f>AVERAGE(wdata!B39,wdata!B165)</f>
        <v>50.65</v>
      </c>
      <c r="C39">
        <f>WAnalysis!D39</f>
        <v>8</v>
      </c>
      <c r="D39">
        <f>WAnalysis!F39</f>
        <v>1.7</v>
      </c>
      <c r="E39" s="6">
        <f>WAnalysis!G39</f>
        <v>44063</v>
      </c>
      <c r="F39">
        <f>WAnalysis!I39</f>
        <v>16</v>
      </c>
      <c r="G39">
        <f>'Analyzing #2'!A41</f>
        <v>2459082.1965277777</v>
      </c>
      <c r="H39" t="s">
        <v>132</v>
      </c>
      <c r="I39" t="s">
        <v>141</v>
      </c>
    </row>
    <row r="40" spans="1:9" x14ac:dyDescent="0.35">
      <c r="A40">
        <f>wdata!A40+wdata!A166</f>
        <v>16</v>
      </c>
      <c r="B40">
        <f>AVERAGE(wdata!B40,wdata!B166)</f>
        <v>52.9</v>
      </c>
      <c r="C40">
        <f>WAnalysis!D40</f>
        <v>8</v>
      </c>
      <c r="D40">
        <f>WAnalysis!F40</f>
        <v>2.0099999999999998</v>
      </c>
      <c r="E40" s="6">
        <f>WAnalysis!G40</f>
        <v>44064</v>
      </c>
      <c r="F40">
        <f>WAnalysis!I40</f>
        <v>18</v>
      </c>
      <c r="G40">
        <f>'Analyzing #2'!A42</f>
        <v>2459083.2604166665</v>
      </c>
      <c r="H40" t="s">
        <v>132</v>
      </c>
      <c r="I40" t="s">
        <v>139</v>
      </c>
    </row>
    <row r="41" spans="1:9" x14ac:dyDescent="0.35">
      <c r="A41">
        <f>wdata!A41+wdata!A167</f>
        <v>18</v>
      </c>
      <c r="B41">
        <f>AVERAGE(wdata!B41,wdata!B167)</f>
        <v>47.25</v>
      </c>
      <c r="C41">
        <f>WAnalysis!D41</f>
        <v>8</v>
      </c>
      <c r="D41">
        <f>WAnalysis!F41</f>
        <v>0.85</v>
      </c>
      <c r="E41" s="6">
        <f>WAnalysis!G41</f>
        <v>44065</v>
      </c>
      <c r="F41">
        <f>WAnalysis!I41</f>
        <v>11</v>
      </c>
      <c r="G41">
        <f>'Analyzing #2'!A43</f>
        <v>2459083.9979166668</v>
      </c>
      <c r="H41" t="s">
        <v>132</v>
      </c>
      <c r="I41" t="s">
        <v>141</v>
      </c>
    </row>
    <row r="42" spans="1:9" x14ac:dyDescent="0.35">
      <c r="A42">
        <f>wdata!A42+wdata!A168</f>
        <v>3</v>
      </c>
      <c r="B42">
        <f>AVERAGE(wdata!B42,wdata!B168)</f>
        <v>50.3</v>
      </c>
      <c r="C42">
        <f>WAnalysis!D42</f>
        <v>8</v>
      </c>
      <c r="D42">
        <f>WAnalysis!F42</f>
        <v>1.68</v>
      </c>
      <c r="E42" s="6">
        <f>WAnalysis!G42</f>
        <v>44067</v>
      </c>
      <c r="F42">
        <f>WAnalysis!I42</f>
        <v>8</v>
      </c>
      <c r="G42">
        <f>'Analyzing #2'!A44</f>
        <v>2459085.857638889</v>
      </c>
      <c r="H42" t="s">
        <v>132</v>
      </c>
      <c r="I42" t="s">
        <v>36</v>
      </c>
    </row>
    <row r="43" spans="1:9" x14ac:dyDescent="0.35">
      <c r="A43">
        <f>wdata!A43+wdata!A169</f>
        <v>7</v>
      </c>
      <c r="B43">
        <f>AVERAGE(wdata!B43,wdata!B169)</f>
        <v>50.55</v>
      </c>
      <c r="C43">
        <f>WAnalysis!D43</f>
        <v>8</v>
      </c>
      <c r="D43">
        <f>WAnalysis!F43</f>
        <v>1.88</v>
      </c>
      <c r="E43" s="6">
        <f>WAnalysis!G43</f>
        <v>44068</v>
      </c>
      <c r="F43">
        <f>WAnalysis!I43</f>
        <v>11</v>
      </c>
      <c r="G43">
        <f>'Analyzing #2'!A45</f>
        <v>2459086.96875</v>
      </c>
      <c r="H43" t="s">
        <v>132</v>
      </c>
      <c r="I43" t="s">
        <v>36</v>
      </c>
    </row>
    <row r="44" spans="1:9" x14ac:dyDescent="0.35">
      <c r="A44">
        <f>wdata!A44+wdata!A170</f>
        <v>9</v>
      </c>
      <c r="B44">
        <f>AVERAGE(wdata!B44,wdata!B170)</f>
        <v>44.2</v>
      </c>
      <c r="C44">
        <f>WAnalysis!D44</f>
        <v>8</v>
      </c>
      <c r="D44">
        <f>WAnalysis!F44</f>
        <v>1.47</v>
      </c>
      <c r="E44" s="6">
        <f>WAnalysis!G44</f>
        <v>44069</v>
      </c>
      <c r="F44">
        <f>WAnalysis!I44</f>
        <v>10</v>
      </c>
      <c r="G44">
        <f>'Analyzing #2'!A46</f>
        <v>2459087.934027778</v>
      </c>
      <c r="H44" t="s">
        <v>132</v>
      </c>
      <c r="I44" t="s">
        <v>36</v>
      </c>
    </row>
    <row r="45" spans="1:9" x14ac:dyDescent="0.35">
      <c r="A45">
        <f>wdata!A45+wdata!A171</f>
        <v>17</v>
      </c>
      <c r="B45">
        <f>AVERAGE(wdata!B45,wdata!B171)</f>
        <v>46</v>
      </c>
      <c r="C45">
        <f>WAnalysis!D45</f>
        <v>8</v>
      </c>
      <c r="D45">
        <f>WAnalysis!F45</f>
        <v>2.25</v>
      </c>
      <c r="E45" s="6">
        <f>WAnalysis!G45</f>
        <v>44070</v>
      </c>
      <c r="F45">
        <f>WAnalysis!I45</f>
        <v>16</v>
      </c>
      <c r="G45">
        <f>'Analyzing #2'!A47</f>
        <v>2459089.1972222221</v>
      </c>
      <c r="H45" t="s">
        <v>132</v>
      </c>
    </row>
    <row r="46" spans="1:9" x14ac:dyDescent="0.35">
      <c r="A46">
        <f>wdata!A46+wdata!A172</f>
        <v>12</v>
      </c>
      <c r="B46">
        <f>AVERAGE(wdata!B46,wdata!B172)</f>
        <v>52.7</v>
      </c>
      <c r="C46">
        <f>WAnalysis!D46</f>
        <v>8</v>
      </c>
      <c r="D46">
        <f>WAnalysis!F46</f>
        <v>0.67</v>
      </c>
      <c r="E46" s="6">
        <f>WAnalysis!G46</f>
        <v>44071</v>
      </c>
      <c r="F46">
        <f>WAnalysis!I46</f>
        <v>10</v>
      </c>
      <c r="G46">
        <f>'Analyzing #2'!A48</f>
        <v>2459089.9486111109</v>
      </c>
      <c r="H46" t="s">
        <v>132</v>
      </c>
      <c r="I46" t="s">
        <v>148</v>
      </c>
    </row>
    <row r="47" spans="1:9" x14ac:dyDescent="0.35">
      <c r="A47">
        <f>wdata!A47+wdata!A173</f>
        <v>3</v>
      </c>
      <c r="B47">
        <f>AVERAGE(wdata!B47,wdata!B173)</f>
        <v>41.6</v>
      </c>
      <c r="C47">
        <f>WAnalysis!D47</f>
        <v>8</v>
      </c>
      <c r="D47">
        <f>WAnalysis!F47</f>
        <v>0.27</v>
      </c>
      <c r="E47" s="6">
        <f>WAnalysis!G47</f>
        <v>44072</v>
      </c>
      <c r="F47">
        <f>WAnalysis!I47</f>
        <v>11</v>
      </c>
      <c r="G47">
        <f>'Analyzing #2'!A49</f>
        <v>2459090.9701388888</v>
      </c>
      <c r="H47" t="s">
        <v>132</v>
      </c>
    </row>
    <row r="48" spans="1:9" x14ac:dyDescent="0.35">
      <c r="A48">
        <f>wdata!A48+wdata!A174</f>
        <v>11</v>
      </c>
      <c r="B48">
        <f>AVERAGE(wdata!B48,wdata!B174)</f>
        <v>48.4</v>
      </c>
      <c r="C48">
        <f>WAnalysis!D48</f>
        <v>9</v>
      </c>
      <c r="D48">
        <f>WAnalysis!F48</f>
        <v>0.08</v>
      </c>
      <c r="E48" s="6">
        <f>WAnalysis!G48</f>
        <v>44075</v>
      </c>
      <c r="F48">
        <f>WAnalysis!I48</f>
        <v>12</v>
      </c>
      <c r="G48">
        <f>'Analyzing #2'!A51</f>
        <v>2459094.0020833332</v>
      </c>
      <c r="H48" t="s">
        <v>132</v>
      </c>
      <c r="I48" t="s">
        <v>145</v>
      </c>
    </row>
    <row r="49" spans="1:9" x14ac:dyDescent="0.35">
      <c r="A49" t="e">
        <f>wdata!A49+wdata!A175</f>
        <v>#REF!</v>
      </c>
      <c r="B49">
        <f>AVERAGE(wdata!B49,wdata!B175)</f>
        <v>54.05</v>
      </c>
      <c r="C49">
        <f>WAnalysis!D49</f>
        <v>9</v>
      </c>
      <c r="D49">
        <f>WAnalysis!F49</f>
        <v>0.09</v>
      </c>
      <c r="E49" s="6">
        <f>WAnalysis!G49</f>
        <v>44076</v>
      </c>
      <c r="F49">
        <f>WAnalysis!I49</f>
        <v>11</v>
      </c>
      <c r="G49">
        <f>'Analyzing #2'!A52</f>
        <v>2459094.9673611112</v>
      </c>
      <c r="H49" t="s">
        <v>132</v>
      </c>
      <c r="I49" t="s">
        <v>147</v>
      </c>
    </row>
    <row r="50" spans="1:9" x14ac:dyDescent="0.35">
      <c r="A50">
        <f>wdata!A50+wdata!A176</f>
        <v>15</v>
      </c>
      <c r="B50">
        <f>AVERAGE(wdata!B50,wdata!B176)</f>
        <v>47.849999999999994</v>
      </c>
      <c r="C50">
        <f>WAnalysis!D50</f>
        <v>9</v>
      </c>
      <c r="D50">
        <f>WAnalysis!F50</f>
        <v>1.27</v>
      </c>
      <c r="E50" s="6">
        <f>WAnalysis!G50</f>
        <v>44079</v>
      </c>
      <c r="F50">
        <f>WAnalysis!I50</f>
        <v>10</v>
      </c>
      <c r="G50">
        <f>'Analyzing #2'!A53</f>
        <v>2459097.9527777778</v>
      </c>
      <c r="H50" t="s">
        <v>132</v>
      </c>
    </row>
    <row r="51" spans="1:9" x14ac:dyDescent="0.35">
      <c r="A51">
        <f>wdata!A51+wdata!A177</f>
        <v>18</v>
      </c>
      <c r="B51">
        <f>AVERAGE(wdata!B51,wdata!B177)</f>
        <v>50.2</v>
      </c>
      <c r="C51">
        <f>WAnalysis!D51</f>
        <v>9</v>
      </c>
      <c r="D51">
        <f>WAnalysis!F51</f>
        <v>1.78</v>
      </c>
      <c r="E51" s="6">
        <f>WAnalysis!G51</f>
        <v>44082</v>
      </c>
      <c r="F51">
        <f>WAnalysis!I51</f>
        <v>12</v>
      </c>
      <c r="G51">
        <f>'Analyzing #2'!A54</f>
        <v>2459101.0180555554</v>
      </c>
      <c r="H51" t="s">
        <v>132</v>
      </c>
      <c r="I51" t="s">
        <v>36</v>
      </c>
    </row>
    <row r="52" spans="1:9" x14ac:dyDescent="0.35">
      <c r="A52">
        <f>wdata!A52+wdata!A178</f>
        <v>12</v>
      </c>
      <c r="B52">
        <f>AVERAGE(wdata!B52,wdata!B178)</f>
        <v>54.8</v>
      </c>
      <c r="C52">
        <f>WAnalysis!D52</f>
        <v>9</v>
      </c>
      <c r="D52">
        <f>WAnalysis!F52</f>
        <v>1.96</v>
      </c>
      <c r="E52" s="6">
        <f>WAnalysis!G52</f>
        <v>44083</v>
      </c>
      <c r="F52">
        <f>WAnalysis!I52</f>
        <v>11</v>
      </c>
      <c r="G52">
        <f>'Analyzing #2'!A55</f>
        <v>2459101.9604166667</v>
      </c>
      <c r="H52" t="s">
        <v>132</v>
      </c>
      <c r="I52" t="s">
        <v>141</v>
      </c>
    </row>
    <row r="53" spans="1:9" x14ac:dyDescent="0.35">
      <c r="A53">
        <f>wdata!A53+wdata!A179</f>
        <v>3</v>
      </c>
      <c r="B53">
        <f>AVERAGE(wdata!B53,wdata!B179)</f>
        <v>49</v>
      </c>
      <c r="C53">
        <f>WAnalysis!D53</f>
        <v>9</v>
      </c>
      <c r="D53">
        <f>WAnalysis!F53</f>
        <v>1.96</v>
      </c>
      <c r="E53" s="6">
        <f>WAnalysis!G53</f>
        <v>44084</v>
      </c>
      <c r="F53">
        <f>WAnalysis!I53</f>
        <v>16</v>
      </c>
      <c r="G53">
        <f>'Analyzing #2'!A56</f>
        <v>2459103.1979166665</v>
      </c>
      <c r="H53" t="s">
        <v>132</v>
      </c>
    </row>
    <row r="54" spans="1:9" x14ac:dyDescent="0.35">
      <c r="A54">
        <f>wdata!A54+wdata!A180</f>
        <v>8</v>
      </c>
      <c r="B54">
        <f>AVERAGE(wdata!B54,wdata!B180)</f>
        <v>54.1</v>
      </c>
      <c r="C54">
        <f>WAnalysis!D54</f>
        <v>9</v>
      </c>
      <c r="D54">
        <f>WAnalysis!F54</f>
        <v>2.02</v>
      </c>
      <c r="E54" s="6">
        <f>WAnalysis!G54</f>
        <v>44085</v>
      </c>
      <c r="F54">
        <f>WAnalysis!I54</f>
        <v>17</v>
      </c>
      <c r="G54">
        <f>'Analyzing #2'!A57</f>
        <v>2459104.2354166666</v>
      </c>
      <c r="H54" t="s">
        <v>132</v>
      </c>
    </row>
    <row r="55" spans="1:9" x14ac:dyDescent="0.35">
      <c r="A55">
        <f>wdata!A55+wdata!A181</f>
        <v>3</v>
      </c>
      <c r="B55">
        <f>AVERAGE(wdata!B55,wdata!B181)</f>
        <v>51.150000000000006</v>
      </c>
      <c r="C55">
        <f>WAnalysis!D55</f>
        <v>9</v>
      </c>
      <c r="D55">
        <f>WAnalysis!F55</f>
        <v>0.15</v>
      </c>
      <c r="E55" s="6">
        <f>WAnalysis!G55</f>
        <v>44088</v>
      </c>
      <c r="F55">
        <f>WAnalysis!I55</f>
        <v>10</v>
      </c>
      <c r="G55">
        <f>'Analyzing #2'!A58</f>
        <v>2459106.9375</v>
      </c>
      <c r="H55" t="s">
        <v>132</v>
      </c>
      <c r="I55" t="s">
        <v>36</v>
      </c>
    </row>
    <row r="56" spans="1:9" x14ac:dyDescent="0.35">
      <c r="A56">
        <f>wdata!A56+wdata!A182</f>
        <v>0</v>
      </c>
      <c r="B56">
        <f>AVERAGE(wdata!B56,wdata!B182)</f>
        <v>48.5</v>
      </c>
      <c r="C56">
        <f>WAnalysis!D56</f>
        <v>9</v>
      </c>
      <c r="D56">
        <f>WAnalysis!F56</f>
        <v>2.15</v>
      </c>
      <c r="E56" s="6">
        <f>WAnalysis!G56</f>
        <v>44091</v>
      </c>
      <c r="F56">
        <f>WAnalysis!I56</f>
        <v>16</v>
      </c>
      <c r="G56">
        <f>'Analyzing #2'!A59</f>
        <v>2459110.1861111112</v>
      </c>
      <c r="H56" t="s">
        <v>132</v>
      </c>
      <c r="I56" t="s">
        <v>36</v>
      </c>
    </row>
    <row r="57" spans="1:9" x14ac:dyDescent="0.35">
      <c r="A57">
        <f>wdata!A57+wdata!A183</f>
        <v>4</v>
      </c>
      <c r="B57">
        <f>AVERAGE(wdata!B57,wdata!B183)</f>
        <v>54.55</v>
      </c>
      <c r="C57">
        <f>WAnalysis!D57</f>
        <v>9</v>
      </c>
      <c r="D57">
        <f>WAnalysis!F57</f>
        <v>2.19</v>
      </c>
      <c r="E57" s="6">
        <f>WAnalysis!G57</f>
        <v>44092</v>
      </c>
      <c r="F57">
        <f>WAnalysis!I57</f>
        <v>17</v>
      </c>
      <c r="G57">
        <f>'Analyzing #2'!A60</f>
        <v>2459111.2083333335</v>
      </c>
      <c r="H57" t="s">
        <v>132</v>
      </c>
      <c r="I57" t="s">
        <v>141</v>
      </c>
    </row>
    <row r="58" spans="1:9" x14ac:dyDescent="0.35">
      <c r="A58">
        <f>wdata!A58+wdata!A184</f>
        <v>5</v>
      </c>
      <c r="B58">
        <f>AVERAGE(wdata!B58,wdata!B184)</f>
        <v>53.099999999999994</v>
      </c>
      <c r="C58">
        <f>WAnalysis!D58</f>
        <v>9</v>
      </c>
      <c r="D58">
        <f>WAnalysis!F58</f>
        <v>1.18</v>
      </c>
      <c r="E58" s="6">
        <f>WAnalysis!G58</f>
        <v>44093</v>
      </c>
      <c r="F58">
        <f>WAnalysis!I58</f>
        <v>10</v>
      </c>
      <c r="G58">
        <f>'Analyzing #2'!A61</f>
        <v>2459111.951388889</v>
      </c>
      <c r="H58" t="s">
        <v>132</v>
      </c>
      <c r="I58" t="s">
        <v>141</v>
      </c>
    </row>
    <row r="59" spans="1:9" x14ac:dyDescent="0.35">
      <c r="A59">
        <f>wdata!A59+wdata!A185</f>
        <v>6</v>
      </c>
      <c r="B59">
        <f>AVERAGE(wdata!B59,wdata!B185)</f>
        <v>56.2</v>
      </c>
      <c r="C59">
        <f>WAnalysis!D59</f>
        <v>9</v>
      </c>
      <c r="D59">
        <f>WAnalysis!F59</f>
        <v>2.29</v>
      </c>
      <c r="E59" s="6">
        <f>WAnalysis!G59</f>
        <v>44098</v>
      </c>
      <c r="F59">
        <f>WAnalysis!I59</f>
        <v>14</v>
      </c>
      <c r="G59" t="e">
        <f>'Analyzing #2'!A62</f>
        <v>#REF!</v>
      </c>
      <c r="H59" t="s">
        <v>132</v>
      </c>
      <c r="I59" t="s">
        <v>141</v>
      </c>
    </row>
    <row r="60" spans="1:9" x14ac:dyDescent="0.35">
      <c r="A60">
        <f>wdata!A60+wdata!A186</f>
        <v>1</v>
      </c>
      <c r="B60">
        <f>AVERAGE(wdata!B60,wdata!B186)</f>
        <v>53.599999999999994</v>
      </c>
      <c r="C60">
        <f>WAnalysis!D60</f>
        <v>9</v>
      </c>
      <c r="D60">
        <f>WAnalysis!F60</f>
        <v>1.4</v>
      </c>
      <c r="E60" s="6">
        <f>WAnalysis!G60</f>
        <v>44100</v>
      </c>
      <c r="F60">
        <f>WAnalysis!I60</f>
        <v>12</v>
      </c>
      <c r="G60">
        <f>'Analyzing #2'!A63</f>
        <v>2459117.121527778</v>
      </c>
      <c r="H60" t="s">
        <v>132</v>
      </c>
      <c r="I60" t="s">
        <v>141</v>
      </c>
    </row>
    <row r="61" spans="1:9" x14ac:dyDescent="0.35">
      <c r="A61" t="e">
        <f>wdata!A61+wdata!A187</f>
        <v>#REF!</v>
      </c>
      <c r="B61">
        <f>AVERAGE(wdata!B61,wdata!B187)</f>
        <v>52.35</v>
      </c>
      <c r="C61">
        <f>WAnalysis!D61</f>
        <v>9</v>
      </c>
      <c r="D61">
        <f>WAnalysis!F61</f>
        <v>0.4</v>
      </c>
      <c r="E61" s="6">
        <f>WAnalysis!G61</f>
        <v>44102</v>
      </c>
      <c r="F61">
        <f>WAnalysis!I61</f>
        <v>10</v>
      </c>
      <c r="G61">
        <f>'Analyzing #2'!A64</f>
        <v>2459119</v>
      </c>
      <c r="H61" t="s">
        <v>132</v>
      </c>
      <c r="I61" t="s">
        <v>36</v>
      </c>
    </row>
    <row r="62" spans="1:9" x14ac:dyDescent="0.35">
      <c r="A62">
        <f>wdata!A62+wdata!A188</f>
        <v>4</v>
      </c>
      <c r="B62">
        <f>AVERAGE(wdata!B62,wdata!B188)</f>
        <v>51.3</v>
      </c>
      <c r="C62">
        <f>WAnalysis!D62</f>
        <v>9</v>
      </c>
      <c r="D62">
        <f>WAnalysis!F62</f>
        <v>1.82</v>
      </c>
      <c r="E62" s="6">
        <f>WAnalysis!G62</f>
        <v>44103</v>
      </c>
      <c r="F62">
        <f>WAnalysis!I62</f>
        <v>14</v>
      </c>
      <c r="G62">
        <f>'Analyzing #2'!A65</f>
        <v>2459120.9375</v>
      </c>
      <c r="H62" t="s">
        <v>132</v>
      </c>
    </row>
    <row r="63" spans="1:9" x14ac:dyDescent="0.35">
      <c r="A63">
        <f>wdata!A63+wdata!A189</f>
        <v>5</v>
      </c>
      <c r="B63">
        <f>AVERAGE(wdata!B63,wdata!B189)</f>
        <v>54.7</v>
      </c>
      <c r="C63">
        <f>WAnalysis!D63</f>
        <v>10</v>
      </c>
      <c r="D63">
        <f>WAnalysis!F63</f>
        <v>1.66</v>
      </c>
      <c r="E63" s="6">
        <f>WAnalysis!G63</f>
        <v>44105</v>
      </c>
      <c r="F63">
        <f>WAnalysis!I63</f>
        <v>15</v>
      </c>
      <c r="G63">
        <f>'Analyzing #2'!A66</f>
        <v>2459122.1069444446</v>
      </c>
      <c r="H63" t="s">
        <v>132</v>
      </c>
      <c r="I63" t="s">
        <v>144</v>
      </c>
    </row>
    <row r="64" spans="1:9" x14ac:dyDescent="0.35">
      <c r="A64">
        <f>wdata!A64+wdata!A190</f>
        <v>3</v>
      </c>
      <c r="B64">
        <f>AVERAGE(wdata!B64,wdata!B190)</f>
        <v>46</v>
      </c>
      <c r="C64">
        <f>WAnalysis!D64</f>
        <v>10</v>
      </c>
      <c r="D64">
        <f>WAnalysis!F64</f>
        <v>1.91</v>
      </c>
      <c r="E64" s="6">
        <f>WAnalysis!G64</f>
        <v>44109</v>
      </c>
      <c r="F64">
        <f>WAnalysis!I64</f>
        <v>10</v>
      </c>
      <c r="G64">
        <f>'Analyzing #2'!A67</f>
        <v>2459124.1298611113</v>
      </c>
      <c r="H64" t="s">
        <v>132</v>
      </c>
      <c r="I64" t="s">
        <v>36</v>
      </c>
    </row>
    <row r="65" spans="1:9" x14ac:dyDescent="0.35">
      <c r="A65">
        <f>wdata!A65+wdata!A191</f>
        <v>1</v>
      </c>
      <c r="B65">
        <f>AVERAGE(wdata!B65,wdata!B191)</f>
        <v>42.1</v>
      </c>
      <c r="C65">
        <f>WAnalysis!D65</f>
        <v>10</v>
      </c>
      <c r="D65">
        <f>WAnalysis!F65</f>
        <v>1.77</v>
      </c>
      <c r="E65" s="6">
        <f>WAnalysis!G65</f>
        <v>44111</v>
      </c>
      <c r="F65">
        <f>WAnalysis!I65</f>
        <v>16</v>
      </c>
      <c r="G65">
        <f>'Analyzing #2'!A68</f>
        <v>2459127.920138889</v>
      </c>
      <c r="H65" t="s">
        <v>132</v>
      </c>
    </row>
    <row r="66" spans="1:9" x14ac:dyDescent="0.35">
      <c r="A66">
        <f>wdata!A66+wdata!A192</f>
        <v>3</v>
      </c>
      <c r="B66">
        <f>AVERAGE(wdata!B66,wdata!B192)</f>
        <v>51.099999999999994</v>
      </c>
      <c r="C66">
        <f>WAnalysis!D66</f>
        <v>10</v>
      </c>
      <c r="D66">
        <f>WAnalysis!F66</f>
        <v>2.21</v>
      </c>
      <c r="E66" s="6">
        <f>WAnalysis!G66</f>
        <v>44113</v>
      </c>
      <c r="F66">
        <f>WAnalysis!I66</f>
        <v>11</v>
      </c>
      <c r="G66">
        <f>'Analyzing #2'!A69</f>
        <v>2459130.1805555555</v>
      </c>
      <c r="H66" t="s">
        <v>132</v>
      </c>
      <c r="I66" t="s">
        <v>145</v>
      </c>
    </row>
    <row r="67" spans="1:9" x14ac:dyDescent="0.35">
      <c r="A67">
        <f>wdata!A67+wdata!A193</f>
        <v>1</v>
      </c>
      <c r="B67">
        <f>AVERAGE(wdata!B67,wdata!B193)</f>
        <v>54.349999999999994</v>
      </c>
      <c r="C67">
        <f>WAnalysis!D67</f>
        <v>10</v>
      </c>
      <c r="D67">
        <f>WAnalysis!F67</f>
        <v>2.25</v>
      </c>
      <c r="E67" s="6">
        <f>WAnalysis!G67</f>
        <v>44114</v>
      </c>
      <c r="F67">
        <f>WAnalysis!I67</f>
        <v>12</v>
      </c>
      <c r="G67">
        <f>'Analyzing #2'!A70</f>
        <v>2459131.972222222</v>
      </c>
      <c r="H67" t="s">
        <v>132</v>
      </c>
    </row>
    <row r="68" spans="1:9" x14ac:dyDescent="0.35">
      <c r="A68">
        <f>wdata!A68+wdata!A194</f>
        <v>3</v>
      </c>
      <c r="B68">
        <f>AVERAGE(wdata!B68,wdata!B194)</f>
        <v>57.400000000000006</v>
      </c>
      <c r="C68">
        <f>WAnalysis!D68</f>
        <v>10</v>
      </c>
      <c r="D68">
        <f>WAnalysis!F68</f>
        <v>2.4</v>
      </c>
      <c r="E68" s="6">
        <f>WAnalysis!G68</f>
        <v>44115</v>
      </c>
      <c r="F68">
        <f>WAnalysis!I68</f>
        <v>14</v>
      </c>
      <c r="G68">
        <f>'Analyzing #2'!A71</f>
        <v>2459133.0361111113</v>
      </c>
      <c r="H68" t="s">
        <v>132</v>
      </c>
    </row>
    <row r="69" spans="1:9" x14ac:dyDescent="0.35">
      <c r="A69">
        <f>wdata!A69+wdata!A195</f>
        <v>5</v>
      </c>
      <c r="B69">
        <f>AVERAGE(wdata!B69,wdata!B195)</f>
        <v>59.7</v>
      </c>
      <c r="C69">
        <f>WAnalysis!D69</f>
        <v>10</v>
      </c>
      <c r="D69">
        <f>WAnalysis!F69</f>
        <v>2.4</v>
      </c>
      <c r="E69" s="6">
        <f>WAnalysis!G69</f>
        <v>44117</v>
      </c>
      <c r="F69">
        <f>WAnalysis!I69</f>
        <v>14</v>
      </c>
      <c r="G69">
        <f>'Analyzing #2'!A72</f>
        <v>2459136.1229166668</v>
      </c>
      <c r="H69" t="s">
        <v>132</v>
      </c>
    </row>
    <row r="70" spans="1:9" x14ac:dyDescent="0.35">
      <c r="A70">
        <f>wdata!A70+wdata!A196</f>
        <v>0</v>
      </c>
      <c r="B70">
        <f>AVERAGE(wdata!B70,wdata!B196)</f>
        <v>46.3</v>
      </c>
      <c r="C70">
        <f>WAnalysis!D70</f>
        <v>10</v>
      </c>
      <c r="D70">
        <f>WAnalysis!F70</f>
        <v>2.4300000000000002</v>
      </c>
      <c r="E70" s="6">
        <f>WAnalysis!G70</f>
        <v>44118</v>
      </c>
      <c r="F70">
        <f>WAnalysis!I70</f>
        <v>16</v>
      </c>
      <c r="G70">
        <f>'Analyzing #2'!A73</f>
        <v>2459137.1875</v>
      </c>
      <c r="H70" t="s">
        <v>132</v>
      </c>
    </row>
    <row r="71" spans="1:9" x14ac:dyDescent="0.35">
      <c r="A71">
        <f>wdata!A71+wdata!A197</f>
        <v>6</v>
      </c>
      <c r="B71">
        <f>AVERAGE(wdata!B71,wdata!B197)</f>
        <v>45.95</v>
      </c>
      <c r="C71">
        <f>WAnalysis!D71</f>
        <v>10</v>
      </c>
      <c r="D71">
        <f>WAnalysis!F71</f>
        <v>2.4300000000000002</v>
      </c>
      <c r="E71" s="6">
        <f>WAnalysis!G71</f>
        <v>44119</v>
      </c>
      <c r="F71">
        <f>WAnalysis!I71</f>
        <v>16</v>
      </c>
      <c r="G71">
        <f>'Analyzing #2'!A74</f>
        <v>2459138.1763888891</v>
      </c>
      <c r="H71" t="s">
        <v>132</v>
      </c>
      <c r="I71" t="s">
        <v>149</v>
      </c>
    </row>
    <row r="72" spans="1:9" x14ac:dyDescent="0.35">
      <c r="A72">
        <f>wdata!A72+wdata!A198</f>
        <v>0</v>
      </c>
      <c r="B72">
        <f>AVERAGE(wdata!B72,wdata!B198)</f>
        <v>57.15</v>
      </c>
      <c r="C72">
        <f>WAnalysis!D72</f>
        <v>10</v>
      </c>
      <c r="D72">
        <f>WAnalysis!F72</f>
        <v>2.23</v>
      </c>
      <c r="E72" s="6">
        <f>WAnalysis!G72</f>
        <v>44120</v>
      </c>
      <c r="F72">
        <f>WAnalysis!I72</f>
        <v>15</v>
      </c>
      <c r="G72">
        <f>'Analyzing #2'!A75</f>
        <v>2459139.1451388891</v>
      </c>
      <c r="H72" t="s">
        <v>132</v>
      </c>
      <c r="I72" t="s">
        <v>36</v>
      </c>
    </row>
    <row r="73" spans="1:9" x14ac:dyDescent="0.35">
      <c r="A73">
        <f>wdata!A73+wdata!A199</f>
        <v>2</v>
      </c>
      <c r="B73">
        <f>AVERAGE(wdata!B73,wdata!B199)</f>
        <v>47.1</v>
      </c>
      <c r="C73">
        <f>WAnalysis!D73</f>
        <v>10</v>
      </c>
      <c r="D73">
        <f>WAnalysis!F73</f>
        <v>1.05</v>
      </c>
      <c r="E73" s="6">
        <f>WAnalysis!G73</f>
        <v>44121</v>
      </c>
      <c r="F73">
        <f>WAnalysis!I73</f>
        <v>12</v>
      </c>
      <c r="G73">
        <f>'Analyzing #2'!A76</f>
        <v>2459140.0027777776</v>
      </c>
      <c r="H73" t="s">
        <v>132</v>
      </c>
      <c r="I73" t="s">
        <v>141</v>
      </c>
    </row>
    <row r="74" spans="1:9" x14ac:dyDescent="0.35">
      <c r="A74">
        <f>wdata!A74+wdata!A200</f>
        <v>2</v>
      </c>
      <c r="B74">
        <f>AVERAGE(wdata!B74,wdata!B200)</f>
        <v>45.45</v>
      </c>
      <c r="C74">
        <f>WAnalysis!D74</f>
        <v>10</v>
      </c>
      <c r="D74">
        <f>WAnalysis!F74</f>
        <v>1.39</v>
      </c>
      <c r="E74" s="6">
        <f>WAnalysis!G74</f>
        <v>44122</v>
      </c>
      <c r="F74">
        <f>WAnalysis!I74</f>
        <v>11</v>
      </c>
      <c r="G74">
        <f>'Analyzing #2'!A77</f>
        <v>2459140.9958333331</v>
      </c>
      <c r="H74" t="s">
        <v>132</v>
      </c>
    </row>
    <row r="75" spans="1:9" x14ac:dyDescent="0.35">
      <c r="A75">
        <f>wdata!A75+wdata!A201</f>
        <v>0</v>
      </c>
      <c r="B75">
        <f>AVERAGE(wdata!B75,wdata!B201)</f>
        <v>56</v>
      </c>
      <c r="C75">
        <f>WAnalysis!D75</f>
        <v>10</v>
      </c>
      <c r="D75">
        <f>WAnalysis!F75</f>
        <v>2.25</v>
      </c>
      <c r="E75" s="6">
        <f>WAnalysis!G75</f>
        <v>44123</v>
      </c>
      <c r="F75">
        <f>WAnalysis!I75</f>
        <v>9</v>
      </c>
      <c r="G75">
        <f>'Analyzing #2'!A78</f>
        <v>2459140.9958333331</v>
      </c>
      <c r="H75" t="s">
        <v>132</v>
      </c>
      <c r="I75" t="s">
        <v>36</v>
      </c>
    </row>
    <row r="76" spans="1:9" x14ac:dyDescent="0.35">
      <c r="A76">
        <f>wdata!A76+wdata!A202</f>
        <v>5</v>
      </c>
      <c r="B76">
        <f>AVERAGE(wdata!B76,wdata!B202)</f>
        <v>52.45</v>
      </c>
      <c r="C76">
        <f>WAnalysis!D76</f>
        <v>10</v>
      </c>
      <c r="D76">
        <f>WAnalysis!F76</f>
        <v>2.42</v>
      </c>
      <c r="E76" s="6">
        <f>WAnalysis!G76</f>
        <v>44127</v>
      </c>
      <c r="F76">
        <f>WAnalysis!I76</f>
        <v>11</v>
      </c>
      <c r="G76">
        <f>'Analyzing #2'!A79</f>
        <v>2459141.90625</v>
      </c>
      <c r="H76" t="s">
        <v>132</v>
      </c>
      <c r="I76" t="s">
        <v>139</v>
      </c>
    </row>
    <row r="77" spans="1:9" x14ac:dyDescent="0.35">
      <c r="A77">
        <f>wdata!A77+wdata!A203</f>
        <v>5</v>
      </c>
      <c r="B77">
        <f>AVERAGE(wdata!B77,wdata!B203)</f>
        <v>50.4</v>
      </c>
      <c r="C77">
        <f>WAnalysis!D77</f>
        <v>10</v>
      </c>
      <c r="D77">
        <f>WAnalysis!F77</f>
        <v>2.31</v>
      </c>
      <c r="E77" s="6">
        <f>WAnalysis!G77</f>
        <v>44128</v>
      </c>
      <c r="F77">
        <f>WAnalysis!I77</f>
        <v>11</v>
      </c>
      <c r="G77">
        <f>'Analyzing #2'!A80</f>
        <v>2459145.9756944445</v>
      </c>
      <c r="H77" t="s">
        <v>132</v>
      </c>
    </row>
    <row r="78" spans="1:9" x14ac:dyDescent="0.35">
      <c r="A78">
        <f>wdata!A78+wdata!A204</f>
        <v>1</v>
      </c>
      <c r="B78">
        <f>AVERAGE(wdata!B78,wdata!B204)</f>
        <v>53.95</v>
      </c>
      <c r="C78">
        <f>WAnalysis!D78</f>
        <v>10</v>
      </c>
      <c r="D78">
        <f>WAnalysis!F78</f>
        <v>1.06</v>
      </c>
      <c r="E78" s="6">
        <f>WAnalysis!G78</f>
        <v>44130</v>
      </c>
      <c r="F78">
        <f>WAnalysis!I78</f>
        <v>10</v>
      </c>
      <c r="G78">
        <f>'Analyzing #2'!A81</f>
        <v>2459146.9937499999</v>
      </c>
      <c r="H78" t="s">
        <v>132</v>
      </c>
      <c r="I78" t="s">
        <v>145</v>
      </c>
    </row>
    <row r="79" spans="1:9" x14ac:dyDescent="0.35">
      <c r="A79">
        <f>wdata!A79+wdata!A205</f>
        <v>2</v>
      </c>
      <c r="B79">
        <f>AVERAGE(wdata!B79,wdata!B205)</f>
        <v>70.95</v>
      </c>
      <c r="C79">
        <f>WAnalysis!D79</f>
        <v>10</v>
      </c>
      <c r="D79">
        <f>WAnalysis!F79</f>
        <v>2.36</v>
      </c>
      <c r="E79" s="6">
        <f>WAnalysis!G79</f>
        <v>44131</v>
      </c>
      <c r="F79">
        <f>WAnalysis!I79</f>
        <v>14</v>
      </c>
      <c r="G79">
        <f>'Analyzing #2'!A82</f>
        <v>2459148.9270833335</v>
      </c>
      <c r="H79" t="s">
        <v>132</v>
      </c>
      <c r="I79" t="s">
        <v>36</v>
      </c>
    </row>
    <row r="80" spans="1:9" x14ac:dyDescent="0.35">
      <c r="A80">
        <f>wdata!A80+wdata!A206</f>
        <v>0</v>
      </c>
      <c r="B80">
        <f>AVERAGE(wdata!B80,wdata!B206)</f>
        <v>46.5</v>
      </c>
      <c r="C80">
        <f>WAnalysis!D80</f>
        <v>10</v>
      </c>
      <c r="D80">
        <f>WAnalysis!F80</f>
        <v>2.34</v>
      </c>
      <c r="E80" s="6">
        <f>WAnalysis!G80</f>
        <v>44132</v>
      </c>
      <c r="F80">
        <f>WAnalysis!I80</f>
        <v>16</v>
      </c>
      <c r="G80">
        <f>'Analyzing #2'!A83</f>
        <v>2459150.1152777779</v>
      </c>
      <c r="H80" t="s">
        <v>132</v>
      </c>
      <c r="I80" t="s">
        <v>139</v>
      </c>
    </row>
    <row r="81" spans="1:9" x14ac:dyDescent="0.35">
      <c r="A81">
        <f>wdata!A81+wdata!A207</f>
        <v>4</v>
      </c>
      <c r="B81">
        <f>AVERAGE(wdata!B81,wdata!B207)</f>
        <v>51</v>
      </c>
      <c r="C81">
        <f>WAnalysis!D81</f>
        <v>10</v>
      </c>
      <c r="D81">
        <f>WAnalysis!F81</f>
        <v>2.06</v>
      </c>
      <c r="E81" s="6">
        <f>WAnalysis!G81</f>
        <v>44133</v>
      </c>
      <c r="F81">
        <f>WAnalysis!I81</f>
        <v>14</v>
      </c>
      <c r="G81">
        <f>'Analyzing #2'!A84</f>
        <v>2459151.1875</v>
      </c>
      <c r="H81" t="s">
        <v>132</v>
      </c>
      <c r="I81" t="s">
        <v>140</v>
      </c>
    </row>
    <row r="82" spans="1:9" x14ac:dyDescent="0.35">
      <c r="A82">
        <f>wdata!A82+wdata!A208</f>
        <v>0</v>
      </c>
      <c r="B82">
        <f>AVERAGE(wdata!B82,wdata!B208)</f>
        <v>54.95</v>
      </c>
      <c r="C82">
        <f>WAnalysis!D82</f>
        <v>10</v>
      </c>
      <c r="D82">
        <f>WAnalysis!F82</f>
        <v>1.25</v>
      </c>
      <c r="E82" s="6">
        <f>WAnalysis!G82</f>
        <v>44134</v>
      </c>
      <c r="F82">
        <f>WAnalysis!I82</f>
        <v>11</v>
      </c>
      <c r="G82">
        <f>'Analyzing #2'!A85</f>
        <v>2459152.972222222</v>
      </c>
      <c r="H82" t="s">
        <v>132</v>
      </c>
    </row>
    <row r="83" spans="1:9" x14ac:dyDescent="0.35">
      <c r="A83">
        <f>wdata!A83+wdata!A209</f>
        <v>6</v>
      </c>
      <c r="B83">
        <f>AVERAGE(wdata!B83,wdata!B209)</f>
        <v>43.6</v>
      </c>
      <c r="C83">
        <f>WAnalysis!D83</f>
        <v>10</v>
      </c>
      <c r="D83">
        <f>WAnalysis!F83</f>
        <v>1.44</v>
      </c>
      <c r="E83" s="6">
        <f>WAnalysis!G83</f>
        <v>44135</v>
      </c>
      <c r="F83">
        <f>WAnalysis!I83</f>
        <v>12</v>
      </c>
      <c r="G83">
        <f>'Analyzing #2'!A86</f>
        <v>2459154.0263888887</v>
      </c>
      <c r="H83" t="s">
        <v>132</v>
      </c>
    </row>
    <row r="84" spans="1:9" x14ac:dyDescent="0.35">
      <c r="A84">
        <f>wdata!A84+wdata!A210</f>
        <v>9</v>
      </c>
      <c r="B84">
        <f>AVERAGE(wdata!B84,wdata!B210)</f>
        <v>52</v>
      </c>
      <c r="C84">
        <f>WAnalysis!D84</f>
        <v>11</v>
      </c>
      <c r="D84">
        <f>WAnalysis!F84</f>
        <v>1.83</v>
      </c>
      <c r="E84" s="6">
        <f>WAnalysis!G84</f>
        <v>44137</v>
      </c>
      <c r="F84">
        <f>WAnalysis!I84</f>
        <v>10</v>
      </c>
      <c r="G84">
        <f>'Analyzing #2'!A87</f>
        <v>2459155.923611111</v>
      </c>
      <c r="H84" t="s">
        <v>132</v>
      </c>
      <c r="I84" t="s">
        <v>147</v>
      </c>
    </row>
    <row r="85" spans="1:9" x14ac:dyDescent="0.35">
      <c r="A85">
        <f>wdata!A85+wdata!A211</f>
        <v>4</v>
      </c>
      <c r="B85">
        <f>AVERAGE(wdata!B85,wdata!B211)</f>
        <v>48.55</v>
      </c>
      <c r="C85">
        <f>WAnalysis!D85</f>
        <v>11</v>
      </c>
      <c r="D85">
        <f>WAnalysis!F85</f>
        <v>1.96</v>
      </c>
      <c r="E85" s="6">
        <f>WAnalysis!G85</f>
        <v>44138</v>
      </c>
      <c r="F85">
        <f>WAnalysis!I85</f>
        <v>15</v>
      </c>
      <c r="G85">
        <f>'Analyzing #2'!A88</f>
        <v>2459157.125</v>
      </c>
      <c r="H85" t="s">
        <v>132</v>
      </c>
    </row>
    <row r="86" spans="1:9" x14ac:dyDescent="0.35">
      <c r="A86">
        <f>wdata!A86+wdata!A212</f>
        <v>0</v>
      </c>
      <c r="B86">
        <f>AVERAGE(wdata!B86,wdata!B212)</f>
        <v>55.25</v>
      </c>
      <c r="C86">
        <f>WAnalysis!D86</f>
        <v>11</v>
      </c>
      <c r="D86">
        <f>WAnalysis!F86</f>
        <v>1.91</v>
      </c>
      <c r="E86" s="6">
        <f>WAnalysis!G86</f>
        <v>44139</v>
      </c>
      <c r="F86">
        <f>WAnalysis!I86</f>
        <v>13</v>
      </c>
      <c r="G86">
        <f>'Analyzing #2'!A89</f>
        <v>2459158.0506944442</v>
      </c>
      <c r="H86" t="s">
        <v>132</v>
      </c>
      <c r="I86" t="s">
        <v>36</v>
      </c>
    </row>
    <row r="87" spans="1:9" x14ac:dyDescent="0.35">
      <c r="A87">
        <f>wdata!A87+wdata!A213</f>
        <v>4</v>
      </c>
      <c r="B87">
        <f>AVERAGE(wdata!B87,wdata!B213)</f>
        <v>46.8</v>
      </c>
      <c r="C87">
        <f>WAnalysis!D87</f>
        <v>11</v>
      </c>
      <c r="D87">
        <f>WAnalysis!F87</f>
        <v>1.94</v>
      </c>
      <c r="E87" s="6">
        <f>WAnalysis!G87</f>
        <v>44140</v>
      </c>
      <c r="F87">
        <f>WAnalysis!I87</f>
        <v>16</v>
      </c>
      <c r="G87">
        <f>'Analyzing #2'!A90</f>
        <v>2459159.96875</v>
      </c>
      <c r="H87" t="s">
        <v>132</v>
      </c>
      <c r="I87" t="s">
        <v>150</v>
      </c>
    </row>
    <row r="88" spans="1:9" x14ac:dyDescent="0.35">
      <c r="A88">
        <f>wdata!A88+wdata!A214</f>
        <v>0</v>
      </c>
      <c r="B88">
        <f>AVERAGE(wdata!B88,wdata!B214)</f>
        <v>48.900000000000006</v>
      </c>
      <c r="C88">
        <f>WAnalysis!D88</f>
        <v>11</v>
      </c>
      <c r="D88">
        <f>WAnalysis!F88</f>
        <v>2.41</v>
      </c>
      <c r="E88" s="6">
        <f>WAnalysis!G88</f>
        <v>44141</v>
      </c>
      <c r="F88">
        <f>WAnalysis!I88</f>
        <v>11</v>
      </c>
      <c r="G88">
        <f>'Analyzing #2'!A91</f>
        <v>2459162.909722222</v>
      </c>
      <c r="H88" t="s">
        <v>132</v>
      </c>
      <c r="I88" t="s">
        <v>141</v>
      </c>
    </row>
    <row r="89" spans="1:9" x14ac:dyDescent="0.35">
      <c r="A89">
        <f>wdata!A89+wdata!A215</f>
        <v>3</v>
      </c>
      <c r="B89">
        <f>AVERAGE(wdata!B89,wdata!B215)</f>
        <v>43.3</v>
      </c>
      <c r="C89">
        <f>WAnalysis!D89</f>
        <v>11</v>
      </c>
      <c r="D89">
        <f>WAnalysis!F89</f>
        <v>2.5299999999999998</v>
      </c>
      <c r="E89" s="6">
        <f>WAnalysis!G89</f>
        <v>44142</v>
      </c>
      <c r="F89">
        <f>WAnalysis!I89</f>
        <v>12</v>
      </c>
      <c r="G89">
        <f>'Analyzing #2'!A92</f>
        <v>2459164.128472222</v>
      </c>
      <c r="H89" t="s">
        <v>132</v>
      </c>
    </row>
    <row r="90" spans="1:9" x14ac:dyDescent="0.35">
      <c r="A90">
        <f>wdata!A90+wdata!A216</f>
        <v>4</v>
      </c>
      <c r="B90">
        <f>AVERAGE(wdata!B90,wdata!B216)</f>
        <v>55.5</v>
      </c>
      <c r="C90">
        <f>WAnalysis!D90</f>
        <v>11</v>
      </c>
      <c r="D90">
        <f>WAnalysis!F90</f>
        <v>2.0299999999999998</v>
      </c>
      <c r="E90" s="6">
        <f>WAnalysis!G90</f>
        <v>44144</v>
      </c>
      <c r="F90">
        <f>WAnalysis!I90</f>
        <v>9</v>
      </c>
      <c r="G90">
        <f>'Analyzing #2'!A93</f>
        <v>2459165.1013888889</v>
      </c>
      <c r="H90" t="s">
        <v>132</v>
      </c>
      <c r="I90" t="s">
        <v>36</v>
      </c>
    </row>
    <row r="91" spans="1:9" x14ac:dyDescent="0.35">
      <c r="A91">
        <f>wdata!A91+wdata!A217</f>
        <v>6</v>
      </c>
      <c r="B91">
        <f>AVERAGE(wdata!B91,wdata!B217)</f>
        <v>48.85</v>
      </c>
      <c r="C91">
        <f>WAnalysis!D91</f>
        <v>11</v>
      </c>
      <c r="D91">
        <f>WAnalysis!F91</f>
        <v>2.2599999999999998</v>
      </c>
      <c r="E91" s="6">
        <f>WAnalysis!G91</f>
        <v>44145</v>
      </c>
      <c r="F91">
        <f>WAnalysis!I91</f>
        <v>15</v>
      </c>
      <c r="G91">
        <f>'Analyzing #2'!A94</f>
        <v>2459166.0791666666</v>
      </c>
      <c r="H91" t="s">
        <v>132</v>
      </c>
    </row>
    <row r="92" spans="1:9" x14ac:dyDescent="0.35">
      <c r="A92">
        <f>wdata!A92+wdata!A218</f>
        <v>1</v>
      </c>
      <c r="B92">
        <f>AVERAGE(wdata!B92,wdata!B218)</f>
        <v>45.95</v>
      </c>
      <c r="C92">
        <f>WAnalysis!D92</f>
        <v>11</v>
      </c>
      <c r="D92">
        <f>WAnalysis!F92</f>
        <v>2.4700000000000002</v>
      </c>
      <c r="E92" s="6">
        <f>WAnalysis!G92</f>
        <v>44146</v>
      </c>
      <c r="F92">
        <f>WAnalysis!I92</f>
        <v>14</v>
      </c>
      <c r="G92">
        <f>'Analyzing #2'!A95</f>
        <v>2459166.9611111111</v>
      </c>
      <c r="H92" t="s">
        <v>132</v>
      </c>
      <c r="I92" t="s">
        <v>141</v>
      </c>
    </row>
    <row r="93" spans="1:9" x14ac:dyDescent="0.35">
      <c r="A93">
        <f>wdata!A93+wdata!A219</f>
        <v>16</v>
      </c>
      <c r="B93">
        <f>AVERAGE(wdata!B93,wdata!B219)</f>
        <v>56.6</v>
      </c>
      <c r="C93">
        <f>WAnalysis!D93</f>
        <v>11</v>
      </c>
      <c r="D93">
        <f>WAnalysis!F93</f>
        <v>2.58</v>
      </c>
      <c r="E93" s="6">
        <f>WAnalysis!G93</f>
        <v>44147</v>
      </c>
      <c r="F93">
        <f>WAnalysis!I93</f>
        <v>13</v>
      </c>
      <c r="G93">
        <f>'Analyzing #2'!A96</f>
        <v>2459168.0437500002</v>
      </c>
      <c r="H93" t="s">
        <v>132</v>
      </c>
      <c r="I93" t="s">
        <v>139</v>
      </c>
    </row>
    <row r="94" spans="1:9" x14ac:dyDescent="0.35">
      <c r="A94">
        <f>wdata!A94+wdata!A220</f>
        <v>7</v>
      </c>
      <c r="B94">
        <f>AVERAGE(wdata!B94,wdata!B220)</f>
        <v>52.55</v>
      </c>
      <c r="C94">
        <f>WAnalysis!D94</f>
        <v>11</v>
      </c>
      <c r="D94">
        <f>WAnalysis!F94</f>
        <v>1.79</v>
      </c>
      <c r="E94" s="6">
        <f>WAnalysis!G94</f>
        <v>44148</v>
      </c>
      <c r="F94">
        <f>WAnalysis!I94</f>
        <v>11</v>
      </c>
      <c r="G94">
        <f>'Analyzing #2'!A97</f>
        <v>2459169.909722222</v>
      </c>
      <c r="H94" t="s">
        <v>132</v>
      </c>
      <c r="I94" t="s">
        <v>36</v>
      </c>
    </row>
    <row r="95" spans="1:9" x14ac:dyDescent="0.35">
      <c r="A95">
        <f>wdata!A95+wdata!A221</f>
        <v>5</v>
      </c>
      <c r="B95">
        <f>AVERAGE(wdata!B95,wdata!B221)</f>
        <v>50.849999999999994</v>
      </c>
      <c r="C95">
        <f>WAnalysis!D95</f>
        <v>11</v>
      </c>
      <c r="D95">
        <f>WAnalysis!F95</f>
        <v>2.14</v>
      </c>
      <c r="E95" s="6">
        <f>WAnalysis!G95</f>
        <v>44149</v>
      </c>
      <c r="F95">
        <f>WAnalysis!I95</f>
        <v>13</v>
      </c>
      <c r="G95">
        <f>'Analyzing #2'!A98</f>
        <v>2459166.9611111111</v>
      </c>
      <c r="H95" t="s">
        <v>132</v>
      </c>
    </row>
    <row r="96" spans="1:9" x14ac:dyDescent="0.35">
      <c r="A96">
        <f>wdata!A96+wdata!A222</f>
        <v>5</v>
      </c>
      <c r="B96">
        <f>AVERAGE(wdata!B96,wdata!B222)</f>
        <v>51.150000000000006</v>
      </c>
      <c r="C96">
        <f>WAnalysis!D96</f>
        <v>11</v>
      </c>
      <c r="D96">
        <f>WAnalysis!F96</f>
        <v>2.0499999999999998</v>
      </c>
      <c r="E96" s="6">
        <f>WAnalysis!G96</f>
        <v>44150</v>
      </c>
      <c r="F96">
        <f>WAnalysis!I96</f>
        <v>11</v>
      </c>
      <c r="G96">
        <f>'Analyzing #2'!A99</f>
        <v>2459168.0437500002</v>
      </c>
      <c r="H96" t="s">
        <v>132</v>
      </c>
    </row>
    <row r="97" spans="1:9" x14ac:dyDescent="0.35">
      <c r="A97">
        <f>wdata!A97+wdata!A223</f>
        <v>11</v>
      </c>
      <c r="B97">
        <f>AVERAGE(wdata!B97,wdata!B223)</f>
        <v>55.45</v>
      </c>
      <c r="C97">
        <f>WAnalysis!D97</f>
        <v>11</v>
      </c>
      <c r="D97">
        <f>WAnalysis!F97</f>
        <v>2.08</v>
      </c>
      <c r="E97" s="6">
        <f>WAnalysis!G97</f>
        <v>44151</v>
      </c>
      <c r="F97">
        <f>WAnalysis!I97</f>
        <v>9</v>
      </c>
      <c r="G97">
        <f>'Analyzing #2'!A100</f>
        <v>2459169.909722222</v>
      </c>
      <c r="H97" t="s">
        <v>132</v>
      </c>
      <c r="I97" t="s">
        <v>151</v>
      </c>
    </row>
    <row r="98" spans="1:9" x14ac:dyDescent="0.35">
      <c r="A98">
        <f>wdata!A98+wdata!A224</f>
        <v>10</v>
      </c>
      <c r="B98">
        <f>AVERAGE(wdata!B98,wdata!B224)</f>
        <v>56.65</v>
      </c>
      <c r="C98">
        <f>WAnalysis!D98</f>
        <v>11</v>
      </c>
      <c r="D98">
        <f>WAnalysis!F98</f>
        <v>2.16</v>
      </c>
      <c r="E98" s="6">
        <f>WAnalysis!G98</f>
        <v>44153</v>
      </c>
      <c r="F98">
        <f>WAnalysis!I98</f>
        <v>13</v>
      </c>
      <c r="G98">
        <f>'Analyzing #2'!A101</f>
        <v>2459172.0416666665</v>
      </c>
      <c r="H98" t="s">
        <v>132</v>
      </c>
      <c r="I98" t="s">
        <v>145</v>
      </c>
    </row>
    <row r="99" spans="1:9" x14ac:dyDescent="0.35">
      <c r="A99">
        <f>wdata!A99+wdata!A225</f>
        <v>13</v>
      </c>
      <c r="B99">
        <f>AVERAGE(wdata!B99,wdata!B225)</f>
        <v>51.1</v>
      </c>
      <c r="C99">
        <f>WAnalysis!D99</f>
        <v>11</v>
      </c>
      <c r="D99">
        <f>WAnalysis!F99</f>
        <v>2.11</v>
      </c>
      <c r="E99" s="6">
        <f>WAnalysis!G99</f>
        <v>44154</v>
      </c>
      <c r="F99">
        <f>WAnalysis!I99</f>
        <v>14</v>
      </c>
      <c r="G99">
        <f>'Analyzing #2'!A102</f>
        <v>2459173.1118055554</v>
      </c>
      <c r="H99" t="s">
        <v>132</v>
      </c>
      <c r="I99" t="s">
        <v>150</v>
      </c>
    </row>
    <row r="100" spans="1:9" x14ac:dyDescent="0.35">
      <c r="A100">
        <f>wdata!A100+wdata!A226</f>
        <v>22</v>
      </c>
      <c r="B100">
        <f>AVERAGE(wdata!B100,wdata!B226)</f>
        <v>55.2</v>
      </c>
      <c r="C100">
        <f>WAnalysis!D100</f>
        <v>11</v>
      </c>
      <c r="D100">
        <f>WAnalysis!F100</f>
        <v>2.68</v>
      </c>
      <c r="E100" s="6">
        <f>WAnalysis!G100</f>
        <v>44155</v>
      </c>
      <c r="F100">
        <f>WAnalysis!I100</f>
        <v>11</v>
      </c>
      <c r="G100">
        <f>'Analyzing #2'!A103</f>
        <v>2459173.9791666665</v>
      </c>
      <c r="H100" t="s">
        <v>132</v>
      </c>
      <c r="I100" s="16"/>
    </row>
    <row r="101" spans="1:9" x14ac:dyDescent="0.35">
      <c r="A101">
        <f>wdata!A101+wdata!A227</f>
        <v>3</v>
      </c>
      <c r="B101">
        <f>AVERAGE(wdata!B101,wdata!B227)</f>
        <v>59.4</v>
      </c>
      <c r="C101">
        <f>WAnalysis!D101</f>
        <v>11</v>
      </c>
      <c r="D101">
        <f>WAnalysis!F101</f>
        <v>2.69</v>
      </c>
      <c r="E101" s="6">
        <f>WAnalysis!G101</f>
        <v>44156</v>
      </c>
      <c r="F101">
        <f>WAnalysis!I101</f>
        <v>12</v>
      </c>
      <c r="G101">
        <f>'Analyzing #2'!A104</f>
        <v>2459175.0166666666</v>
      </c>
      <c r="H101" t="s">
        <v>132</v>
      </c>
      <c r="I101" s="16"/>
    </row>
    <row r="102" spans="1:9" x14ac:dyDescent="0.35">
      <c r="A102">
        <f>wdata!A102+wdata!A228</f>
        <v>12</v>
      </c>
      <c r="B102">
        <f>AVERAGE(wdata!B102,wdata!B228)</f>
        <v>47.75</v>
      </c>
      <c r="C102">
        <f>WAnalysis!D102</f>
        <v>11</v>
      </c>
      <c r="D102">
        <f>WAnalysis!F102</f>
        <v>2.17</v>
      </c>
      <c r="E102" s="6">
        <f>WAnalysis!G102</f>
        <v>44157</v>
      </c>
      <c r="F102">
        <f>WAnalysis!I102</f>
        <v>14</v>
      </c>
      <c r="G102">
        <f>'Analyzing #2'!A105</f>
        <v>2459178.1541666668</v>
      </c>
      <c r="H102" t="s">
        <v>132</v>
      </c>
      <c r="I102" t="s">
        <v>150</v>
      </c>
    </row>
    <row r="103" spans="1:9" x14ac:dyDescent="0.35">
      <c r="A103">
        <f>wdata!A103+wdata!A229</f>
        <v>12</v>
      </c>
      <c r="B103">
        <f>AVERAGE(wdata!B103,wdata!B229)</f>
        <v>48.6</v>
      </c>
      <c r="C103">
        <f>WAnalysis!D103</f>
        <v>11</v>
      </c>
      <c r="D103">
        <f>WAnalysis!F103</f>
        <v>2.08</v>
      </c>
      <c r="E103" s="6">
        <f>WAnalysis!G103</f>
        <v>44158</v>
      </c>
      <c r="F103">
        <f>WAnalysis!I103</f>
        <v>9</v>
      </c>
      <c r="G103">
        <f>'Analyzing #2'!A106</f>
        <v>2459182.0180555554</v>
      </c>
      <c r="H103" t="s">
        <v>132</v>
      </c>
    </row>
    <row r="104" spans="1:9" x14ac:dyDescent="0.35">
      <c r="A104">
        <f>wdata!A104+wdata!A230</f>
        <v>1</v>
      </c>
      <c r="B104">
        <f>AVERAGE(wdata!B104,wdata!B230)</f>
        <v>68.849999999999994</v>
      </c>
      <c r="C104">
        <f>WAnalysis!D104</f>
        <v>11</v>
      </c>
      <c r="D104">
        <f>WAnalysis!F104</f>
        <v>2.06</v>
      </c>
      <c r="E104" s="6">
        <f>WAnalysis!G104</f>
        <v>44159</v>
      </c>
      <c r="F104">
        <f>WAnalysis!I104</f>
        <v>15</v>
      </c>
      <c r="G104">
        <f>'Analyzing #2'!A107</f>
        <v>2459183.0090277777</v>
      </c>
      <c r="H104" t="s">
        <v>132</v>
      </c>
    </row>
    <row r="105" spans="1:9" x14ac:dyDescent="0.35">
      <c r="A105">
        <f>wdata!A105+wdata!A231</f>
        <v>12</v>
      </c>
      <c r="B105">
        <f>AVERAGE(wdata!B105,wdata!B231)</f>
        <v>45.4</v>
      </c>
      <c r="C105">
        <f>WAnalysis!D105</f>
        <v>11</v>
      </c>
      <c r="D105">
        <f>WAnalysis!F105</f>
        <v>2.06</v>
      </c>
      <c r="E105" s="6">
        <f>WAnalysis!G105</f>
        <v>44163</v>
      </c>
      <c r="F105">
        <f>WAnalysis!I105</f>
        <v>12</v>
      </c>
      <c r="G105">
        <f>'Analyzing #2'!A108</f>
        <v>2459183.909722222</v>
      </c>
      <c r="H105" t="s">
        <v>132</v>
      </c>
    </row>
    <row r="106" spans="1:9" x14ac:dyDescent="0.35">
      <c r="A106">
        <f>wdata!A106+wdata!A232</f>
        <v>3</v>
      </c>
      <c r="B106">
        <f>AVERAGE(wdata!B106,wdata!B232)</f>
        <v>43.599999999999994</v>
      </c>
      <c r="C106">
        <f>WAnalysis!D106</f>
        <v>11</v>
      </c>
      <c r="D106">
        <f>WAnalysis!F106</f>
        <v>2.06</v>
      </c>
      <c r="E106" s="6">
        <f>WAnalysis!G106</f>
        <v>44164</v>
      </c>
      <c r="F106">
        <f>WAnalysis!I106</f>
        <v>12</v>
      </c>
      <c r="G106">
        <f>'Analyzing #2'!A109</f>
        <v>2459185.1430555554</v>
      </c>
      <c r="H106" t="s">
        <v>132</v>
      </c>
      <c r="I106" t="s">
        <v>139</v>
      </c>
    </row>
    <row r="107" spans="1:9" x14ac:dyDescent="0.35">
      <c r="A107">
        <f>wdata!A107+wdata!A233</f>
        <v>0</v>
      </c>
      <c r="B107">
        <f>AVERAGE(wdata!B107,wdata!B233)</f>
        <v>58.650000000000006</v>
      </c>
      <c r="C107">
        <f>WAnalysis!D107</f>
        <v>11</v>
      </c>
      <c r="D107">
        <f>WAnalysis!F107</f>
        <v>2.06</v>
      </c>
      <c r="E107" s="6">
        <f>WAnalysis!G107</f>
        <v>44165</v>
      </c>
      <c r="F107">
        <f>WAnalysis!I107</f>
        <v>9</v>
      </c>
      <c r="G107">
        <f>'Analyzing #2'!A110</f>
        <v>2459185.9569444442</v>
      </c>
      <c r="H107" t="s">
        <v>132</v>
      </c>
    </row>
    <row r="108" spans="1:9" x14ac:dyDescent="0.35">
      <c r="A108">
        <f>wdata!A108+wdata!A234</f>
        <v>2</v>
      </c>
      <c r="B108">
        <f>AVERAGE(wdata!B108,wdata!B234)</f>
        <v>44.05</v>
      </c>
      <c r="C108">
        <f>WAnalysis!D153</f>
        <v>6</v>
      </c>
      <c r="D108">
        <f>WAnalysis!F153</f>
        <v>1.99</v>
      </c>
      <c r="E108" s="6">
        <f>WAnalysis!G153</f>
        <v>44354</v>
      </c>
      <c r="F108">
        <f>WAnalysis!I153</f>
        <v>15</v>
      </c>
      <c r="G108">
        <f>'Analyzing #2'!A158</f>
        <v>2459373.1659722221</v>
      </c>
      <c r="H108" t="s">
        <v>132</v>
      </c>
    </row>
    <row r="109" spans="1:9" x14ac:dyDescent="0.35">
      <c r="A109">
        <f>wdata!A109+wdata!A235</f>
        <v>0</v>
      </c>
      <c r="B109">
        <f>AVERAGE(wdata!B109,wdata!B235)</f>
        <v>52.25</v>
      </c>
      <c r="C109">
        <f>WAnalysis!D154</f>
        <v>6</v>
      </c>
      <c r="D109">
        <f>WAnalysis!F154</f>
        <v>-0.21</v>
      </c>
      <c r="E109" s="6">
        <f>WAnalysis!G154</f>
        <v>44375</v>
      </c>
      <c r="F109">
        <f>WAnalysis!I154</f>
        <v>15</v>
      </c>
      <c r="G109">
        <f>'Analyzing #2'!A159</f>
        <v>2459394.128472222</v>
      </c>
      <c r="H109" t="s">
        <v>132</v>
      </c>
      <c r="I109" t="s">
        <v>141</v>
      </c>
    </row>
    <row r="110" spans="1:9" x14ac:dyDescent="0.35">
      <c r="A110">
        <f>wdata!A110+wdata!A236</f>
        <v>1</v>
      </c>
      <c r="B110">
        <f>AVERAGE(wdata!B110,wdata!B236)</f>
        <v>56.45</v>
      </c>
      <c r="C110">
        <f>WAnalysis!D155</f>
        <v>6</v>
      </c>
      <c r="D110">
        <f>WAnalysis!F155</f>
        <v>0.06</v>
      </c>
      <c r="E110" s="6">
        <f>WAnalysis!G155</f>
        <v>44376</v>
      </c>
      <c r="F110">
        <f>WAnalysis!I155</f>
        <v>15</v>
      </c>
      <c r="G110">
        <f>'Analyzing #2'!A160</f>
        <v>2459395.1354166665</v>
      </c>
      <c r="H110" t="s">
        <v>132</v>
      </c>
      <c r="I110" t="s">
        <v>141</v>
      </c>
    </row>
    <row r="111" spans="1:9" x14ac:dyDescent="0.35">
      <c r="A111" t="e">
        <f>wdata!A111+wdata!A237</f>
        <v>#REF!</v>
      </c>
      <c r="B111">
        <f>AVERAGE(wdata!B111,wdata!B237)</f>
        <v>51.6</v>
      </c>
      <c r="C111">
        <f>WAnalysis!D156</f>
        <v>6</v>
      </c>
      <c r="D111">
        <f>WAnalysis!F156</f>
        <v>2.12</v>
      </c>
      <c r="E111" s="6">
        <f>WAnalysis!G156</f>
        <v>44383</v>
      </c>
      <c r="F111">
        <f>WAnalysis!I156</f>
        <v>15</v>
      </c>
      <c r="G111">
        <f>'Analyzing #2'!A161</f>
        <v>2459402.1319444445</v>
      </c>
      <c r="H111" t="s">
        <v>132</v>
      </c>
    </row>
    <row r="112" spans="1:9" x14ac:dyDescent="0.35">
      <c r="A112">
        <f>wdata!A112+wdata!A238</f>
        <v>3</v>
      </c>
      <c r="B112">
        <f>AVERAGE(wdata!B112,wdata!B238)</f>
        <v>56.95</v>
      </c>
      <c r="C112">
        <f>WAnalysis!D157</f>
        <v>7</v>
      </c>
      <c r="D112">
        <f>WAnalysis!F157</f>
        <v>0.76</v>
      </c>
      <c r="E112" s="6">
        <f>WAnalysis!G157</f>
        <v>44393</v>
      </c>
      <c r="F112">
        <f>WAnalysis!I157</f>
        <v>15</v>
      </c>
      <c r="G112">
        <f>'Analyzing #2'!A162</f>
        <v>2459412.1277777776</v>
      </c>
      <c r="H112" t="s">
        <v>132</v>
      </c>
      <c r="I112" t="s">
        <v>148</v>
      </c>
    </row>
    <row r="113" spans="1:9" x14ac:dyDescent="0.35">
      <c r="A113">
        <f>wdata!A113+wdata!A239</f>
        <v>10</v>
      </c>
      <c r="B113">
        <f>AVERAGE(wdata!B113,wdata!B239)</f>
        <v>53.849999999999994</v>
      </c>
      <c r="C113">
        <f>WAnalysis!D158</f>
        <v>7</v>
      </c>
      <c r="D113">
        <f>WAnalysis!F158</f>
        <v>2.13</v>
      </c>
      <c r="E113" s="6">
        <f>WAnalysis!G158</f>
        <v>44397</v>
      </c>
      <c r="F113">
        <f>WAnalysis!I158</f>
        <v>15</v>
      </c>
      <c r="G113">
        <f>'Analyzing #2'!A163</f>
        <v>2459416.1270833332</v>
      </c>
      <c r="H113" t="s">
        <v>132</v>
      </c>
    </row>
    <row r="114" spans="1:9" x14ac:dyDescent="0.35">
      <c r="A114">
        <f>wdata!A114+wdata!A240</f>
        <v>6</v>
      </c>
      <c r="B114">
        <f>AVERAGE(wdata!B114,wdata!B240)</f>
        <v>56.45</v>
      </c>
      <c r="C114">
        <f>WAnalysis!D159</f>
        <v>7</v>
      </c>
      <c r="D114">
        <f>WAnalysis!F159</f>
        <v>1.89</v>
      </c>
      <c r="E114" s="6">
        <f>WAnalysis!G159</f>
        <v>44398</v>
      </c>
      <c r="F114">
        <f>WAnalysis!I159</f>
        <v>15</v>
      </c>
      <c r="G114">
        <f>'Analyzing #2'!A164</f>
        <v>2459417.1375000002</v>
      </c>
      <c r="H114" t="s">
        <v>132</v>
      </c>
    </row>
    <row r="115" spans="1:9" x14ac:dyDescent="0.35">
      <c r="A115">
        <f>wdata!A115+wdata!A241</f>
        <v>14</v>
      </c>
      <c r="B115">
        <f>AVERAGE(wdata!B115,wdata!B241)</f>
        <v>45.95</v>
      </c>
      <c r="C115">
        <f>WAnalysis!D160</f>
        <v>7</v>
      </c>
      <c r="D115">
        <f>WAnalysis!F160</f>
        <v>0.17</v>
      </c>
      <c r="E115" s="6">
        <f>WAnalysis!G160</f>
        <v>44404</v>
      </c>
      <c r="F115">
        <f>WAnalysis!I160</f>
        <v>15</v>
      </c>
      <c r="G115">
        <f>'Analyzing #2'!A165</f>
        <v>2459423.1291666669</v>
      </c>
      <c r="H115" t="s">
        <v>132</v>
      </c>
    </row>
    <row r="116" spans="1:9" x14ac:dyDescent="0.35">
      <c r="A116">
        <f>wdata!A116+wdata!A242</f>
        <v>14</v>
      </c>
      <c r="B116">
        <f>AVERAGE(wdata!B116,wdata!B242)</f>
        <v>51.55</v>
      </c>
      <c r="C116">
        <f>WAnalysis!D161</f>
        <v>7</v>
      </c>
      <c r="D116">
        <f>WAnalysis!F161</f>
        <v>2.0699999999999998</v>
      </c>
      <c r="E116" s="6">
        <f>WAnalysis!G161</f>
        <v>44411</v>
      </c>
      <c r="F116">
        <f>WAnalysis!I161</f>
        <v>15</v>
      </c>
      <c r="G116">
        <f>'Analyzing #2'!A166</f>
        <v>2459430.1298611113</v>
      </c>
      <c r="H116" t="s">
        <v>132</v>
      </c>
      <c r="I116" t="s">
        <v>148</v>
      </c>
    </row>
    <row r="117" spans="1:9" x14ac:dyDescent="0.35">
      <c r="A117">
        <f>wdata!A117+wdata!A243</f>
        <v>5</v>
      </c>
      <c r="B117">
        <f>AVERAGE(wdata!B117,wdata!B243)</f>
        <v>57.7</v>
      </c>
      <c r="C117">
        <f>WAnalysis!D162</f>
        <v>8</v>
      </c>
      <c r="D117">
        <f>WAnalysis!F162</f>
        <v>1.55</v>
      </c>
      <c r="E117" s="6">
        <f>WAnalysis!G162</f>
        <v>44414</v>
      </c>
      <c r="F117">
        <f>WAnalysis!I162</f>
        <v>15</v>
      </c>
      <c r="G117">
        <f>'Analyzing #2'!A167</f>
        <v>2459433.1298611113</v>
      </c>
      <c r="H117" t="s">
        <v>132</v>
      </c>
    </row>
    <row r="118" spans="1:9" x14ac:dyDescent="0.35">
      <c r="A118">
        <f>wdata!A118+wdata!A244</f>
        <v>10</v>
      </c>
      <c r="B118">
        <f>AVERAGE(wdata!B118,wdata!B244)</f>
        <v>46.95</v>
      </c>
      <c r="C118">
        <f>WAnalysis!D163</f>
        <v>8</v>
      </c>
      <c r="D118">
        <f>WAnalysis!F163</f>
        <v>0.5</v>
      </c>
      <c r="E118" s="6">
        <f>WAnalysis!G163</f>
        <v>44418</v>
      </c>
      <c r="F118">
        <f>WAnalysis!I163</f>
        <v>15</v>
      </c>
      <c r="G118">
        <f>'Analyzing #2'!A168</f>
        <v>2459437.1270833332</v>
      </c>
      <c r="H118" t="s">
        <v>132</v>
      </c>
      <c r="I118" t="s">
        <v>140</v>
      </c>
    </row>
    <row r="119" spans="1:9" x14ac:dyDescent="0.35">
      <c r="A119">
        <f>wdata!A119+wdata!A245</f>
        <v>6</v>
      </c>
      <c r="B119">
        <f>AVERAGE(wdata!B119,wdata!B245)</f>
        <v>51.150000000000006</v>
      </c>
      <c r="C119">
        <f>WAnalysis!D164</f>
        <v>8</v>
      </c>
      <c r="D119">
        <f>WAnalysis!F164</f>
        <v>0.6</v>
      </c>
      <c r="E119" s="6">
        <f>WAnalysis!G164</f>
        <v>44420</v>
      </c>
      <c r="F119">
        <f>WAnalysis!I164</f>
        <v>15</v>
      </c>
      <c r="G119">
        <f>'Analyzing #2'!A169</f>
        <v>2459439.1298611113</v>
      </c>
      <c r="H119" t="s">
        <v>132</v>
      </c>
    </row>
    <row r="120" spans="1:9" x14ac:dyDescent="0.35">
      <c r="A120">
        <f>wdata!A120+wdata!A246</f>
        <v>11</v>
      </c>
      <c r="B120">
        <f>AVERAGE(wdata!B120,wdata!B246)</f>
        <v>45.400000000000006</v>
      </c>
      <c r="C120">
        <f>WAnalysis!D165</f>
        <v>8</v>
      </c>
      <c r="D120">
        <f>WAnalysis!F165</f>
        <v>2.23</v>
      </c>
      <c r="E120" s="6">
        <f>WAnalysis!G165</f>
        <v>44425</v>
      </c>
      <c r="F120">
        <f>WAnalysis!I165</f>
        <v>15</v>
      </c>
      <c r="G120">
        <f>'Analyzing #2'!A170</f>
        <v>2459444.1291666669</v>
      </c>
      <c r="H120" t="s">
        <v>132</v>
      </c>
      <c r="I120" t="s">
        <v>141</v>
      </c>
    </row>
    <row r="121" spans="1:9" x14ac:dyDescent="0.35">
      <c r="A121">
        <f>wdata!A121+wdata!A247</f>
        <v>3</v>
      </c>
      <c r="B121">
        <f>AVERAGE(wdata!B121,wdata!B247)</f>
        <v>43.650000000000006</v>
      </c>
      <c r="C121">
        <f>WAnalysis!D166</f>
        <v>8</v>
      </c>
      <c r="D121">
        <f>WAnalysis!F166</f>
        <v>0.71</v>
      </c>
      <c r="E121" s="6">
        <f>WAnalysis!G166</f>
        <v>44432</v>
      </c>
      <c r="F121">
        <f>WAnalysis!I166</f>
        <v>15</v>
      </c>
      <c r="G121">
        <f>'Analyzing #2'!A171</f>
        <v>2459451.128472222</v>
      </c>
      <c r="H121" t="s">
        <v>132</v>
      </c>
      <c r="I121" t="s">
        <v>140</v>
      </c>
    </row>
    <row r="122" spans="1:9" x14ac:dyDescent="0.35">
      <c r="A122">
        <f>wdata!A122+wdata!A248</f>
        <v>8</v>
      </c>
      <c r="B122">
        <f>AVERAGE(wdata!B122,wdata!B248)</f>
        <v>46.95</v>
      </c>
      <c r="C122">
        <f>WAnalysis!D167</f>
        <v>8</v>
      </c>
      <c r="D122">
        <f>WAnalysis!F167</f>
        <v>0.85</v>
      </c>
      <c r="E122" s="6">
        <f>WAnalysis!G167</f>
        <v>44434</v>
      </c>
      <c r="F122">
        <f>WAnalysis!I167</f>
        <v>15</v>
      </c>
      <c r="G122">
        <f>'Analyzing #2'!A172</f>
        <v>2459453.1256944444</v>
      </c>
      <c r="H122" t="s">
        <v>132</v>
      </c>
    </row>
    <row r="123" spans="1:9" x14ac:dyDescent="0.35">
      <c r="A123">
        <f>wdata!A123+wdata!A249</f>
        <v>2</v>
      </c>
      <c r="B123">
        <f>AVERAGE(wdata!B123,wdata!B249)</f>
        <v>46.45</v>
      </c>
      <c r="C123">
        <f>WAnalysis!D168</f>
        <v>8</v>
      </c>
      <c r="D123">
        <f>WAnalysis!F168</f>
        <v>2.21</v>
      </c>
      <c r="E123" s="6">
        <f>WAnalysis!G168</f>
        <v>44439</v>
      </c>
      <c r="F123">
        <f>WAnalysis!I168</f>
        <v>15</v>
      </c>
      <c r="G123">
        <f>'Analyzing #2'!A173</f>
        <v>2459458.1319444445</v>
      </c>
      <c r="H123" t="s">
        <v>132</v>
      </c>
      <c r="I123" t="s">
        <v>36</v>
      </c>
    </row>
    <row r="124" spans="1:9" x14ac:dyDescent="0.35">
      <c r="A124">
        <f>wdata!A124+wdata!A250</f>
        <v>7</v>
      </c>
      <c r="B124">
        <f>AVERAGE(wdata!B124,wdata!B250)</f>
        <v>48</v>
      </c>
      <c r="C124">
        <f>WAnalysis!D169</f>
        <v>8</v>
      </c>
      <c r="D124">
        <f>WAnalysis!F169</f>
        <v>0.72</v>
      </c>
      <c r="E124" s="6">
        <f>WAnalysis!G169</f>
        <v>44447</v>
      </c>
      <c r="F124">
        <f>WAnalysis!I169</f>
        <v>10</v>
      </c>
      <c r="G124">
        <f>'Analyzing #2'!A174</f>
        <v>2459465.9208333334</v>
      </c>
      <c r="H124" t="s">
        <v>132</v>
      </c>
    </row>
    <row r="125" spans="1:9" x14ac:dyDescent="0.35">
      <c r="A125">
        <f>wdata!A125+wdata!A251</f>
        <v>10</v>
      </c>
      <c r="B125">
        <f>AVERAGE(wdata!B125,wdata!B251)</f>
        <v>47.15</v>
      </c>
      <c r="C125">
        <f>WAnalysis!D170</f>
        <v>9</v>
      </c>
      <c r="D125">
        <f>WAnalysis!F170</f>
        <v>2.27</v>
      </c>
      <c r="E125" s="6">
        <f>WAnalysis!G170</f>
        <v>44453</v>
      </c>
      <c r="F125">
        <f>WAnalysis!I170</f>
        <v>15</v>
      </c>
      <c r="G125">
        <f>'Analyzing #2'!A175</f>
        <v>2459472.1305555557</v>
      </c>
      <c r="H125" t="s">
        <v>132</v>
      </c>
    </row>
    <row r="126" spans="1:9" x14ac:dyDescent="0.35">
      <c r="A126">
        <f>wdata!A126+wdata!A252</f>
        <v>6</v>
      </c>
      <c r="B126">
        <f>AVERAGE(wdata!B126,wdata!B252)</f>
        <v>43.3</v>
      </c>
      <c r="C126">
        <f>WAnalysis!D171</f>
        <v>9</v>
      </c>
      <c r="D126">
        <f>WAnalysis!F171</f>
        <v>2.11</v>
      </c>
      <c r="E126" s="6">
        <f>WAnalysis!G171</f>
        <v>44454</v>
      </c>
      <c r="F126">
        <f>WAnalysis!I171</f>
        <v>13</v>
      </c>
      <c r="G126">
        <f>'Analyzing #2'!A176</f>
        <v>2459473.0423611109</v>
      </c>
      <c r="H126" t="s">
        <v>132</v>
      </c>
    </row>
    <row r="127" spans="1:9" x14ac:dyDescent="0.35">
      <c r="A127">
        <f>wdata!A127+wdata!A253</f>
        <v>4</v>
      </c>
      <c r="B127">
        <f>AVERAGE(wdata!B127,wdata!B253)</f>
        <v>52.65</v>
      </c>
      <c r="C127">
        <f>WAnalysis!D172</f>
        <v>9</v>
      </c>
      <c r="D127">
        <f>WAnalysis!F172</f>
        <v>2.2200000000000002</v>
      </c>
      <c r="E127" s="6">
        <f>WAnalysis!G172</f>
        <v>44468</v>
      </c>
      <c r="F127">
        <f>WAnalysis!I172</f>
        <v>15</v>
      </c>
      <c r="G127">
        <f>'Analyzing #2'!A177</f>
        <v>2459487.1625000001</v>
      </c>
      <c r="H127"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Waterfront 1</vt:lpstr>
      <vt:lpstr>Waterfront 2</vt:lpstr>
      <vt:lpstr>Marina</vt:lpstr>
      <vt:lpstr>Analyzing #1</vt:lpstr>
      <vt:lpstr>Analyzing #2</vt:lpstr>
      <vt:lpstr>WAnalysis</vt:lpstr>
      <vt:lpstr>MAnalysis</vt:lpstr>
      <vt:lpstr>wdata</vt:lpstr>
      <vt:lpstr>new_wdata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2022-12-19T22:04:55Z</dcterms:modified>
</cp:coreProperties>
</file>