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quitanedmcc-my.sharepoint.com/personal/caleb_akingunsola_spironet_co/Documents/Desktop/BSS PROJECTS/"/>
    </mc:Choice>
  </mc:AlternateContent>
  <xr:revisionPtr revIDLastSave="0" documentId="8_{F3131119-92EF-4664-A893-62902BE753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Sheet1!$A$17:$I$17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M16" i="2" l="1"/>
  <c r="L16" i="2"/>
  <c r="G6" i="2" l="1"/>
  <c r="P5" i="2"/>
  <c r="F18" i="1"/>
  <c r="F19" i="1"/>
  <c r="F20" i="1"/>
  <c r="F21" i="1"/>
  <c r="F22" i="1"/>
  <c r="F23" i="1"/>
  <c r="F24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21" i="1"/>
  <c r="A23" i="1" s="1"/>
  <c r="A29" i="1" s="1"/>
  <c r="A30" i="1" s="1"/>
  <c r="A32" i="1" s="1"/>
  <c r="A33" i="1" s="1"/>
  <c r="A34" i="1" s="1"/>
  <c r="A35" i="1" l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3" i="1" s="1"/>
  <c r="A74" i="1" s="1"/>
  <c r="A75" i="1" s="1"/>
  <c r="A76" i="1" s="1"/>
  <c r="A77" i="1" s="1"/>
  <c r="A78" i="1" s="1"/>
  <c r="A80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F94" i="1" l="1"/>
  <c r="F97" i="1" s="1"/>
</calcChain>
</file>

<file path=xl/sharedStrings.xml><?xml version="1.0" encoding="utf-8"?>
<sst xmlns="http://schemas.openxmlformats.org/spreadsheetml/2006/main" count="143" uniqueCount="135">
  <si>
    <t>RAJIV ELECTRONICS</t>
  </si>
  <si>
    <t>1030, "Shreeram Building, Near Nagnathpar, Sadashiv Peth, Pune 411030</t>
  </si>
  <si>
    <t xml:space="preserve"> Telefax: 020 24477218 / 24494150 Email: rajivelectro@gmail.com</t>
  </si>
  <si>
    <t>Proforma Invoice</t>
  </si>
  <si>
    <t>GSTIN. :  27AAIFR9573K1ZE</t>
  </si>
  <si>
    <t>To,</t>
  </si>
  <si>
    <t>NO</t>
  </si>
  <si>
    <t>PARTICULARS</t>
  </si>
  <si>
    <t>QTY</t>
  </si>
  <si>
    <t>RATE</t>
  </si>
  <si>
    <t>%</t>
  </si>
  <si>
    <t>AMOUNT</t>
  </si>
  <si>
    <t>Taxable value</t>
  </si>
  <si>
    <t>TOTAL</t>
  </si>
  <si>
    <t>*****</t>
  </si>
  <si>
    <t>Certified that the Particulars given above are true and  correct .</t>
  </si>
  <si>
    <t xml:space="preserve">Thanking You                                                                                                       </t>
  </si>
  <si>
    <t>Your's Faithfully</t>
  </si>
  <si>
    <t xml:space="preserve">                                                                                                                                  </t>
  </si>
  <si>
    <t>Your Ref. No.- BY MAIL</t>
  </si>
  <si>
    <t xml:space="preserve">BANK DETAILS  </t>
  </si>
  <si>
    <t xml:space="preserve">                                                                                       </t>
  </si>
  <si>
    <t xml:space="preserve"> IFSC -HDFC0000149                     MAYUR COLONY</t>
  </si>
  <si>
    <t xml:space="preserve">       H.D.F.C. BANK           A/C NO :-  01492560002133                                   </t>
  </si>
  <si>
    <t>DELIVERY/COURIER CHARGES EXTRA</t>
  </si>
  <si>
    <t xml:space="preserve"> </t>
  </si>
  <si>
    <t>NO WARRANTY / NO GUARANTEE</t>
  </si>
  <si>
    <t>COURIER CHARGES EXTRA</t>
  </si>
  <si>
    <t>PAYMENT 100% IN ADVANCE</t>
  </si>
  <si>
    <t>DELIVERY 2 TO 3 DAYS</t>
  </si>
  <si>
    <t>Date: 18/03/2025</t>
  </si>
  <si>
    <t>MOBILITE SMART SOLUTIONS INDIA PVT LTD</t>
  </si>
  <si>
    <t>P I No:  REPI/2024-25/533</t>
  </si>
  <si>
    <t>S.No 43/1 - 44/1, 9th Floor</t>
  </si>
  <si>
    <t>Amar Madhuban Tech Park (AMTP)</t>
  </si>
  <si>
    <t>Baner, Pune</t>
  </si>
  <si>
    <t>GSTIN/UIN: 27AAQCM4438H1Z2</t>
  </si>
  <si>
    <t>MOB - +91 96438-97460</t>
  </si>
  <si>
    <t>1000uf/25v capacitor</t>
  </si>
  <si>
    <t>100K/0.25W RESISTOR</t>
  </si>
  <si>
    <t>100K/1W RESISTOR</t>
  </si>
  <si>
    <t>100K/2W</t>
  </si>
  <si>
    <t>100nf ceramic capacitor</t>
  </si>
  <si>
    <t>100uf/200v capacitor</t>
  </si>
  <si>
    <t>100uf/50v capacitor</t>
  </si>
  <si>
    <t>10A relay 12v</t>
  </si>
  <si>
    <t>10K VARIABLE RESISTOR TRIMMER TYPE</t>
  </si>
  <si>
    <t>10K/0.25W RESISTOR</t>
  </si>
  <si>
    <t>10K/5W RESISTOR</t>
  </si>
  <si>
    <t>10nf/1kv ceramic capacitor</t>
  </si>
  <si>
    <t>10R/1W RESISTOR</t>
  </si>
  <si>
    <t>150K/0.25W RESISTOR</t>
  </si>
  <si>
    <t>16 PIN IC SOCKET</t>
  </si>
  <si>
    <t>16MHZ CRYSTAL</t>
  </si>
  <si>
    <t>18V ZENER DIODE 1W</t>
  </si>
  <si>
    <t>1K/0.25W RESISTOR</t>
  </si>
  <si>
    <t>1n4007 general purpose rectifier</t>
  </si>
  <si>
    <t xml:space="preserve">1n4148 recovery diode </t>
  </si>
  <si>
    <t>1nf/1kv ceramic capacitor</t>
  </si>
  <si>
    <t>1R/2W RESISTOR</t>
  </si>
  <si>
    <t>2.2nf capacitor</t>
  </si>
  <si>
    <t>2.2uf/63v electrolytic capacitor</t>
  </si>
  <si>
    <t>220K/1W RESISTOR</t>
  </si>
  <si>
    <t>220K/2W resistor</t>
  </si>
  <si>
    <t>220nf capacitor</t>
  </si>
  <si>
    <t>220R/0.25W RESISTOR</t>
  </si>
  <si>
    <t>22K/0.25W RESISTOR</t>
  </si>
  <si>
    <t>22pf CAPACITOR</t>
  </si>
  <si>
    <t>22R/0.25W RESISTOR</t>
  </si>
  <si>
    <t>28 PIN IC SOCKET</t>
  </si>
  <si>
    <t>2K2/0.25W RESISTOR</t>
  </si>
  <si>
    <t>3.3k/0.25w resistor</t>
  </si>
  <si>
    <t>3.3uf/400v</t>
  </si>
  <si>
    <t>30A RELAY 12V</t>
  </si>
  <si>
    <t>330uf/50v capacitor</t>
  </si>
  <si>
    <t>3K3 /5W RESISTOR</t>
  </si>
  <si>
    <t>4.7k/0.25w</t>
  </si>
  <si>
    <t>4.7nf capacitor</t>
  </si>
  <si>
    <t>4.7R/2w resistor</t>
  </si>
  <si>
    <t>40A relay 12v</t>
  </si>
  <si>
    <t>470pf capacitor</t>
  </si>
  <si>
    <t>470R/0.25W RESISTOR</t>
  </si>
  <si>
    <t>470uf/50v capacitor</t>
  </si>
  <si>
    <t>470uf/50v electrolytic capacitor</t>
  </si>
  <si>
    <t>47uf/50v capacitor</t>
  </si>
  <si>
    <t>6K8/0.25W RESISTOR</t>
  </si>
  <si>
    <t>8 PIN IC SOCKET</t>
  </si>
  <si>
    <t>9.1K/0.5W RESISTOR</t>
  </si>
  <si>
    <t>ATMEGA328P MCU DIP</t>
  </si>
  <si>
    <t>bc547 npn transistor</t>
  </si>
  <si>
    <t>BD139 NPN TRANSISTOR</t>
  </si>
  <si>
    <t>BD140 PNP TRANSISTOR</t>
  </si>
  <si>
    <t>bridge diode 1kv/1A</t>
  </si>
  <si>
    <t>BUZZER ACTIVE</t>
  </si>
  <si>
    <t>CAPACITOR 4700uf/100v 30X50 HYNCDZ</t>
  </si>
  <si>
    <t>FDA59N30 MOSFET N-CHANNEL</t>
  </si>
  <si>
    <t>FR107 RECOVERY DIODE</t>
  </si>
  <si>
    <t>FR207 FAST RECOVERY DIODE</t>
  </si>
  <si>
    <t>HEATSINK FOR LM7805 REGULATOR</t>
  </si>
  <si>
    <t>I2C LCD DRIVER</t>
  </si>
  <si>
    <t>LM358 OPERATIONAL AMPLIFIER</t>
  </si>
  <si>
    <t>lm7805 voltage regulator</t>
  </si>
  <si>
    <t>Mosfet IRF740N N-CHANNEL</t>
  </si>
  <si>
    <t>MOV VARISTOR 275/14</t>
  </si>
  <si>
    <t>NTC TEMPERATURE SENSOR 10K</t>
  </si>
  <si>
    <t>PC817 OPTOCOUPLER</t>
  </si>
  <si>
    <t>TL431 VOLTAGE REFERENCE</t>
  </si>
  <si>
    <t>TL494 PWM CONTROLLER</t>
  </si>
  <si>
    <t>TLP250N</t>
  </si>
  <si>
    <t>UC3842 PWM CONTROLLER</t>
  </si>
  <si>
    <t>Product</t>
  </si>
  <si>
    <t>12 Cabinets finished rack</t>
  </si>
  <si>
    <t xml:space="preserve">12 Cabinet Rack without Metal </t>
  </si>
  <si>
    <r>
      <t>SRE 6 cabinets rack with metal (CKD)</t>
    </r>
    <r>
      <rPr>
        <b/>
        <sz val="10"/>
        <color rgb="FFFF0000"/>
        <rFont val="Arial"/>
        <family val="2"/>
      </rPr>
      <t xml:space="preserve">  </t>
    </r>
  </si>
  <si>
    <r>
      <t xml:space="preserve">SRE 6 cabinets rack </t>
    </r>
    <r>
      <rPr>
        <b/>
        <sz val="10"/>
        <color rgb="FFFF0000"/>
        <rFont val="Arial"/>
        <family val="2"/>
      </rPr>
      <t>without metal</t>
    </r>
  </si>
  <si>
    <r>
      <t>Spiro 6 cabinets rack with metal (CKD)</t>
    </r>
    <r>
      <rPr>
        <b/>
        <sz val="10"/>
        <color rgb="FFFF0000"/>
        <rFont val="Arial"/>
        <family val="2"/>
      </rPr>
      <t xml:space="preserve">  </t>
    </r>
  </si>
  <si>
    <r>
      <t xml:space="preserve">Spiro 6 cabinets rack </t>
    </r>
    <r>
      <rPr>
        <b/>
        <sz val="10"/>
        <color rgb="FFFF0000"/>
        <rFont val="Arial"/>
        <family val="2"/>
      </rPr>
      <t>without metal</t>
    </r>
  </si>
  <si>
    <t>SRE 12 Cabinets  rack with metal (CKD)</t>
  </si>
  <si>
    <t xml:space="preserve">SRE 12 Cabinet Rack without Metal </t>
  </si>
  <si>
    <t>US$1,069.00</t>
  </si>
  <si>
    <t>US$789.00</t>
  </si>
  <si>
    <t>US$586.00</t>
  </si>
  <si>
    <t>US$600.00</t>
  </si>
  <si>
    <t>US$465.00</t>
  </si>
  <si>
    <t>Fans</t>
  </si>
  <si>
    <t>chargers</t>
  </si>
  <si>
    <t>Sensor -- 4pcs</t>
  </si>
  <si>
    <t>Add RCB -- 6pcs/12pcs</t>
  </si>
  <si>
    <t>Add LED indicator -- 6pcs/12pcs</t>
  </si>
  <si>
    <t>Add power meter -1pc</t>
  </si>
  <si>
    <t>Impact</t>
  </si>
  <si>
    <t>6 Cabinet Rack</t>
  </si>
  <si>
    <t xml:space="preserve">12 Cabinet Rack </t>
  </si>
  <si>
    <t>LCD SCREEN 16 X 2</t>
  </si>
  <si>
    <t>150R 0.25w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</si>
</sst>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Book Antiqua"/>
      <family val="1"/>
    </font>
    <font>
      <b/>
      <sz val="11"/>
      <name val="Book Antiqua"/>
      <family val="1"/>
    </font>
    <font>
      <b/>
      <sz val="11"/>
      <color theme="1"/>
      <name val="Book Antiqua"/>
      <family val="1"/>
    </font>
    <font>
      <b/>
      <sz val="10"/>
      <name val="Book Antiqua"/>
      <family val="1"/>
    </font>
    <font>
      <b/>
      <sz val="10"/>
      <color theme="1"/>
      <name val="Book Antiqua"/>
      <family val="1"/>
    </font>
    <font>
      <b/>
      <sz val="18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name val="Book Antiqua"/>
      <family val="1"/>
    </font>
    <font>
      <b/>
      <sz val="12"/>
      <name val="Times New Roman"/>
      <family val="1"/>
    </font>
    <font>
      <b/>
      <sz val="36"/>
      <color indexed="61"/>
      <name val="Times New Roman"/>
      <family val="1"/>
    </font>
    <font>
      <b/>
      <sz val="11"/>
      <name val="Times New Roman"/>
      <family val="1"/>
    </font>
    <font>
      <b/>
      <sz val="9"/>
      <name val="Book Antiqua"/>
      <family val="1"/>
    </font>
    <font>
      <sz val="11"/>
      <name val="Calibri"/>
      <family val="2"/>
    </font>
    <font>
      <b/>
      <sz val="12"/>
      <color rgb="FF1F497D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>
      <alignment vertical="center"/>
    </xf>
  </cellStyleXfs>
  <cellXfs count="69">
    <xf numFmtId="0" fontId="0" fillId="0" borderId="0" xfId="0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1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2" fontId="6" fillId="0" borderId="8" xfId="0" applyNumberFormat="1" applyFont="1" applyBorder="1" applyAlignment="1">
      <alignment horizontal="right"/>
    </xf>
    <xf numFmtId="2" fontId="10" fillId="0" borderId="2" xfId="0" applyNumberFormat="1" applyFont="1" applyBorder="1"/>
    <xf numFmtId="2" fontId="6" fillId="0" borderId="9" xfId="0" applyNumberFormat="1" applyFont="1" applyBorder="1" applyAlignment="1">
      <alignment horizontal="right"/>
    </xf>
    <xf numFmtId="0" fontId="9" fillId="0" borderId="0" xfId="0" applyFont="1"/>
    <xf numFmtId="0" fontId="13" fillId="2" borderId="0" xfId="0" applyFont="1" applyFill="1"/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4" fillId="0" borderId="13" xfId="1" applyFont="1" applyBorder="1" applyAlignment="1">
      <alignment horizontal="center" vertical="center"/>
    </xf>
    <xf numFmtId="2" fontId="4" fillId="0" borderId="12" xfId="0" applyNumberFormat="1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0" fontId="14" fillId="0" borderId="0" xfId="0" applyFont="1"/>
    <xf numFmtId="2" fontId="4" fillId="0" borderId="2" xfId="0" applyNumberFormat="1" applyFont="1" applyBorder="1"/>
    <xf numFmtId="0" fontId="16" fillId="0" borderId="0" xfId="0" applyFont="1"/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0" fillId="0" borderId="28" xfId="0" applyBorder="1"/>
    <xf numFmtId="0" fontId="2" fillId="0" borderId="28" xfId="0" applyFont="1" applyBorder="1"/>
    <xf numFmtId="164" fontId="20" fillId="0" borderId="27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8" fillId="0" borderId="0" xfId="0" applyFont="1"/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20" xfId="0" applyNumberFormat="1" applyFont="1" applyBorder="1" applyAlignment="1">
      <alignment horizontal="center" wrapText="1"/>
    </xf>
    <xf numFmtId="2" fontId="4" fillId="0" borderId="21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>
      <alignment horizontal="center" wrapText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381002</xdr:colOff>
      <xdr:row>98</xdr:row>
      <xdr:rowOff>19050</xdr:rowOff>
    </xdr:from>
    <xdr:to>
      <xdr:col>3</xdr:col>
      <xdr:colOff>902254</xdr:colOff>
      <xdr:row>104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94" t="1887" r="3730" b="12498"/>
        <a:stretch/>
      </xdr:blipFill>
      <xdr:spPr>
        <a:xfrm>
          <a:off x="3552827" y="7096125"/>
          <a:ext cx="978452" cy="12001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97</xdr:row>
      <xdr:rowOff>209549</xdr:rowOff>
    </xdr:from>
    <xdr:to>
      <xdr:col>5</xdr:col>
      <xdr:colOff>876300</xdr:colOff>
      <xdr:row>104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5" t="31488" r="21607" b="10213"/>
        <a:stretch/>
      </xdr:blipFill>
      <xdr:spPr>
        <a:xfrm>
          <a:off x="4543425" y="6696074"/>
          <a:ext cx="923925" cy="121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22" zoomScaleNormal="100" workbookViewId="0">
      <selection activeCell="B27" sqref="B27"/>
    </sheetView>
  </sheetViews>
  <sheetFormatPr defaultRowHeight="14.4" x14ac:dyDescent="0.3"/>
  <cols>
    <col min="1" max="1" width="6.6640625" customWidth="1"/>
    <col min="2" max="2" width="40.88671875" customWidth="1"/>
    <col min="3" max="3" width="6.88671875" customWidth="1"/>
    <col min="4" max="4" width="13.21875" customWidth="1"/>
    <col min="5" max="5" width="5.33203125" customWidth="1"/>
    <col min="6" max="6" width="13.5546875" bestFit="1" customWidth="1"/>
    <col min="8" max="8" width="8.6640625" customWidth="1"/>
  </cols>
  <sheetData>
    <row r="1" spans="1:6" ht="45.6" x14ac:dyDescent="0.75">
      <c r="A1" s="51" t="s">
        <v>0</v>
      </c>
      <c r="B1" s="51"/>
      <c r="C1" s="51"/>
      <c r="D1" s="51"/>
      <c r="E1" s="51"/>
      <c r="F1" s="51"/>
    </row>
    <row r="2" spans="1:6" ht="15.6" x14ac:dyDescent="0.3">
      <c r="A2" s="52" t="s">
        <v>1</v>
      </c>
      <c r="B2" s="52"/>
      <c r="C2" s="52"/>
      <c r="D2" s="52"/>
      <c r="E2" s="52"/>
      <c r="F2" s="52"/>
    </row>
    <row r="3" spans="1:6" ht="15.6" x14ac:dyDescent="0.3">
      <c r="A3" s="52" t="s">
        <v>2</v>
      </c>
      <c r="B3" s="52"/>
      <c r="C3" s="52"/>
      <c r="D3" s="52"/>
      <c r="E3" s="52"/>
      <c r="F3" s="52"/>
    </row>
    <row r="5" spans="1:6" ht="25.2" x14ac:dyDescent="0.45">
      <c r="A5" s="53" t="s">
        <v>3</v>
      </c>
      <c r="B5" s="53"/>
      <c r="C5" s="53"/>
      <c r="D5" s="53"/>
      <c r="E5" s="53"/>
      <c r="F5" s="53"/>
    </row>
    <row r="7" spans="1:6" ht="23.4" x14ac:dyDescent="0.45">
      <c r="A7" s="54" t="s">
        <v>4</v>
      </c>
      <c r="B7" s="54"/>
      <c r="C7" s="54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26" t="s">
        <v>5</v>
      </c>
      <c r="B9" s="27"/>
      <c r="C9" s="2"/>
      <c r="D9" s="2" t="s">
        <v>30</v>
      </c>
      <c r="E9" s="3"/>
      <c r="F9" s="3"/>
    </row>
    <row r="10" spans="1:6" ht="15.6" x14ac:dyDescent="0.3">
      <c r="A10" s="39" t="s">
        <v>31</v>
      </c>
      <c r="B10" s="27"/>
      <c r="C10" s="2"/>
      <c r="D10" s="2" t="s">
        <v>32</v>
      </c>
      <c r="E10" s="2"/>
      <c r="F10" s="2"/>
    </row>
    <row r="11" spans="1:6" x14ac:dyDescent="0.3">
      <c r="A11" s="5" t="s">
        <v>33</v>
      </c>
      <c r="B11" s="2"/>
      <c r="C11" s="2"/>
      <c r="D11" s="2" t="s">
        <v>19</v>
      </c>
      <c r="E11" s="2"/>
      <c r="F11" s="2"/>
    </row>
    <row r="12" spans="1:6" ht="15" customHeight="1" x14ac:dyDescent="0.3">
      <c r="A12" s="5" t="s">
        <v>34</v>
      </c>
      <c r="B12" s="37"/>
      <c r="C12" s="2"/>
      <c r="D12" s="2" t="s">
        <v>30</v>
      </c>
      <c r="E12" s="1"/>
      <c r="F12" s="1"/>
    </row>
    <row r="13" spans="1:6" ht="15" customHeight="1" x14ac:dyDescent="0.3">
      <c r="A13" s="5" t="s">
        <v>35</v>
      </c>
      <c r="B13" s="37"/>
      <c r="C13" s="2"/>
      <c r="D13" s="2"/>
      <c r="E13" s="1"/>
      <c r="F13" s="1"/>
    </row>
    <row r="14" spans="1:6" ht="15" customHeight="1" x14ac:dyDescent="0.3">
      <c r="A14" s="5" t="s">
        <v>36</v>
      </c>
      <c r="B14" s="37"/>
      <c r="C14" s="2"/>
      <c r="D14" s="2"/>
      <c r="E14" s="1"/>
      <c r="F14" s="1"/>
    </row>
    <row r="15" spans="1:6" ht="15" customHeight="1" x14ac:dyDescent="0.3">
      <c r="A15" s="5" t="s">
        <v>37</v>
      </c>
      <c r="B15" s="37"/>
      <c r="C15" s="2"/>
      <c r="D15" s="2"/>
      <c r="E15" s="1"/>
      <c r="F15" s="1"/>
    </row>
    <row r="16" spans="1:6" ht="15" customHeight="1" thickBot="1" x14ac:dyDescent="0.35">
      <c r="A16" s="5"/>
      <c r="B16" s="37"/>
      <c r="C16" s="2"/>
      <c r="D16" s="2"/>
      <c r="E16" s="1"/>
      <c r="F16" s="1"/>
    </row>
    <row r="17" spans="1:9" ht="15" thickBot="1" x14ac:dyDescent="0.35">
      <c r="A17" s="17" t="s">
        <v>6</v>
      </c>
      <c r="B17" s="18" t="s">
        <v>7</v>
      </c>
      <c r="C17" s="19" t="s">
        <v>8</v>
      </c>
      <c r="D17" s="20" t="s">
        <v>9</v>
      </c>
      <c r="E17" s="21" t="s">
        <v>10</v>
      </c>
      <c r="F17" s="22" t="s">
        <v>11</v>
      </c>
    </row>
    <row r="18" spans="1:9" x14ac:dyDescent="0.3">
      <c r="A18" s="29">
        <v>1</v>
      </c>
      <c r="B18" s="25" t="s">
        <v>38</v>
      </c>
      <c r="C18" s="28">
        <v>80</v>
      </c>
      <c r="D18" s="28">
        <v>7</v>
      </c>
      <c r="E18" s="23">
        <v>0.18</v>
      </c>
      <c r="F18" s="24">
        <f t="shared" ref="F18" si="0">((C18*D18)+(C18*D18*E18))</f>
        <v>660.8</v>
      </c>
      <c r="I18" t="s">
        <v>25</v>
      </c>
    </row>
    <row r="19" spans="1:9" x14ac:dyDescent="0.3">
      <c r="A19" s="29">
        <v>2</v>
      </c>
      <c r="B19" s="25" t="s">
        <v>39</v>
      </c>
      <c r="C19" s="28">
        <v>500</v>
      </c>
      <c r="D19" s="28">
        <v>0.6</v>
      </c>
      <c r="E19" s="23">
        <v>0.18</v>
      </c>
      <c r="F19" s="24">
        <f t="shared" ref="F19:F76" si="1">((C19*D19)+(C19*D19*E19))</f>
        <v>354</v>
      </c>
    </row>
    <row r="20" spans="1:9" x14ac:dyDescent="0.3">
      <c r="A20" s="29">
        <v>3</v>
      </c>
      <c r="B20" s="25" t="s">
        <v>40</v>
      </c>
      <c r="C20" s="28">
        <v>80</v>
      </c>
      <c r="D20" s="28">
        <v>1.5</v>
      </c>
      <c r="E20" s="23">
        <v>0.18</v>
      </c>
      <c r="F20" s="24">
        <f t="shared" si="1"/>
        <v>141.6</v>
      </c>
    </row>
    <row r="21" spans="1:9" x14ac:dyDescent="0.3">
      <c r="A21" s="29">
        <f t="shared" ref="A20:A93" si="2">+A20+1</f>
        <v>4</v>
      </c>
      <c r="B21" s="25" t="s">
        <v>41</v>
      </c>
      <c r="C21" s="28">
        <v>40</v>
      </c>
      <c r="D21" s="28">
        <v>2</v>
      </c>
      <c r="E21" s="23">
        <v>0.18</v>
      </c>
      <c r="F21" s="24">
        <f t="shared" si="1"/>
        <v>94.4</v>
      </c>
    </row>
    <row r="22" spans="1:9" x14ac:dyDescent="0.3">
      <c r="A22" s="29">
        <v>5</v>
      </c>
      <c r="B22" s="25" t="s">
        <v>42</v>
      </c>
      <c r="C22" s="28">
        <v>1240</v>
      </c>
      <c r="D22" s="28">
        <v>0.5</v>
      </c>
      <c r="E22" s="23">
        <v>0.18</v>
      </c>
      <c r="F22" s="24">
        <f t="shared" si="1"/>
        <v>731.6</v>
      </c>
    </row>
    <row r="23" spans="1:9" x14ac:dyDescent="0.3">
      <c r="A23" s="29">
        <f t="shared" si="2"/>
        <v>6</v>
      </c>
      <c r="B23" s="25" t="s">
        <v>43</v>
      </c>
      <c r="C23" s="28">
        <v>80</v>
      </c>
      <c r="D23" s="28">
        <v>28</v>
      </c>
      <c r="E23" s="23">
        <v>0.18</v>
      </c>
      <c r="F23" s="24">
        <f t="shared" si="1"/>
        <v>2643.2</v>
      </c>
    </row>
    <row r="24" spans="1:9" x14ac:dyDescent="0.3">
      <c r="A24" s="29">
        <v>7</v>
      </c>
      <c r="B24" s="25" t="s">
        <v>44</v>
      </c>
      <c r="C24" s="28">
        <v>160</v>
      </c>
      <c r="D24" s="28">
        <v>3</v>
      </c>
      <c r="E24" s="23">
        <v>0.18</v>
      </c>
      <c r="F24" s="24">
        <f t="shared" si="1"/>
        <v>566.4</v>
      </c>
    </row>
    <row r="25" spans="1:9" x14ac:dyDescent="0.3">
      <c r="A25" s="29">
        <v>8</v>
      </c>
      <c r="B25" s="25" t="s">
        <v>66</v>
      </c>
      <c r="C25" s="28">
        <v>80</v>
      </c>
      <c r="D25" s="28"/>
      <c r="E25" s="23"/>
      <c r="F25" s="24"/>
    </row>
    <row r="26" spans="1:9" x14ac:dyDescent="0.3">
      <c r="A26" s="29">
        <v>9</v>
      </c>
      <c r="B26" s="25" t="s">
        <v>45</v>
      </c>
      <c r="C26" s="28">
        <v>40</v>
      </c>
      <c r="D26" s="28">
        <v>25</v>
      </c>
      <c r="E26" s="23">
        <v>0.18</v>
      </c>
      <c r="F26" s="24">
        <f t="shared" si="1"/>
        <v>1180</v>
      </c>
    </row>
    <row r="27" spans="1:9" x14ac:dyDescent="0.3">
      <c r="A27" s="29">
        <v>10</v>
      </c>
      <c r="B27" s="25" t="s">
        <v>134</v>
      </c>
      <c r="C27" s="28">
        <v>40</v>
      </c>
      <c r="D27" s="28">
        <v>0.6</v>
      </c>
      <c r="E27" s="23">
        <v>0.18</v>
      </c>
      <c r="F27" s="24">
        <f t="shared" si="1"/>
        <v>28.32</v>
      </c>
    </row>
    <row r="28" spans="1:9" x14ac:dyDescent="0.3">
      <c r="A28" s="29">
        <v>11</v>
      </c>
      <c r="B28" s="25" t="s">
        <v>46</v>
      </c>
      <c r="C28" s="28">
        <v>120</v>
      </c>
      <c r="D28" s="28">
        <v>6</v>
      </c>
      <c r="E28" s="23">
        <v>0.18</v>
      </c>
      <c r="F28" s="24">
        <f t="shared" si="1"/>
        <v>849.6</v>
      </c>
    </row>
    <row r="29" spans="1:9" x14ac:dyDescent="0.3">
      <c r="A29" s="29">
        <f t="shared" si="2"/>
        <v>12</v>
      </c>
      <c r="B29" s="25" t="s">
        <v>47</v>
      </c>
      <c r="C29" s="28">
        <v>2360</v>
      </c>
      <c r="D29" s="28">
        <v>0.6</v>
      </c>
      <c r="E29" s="23">
        <v>0.18</v>
      </c>
      <c r="F29" s="24">
        <f t="shared" si="1"/>
        <v>1670.88</v>
      </c>
    </row>
    <row r="30" spans="1:9" x14ac:dyDescent="0.3">
      <c r="A30" s="29">
        <f t="shared" si="2"/>
        <v>13</v>
      </c>
      <c r="B30" s="25" t="s">
        <v>48</v>
      </c>
      <c r="C30" s="28">
        <v>40</v>
      </c>
      <c r="D30" s="28">
        <v>8</v>
      </c>
      <c r="E30" s="23">
        <v>0.18</v>
      </c>
      <c r="F30" s="24">
        <f t="shared" si="1"/>
        <v>377.6</v>
      </c>
    </row>
    <row r="31" spans="1:9" x14ac:dyDescent="0.3">
      <c r="A31" s="29">
        <v>14</v>
      </c>
      <c r="B31" s="25" t="s">
        <v>49</v>
      </c>
      <c r="C31" s="28">
        <v>160</v>
      </c>
      <c r="D31" s="28">
        <v>1.5</v>
      </c>
      <c r="E31" s="23">
        <v>0.18</v>
      </c>
      <c r="F31" s="24">
        <f t="shared" si="1"/>
        <v>283.2</v>
      </c>
    </row>
    <row r="32" spans="1:9" x14ac:dyDescent="0.3">
      <c r="A32" s="29">
        <f t="shared" si="2"/>
        <v>15</v>
      </c>
      <c r="B32" s="25" t="s">
        <v>50</v>
      </c>
      <c r="C32" s="28">
        <v>360</v>
      </c>
      <c r="D32" s="28">
        <v>1.5</v>
      </c>
      <c r="E32" s="23">
        <v>0.18</v>
      </c>
      <c r="F32" s="24">
        <f t="shared" si="1"/>
        <v>637.20000000000005</v>
      </c>
    </row>
    <row r="33" spans="1:6" x14ac:dyDescent="0.3">
      <c r="A33" s="29">
        <f t="shared" si="2"/>
        <v>16</v>
      </c>
      <c r="B33" s="25" t="s">
        <v>51</v>
      </c>
      <c r="C33" s="28">
        <v>40</v>
      </c>
      <c r="D33" s="28">
        <v>0.6</v>
      </c>
      <c r="E33" s="23">
        <v>0.18</v>
      </c>
      <c r="F33" s="24">
        <f t="shared" si="1"/>
        <v>28.32</v>
      </c>
    </row>
    <row r="34" spans="1:6" x14ac:dyDescent="0.3">
      <c r="A34" s="29">
        <f t="shared" si="2"/>
        <v>17</v>
      </c>
      <c r="B34" s="25" t="s">
        <v>52</v>
      </c>
      <c r="C34" s="28">
        <v>40</v>
      </c>
      <c r="D34" s="28">
        <v>2.5</v>
      </c>
      <c r="E34" s="23">
        <v>0.18</v>
      </c>
      <c r="F34" s="24">
        <f t="shared" si="1"/>
        <v>118</v>
      </c>
    </row>
    <row r="35" spans="1:6" x14ac:dyDescent="0.3">
      <c r="A35" s="29">
        <f>+A34+1</f>
        <v>18</v>
      </c>
      <c r="B35" s="25" t="s">
        <v>53</v>
      </c>
      <c r="C35" s="28">
        <v>80</v>
      </c>
      <c r="D35" s="28">
        <v>5.5</v>
      </c>
      <c r="E35" s="23">
        <v>0.18</v>
      </c>
      <c r="F35" s="24">
        <f t="shared" si="1"/>
        <v>519.20000000000005</v>
      </c>
    </row>
    <row r="36" spans="1:6" x14ac:dyDescent="0.3">
      <c r="A36" s="29">
        <f t="shared" si="2"/>
        <v>19</v>
      </c>
      <c r="B36" s="25" t="s">
        <v>54</v>
      </c>
      <c r="C36" s="28">
        <v>80</v>
      </c>
      <c r="D36" s="28">
        <v>1.5</v>
      </c>
      <c r="E36" s="23">
        <v>0.18</v>
      </c>
      <c r="F36" s="24">
        <f t="shared" si="1"/>
        <v>141.6</v>
      </c>
    </row>
    <row r="37" spans="1:6" x14ac:dyDescent="0.3">
      <c r="A37" s="29">
        <f t="shared" si="2"/>
        <v>20</v>
      </c>
      <c r="B37" s="25" t="s">
        <v>55</v>
      </c>
      <c r="C37" s="28">
        <v>520</v>
      </c>
      <c r="D37" s="28">
        <v>0.6</v>
      </c>
      <c r="E37" s="23">
        <v>0.18</v>
      </c>
      <c r="F37" s="24">
        <f t="shared" si="1"/>
        <v>368.15999999999997</v>
      </c>
    </row>
    <row r="38" spans="1:6" x14ac:dyDescent="0.3">
      <c r="A38" s="29">
        <f t="shared" si="2"/>
        <v>21</v>
      </c>
      <c r="B38" s="25" t="s">
        <v>56</v>
      </c>
      <c r="C38" s="28">
        <v>280</v>
      </c>
      <c r="D38" s="28">
        <v>0.5</v>
      </c>
      <c r="E38" s="23">
        <v>0.18</v>
      </c>
      <c r="F38" s="24">
        <f t="shared" si="1"/>
        <v>165.2</v>
      </c>
    </row>
    <row r="39" spans="1:6" x14ac:dyDescent="0.3">
      <c r="A39" s="29">
        <f t="shared" si="2"/>
        <v>22</v>
      </c>
      <c r="B39" s="25" t="s">
        <v>57</v>
      </c>
      <c r="C39" s="28">
        <v>320</v>
      </c>
      <c r="D39" s="28">
        <v>0.45</v>
      </c>
      <c r="E39" s="23">
        <v>0.18</v>
      </c>
      <c r="F39" s="24">
        <f t="shared" si="1"/>
        <v>169.92</v>
      </c>
    </row>
    <row r="40" spans="1:6" x14ac:dyDescent="0.3">
      <c r="A40" s="29">
        <f t="shared" si="2"/>
        <v>23</v>
      </c>
      <c r="B40" s="25" t="s">
        <v>58</v>
      </c>
      <c r="C40" s="28">
        <v>40</v>
      </c>
      <c r="D40" s="28">
        <v>1.5</v>
      </c>
      <c r="E40" s="23">
        <v>0.18</v>
      </c>
      <c r="F40" s="24">
        <f t="shared" si="1"/>
        <v>70.8</v>
      </c>
    </row>
    <row r="41" spans="1:6" x14ac:dyDescent="0.3">
      <c r="A41" s="29">
        <f t="shared" si="2"/>
        <v>24</v>
      </c>
      <c r="B41" s="25" t="s">
        <v>59</v>
      </c>
      <c r="C41" s="28">
        <v>40</v>
      </c>
      <c r="D41" s="28">
        <v>2.5</v>
      </c>
      <c r="E41" s="23">
        <v>0.18</v>
      </c>
      <c r="F41" s="24">
        <f t="shared" si="1"/>
        <v>118</v>
      </c>
    </row>
    <row r="42" spans="1:6" x14ac:dyDescent="0.3">
      <c r="A42" s="29">
        <v>25</v>
      </c>
      <c r="B42" s="25" t="s">
        <v>60</v>
      </c>
      <c r="C42" s="28">
        <v>80</v>
      </c>
      <c r="D42" s="28">
        <v>0.5</v>
      </c>
      <c r="E42" s="23">
        <v>0.18</v>
      </c>
      <c r="F42" s="24">
        <f t="shared" si="1"/>
        <v>47.2</v>
      </c>
    </row>
    <row r="43" spans="1:6" x14ac:dyDescent="0.3">
      <c r="A43" s="29">
        <f t="shared" si="2"/>
        <v>26</v>
      </c>
      <c r="B43" s="25" t="s">
        <v>61</v>
      </c>
      <c r="C43" s="28">
        <v>40</v>
      </c>
      <c r="D43" s="28">
        <v>1.5</v>
      </c>
      <c r="E43" s="23">
        <v>0.18</v>
      </c>
      <c r="F43" s="24">
        <f t="shared" si="1"/>
        <v>70.8</v>
      </c>
    </row>
    <row r="44" spans="1:6" x14ac:dyDescent="0.3">
      <c r="A44" s="29">
        <f t="shared" si="2"/>
        <v>27</v>
      </c>
      <c r="B44" s="25" t="s">
        <v>62</v>
      </c>
      <c r="C44" s="28">
        <v>320</v>
      </c>
      <c r="D44" s="28">
        <v>1.5</v>
      </c>
      <c r="E44" s="23">
        <v>0.18</v>
      </c>
      <c r="F44" s="24">
        <f t="shared" si="1"/>
        <v>566.4</v>
      </c>
    </row>
    <row r="45" spans="1:6" x14ac:dyDescent="0.3">
      <c r="A45" s="29">
        <f t="shared" si="2"/>
        <v>28</v>
      </c>
      <c r="B45" s="25" t="s">
        <v>63</v>
      </c>
      <c r="C45" s="28">
        <v>40</v>
      </c>
      <c r="D45" s="28">
        <v>2</v>
      </c>
      <c r="E45" s="23">
        <v>0.18</v>
      </c>
      <c r="F45" s="24">
        <f t="shared" si="1"/>
        <v>94.4</v>
      </c>
    </row>
    <row r="46" spans="1:6" x14ac:dyDescent="0.3">
      <c r="A46" s="29">
        <f t="shared" si="2"/>
        <v>29</v>
      </c>
      <c r="B46" s="25" t="s">
        <v>64</v>
      </c>
      <c r="C46" s="28">
        <v>80</v>
      </c>
      <c r="D46" s="28">
        <v>1.5</v>
      </c>
      <c r="E46" s="23">
        <v>0.18</v>
      </c>
      <c r="F46" s="24">
        <f t="shared" si="1"/>
        <v>141.6</v>
      </c>
    </row>
    <row r="47" spans="1:6" x14ac:dyDescent="0.3">
      <c r="A47" s="29">
        <f t="shared" si="2"/>
        <v>30</v>
      </c>
      <c r="B47" s="25" t="s">
        <v>65</v>
      </c>
      <c r="C47" s="28">
        <v>240</v>
      </c>
      <c r="D47" s="28">
        <v>0.6</v>
      </c>
      <c r="E47" s="23">
        <v>0.18</v>
      </c>
      <c r="F47" s="24">
        <f t="shared" si="1"/>
        <v>169.92</v>
      </c>
    </row>
    <row r="48" spans="1:6" x14ac:dyDescent="0.3">
      <c r="A48" s="29">
        <f t="shared" si="2"/>
        <v>31</v>
      </c>
      <c r="B48" s="25" t="s">
        <v>66</v>
      </c>
      <c r="C48" s="28">
        <v>200</v>
      </c>
      <c r="D48" s="28">
        <v>0.6</v>
      </c>
      <c r="E48" s="23">
        <v>0.18</v>
      </c>
      <c r="F48" s="24">
        <f t="shared" si="1"/>
        <v>141.6</v>
      </c>
    </row>
    <row r="49" spans="1:6" x14ac:dyDescent="0.3">
      <c r="A49" s="29">
        <f t="shared" si="2"/>
        <v>32</v>
      </c>
      <c r="B49" s="25" t="s">
        <v>67</v>
      </c>
      <c r="C49" s="28">
        <v>160</v>
      </c>
      <c r="D49" s="28">
        <v>0.5</v>
      </c>
      <c r="E49" s="23">
        <v>0.18</v>
      </c>
      <c r="F49" s="24">
        <f t="shared" si="1"/>
        <v>94.4</v>
      </c>
    </row>
    <row r="50" spans="1:6" x14ac:dyDescent="0.3">
      <c r="A50" s="29">
        <f t="shared" si="2"/>
        <v>33</v>
      </c>
      <c r="B50" s="25" t="s">
        <v>68</v>
      </c>
      <c r="C50" s="28">
        <v>160</v>
      </c>
      <c r="D50" s="28">
        <v>0.6</v>
      </c>
      <c r="E50" s="23">
        <v>0.18</v>
      </c>
      <c r="F50" s="24">
        <f t="shared" si="1"/>
        <v>113.28</v>
      </c>
    </row>
    <row r="51" spans="1:6" x14ac:dyDescent="0.3">
      <c r="A51" s="29">
        <f t="shared" si="2"/>
        <v>34</v>
      </c>
      <c r="B51" s="25" t="s">
        <v>69</v>
      </c>
      <c r="C51" s="28">
        <v>80</v>
      </c>
      <c r="D51" s="28">
        <v>4.2</v>
      </c>
      <c r="E51" s="23">
        <v>0.18</v>
      </c>
      <c r="F51" s="24">
        <f t="shared" si="1"/>
        <v>396.48</v>
      </c>
    </row>
    <row r="52" spans="1:6" x14ac:dyDescent="0.3">
      <c r="A52" s="29">
        <f t="shared" si="2"/>
        <v>35</v>
      </c>
      <c r="B52" s="25" t="s">
        <v>70</v>
      </c>
      <c r="C52" s="28">
        <v>240</v>
      </c>
      <c r="D52" s="28">
        <v>0.6</v>
      </c>
      <c r="E52" s="23">
        <v>0.18</v>
      </c>
      <c r="F52" s="24">
        <f t="shared" si="1"/>
        <v>169.92</v>
      </c>
    </row>
    <row r="53" spans="1:6" x14ac:dyDescent="0.3">
      <c r="A53" s="29">
        <f t="shared" si="2"/>
        <v>36</v>
      </c>
      <c r="B53" s="25" t="s">
        <v>71</v>
      </c>
      <c r="C53" s="28">
        <v>40</v>
      </c>
      <c r="D53" s="28">
        <v>0.6</v>
      </c>
      <c r="E53" s="23">
        <v>0.18</v>
      </c>
      <c r="F53" s="24">
        <f t="shared" si="1"/>
        <v>28.32</v>
      </c>
    </row>
    <row r="54" spans="1:6" x14ac:dyDescent="0.3">
      <c r="A54" s="29">
        <f t="shared" si="2"/>
        <v>37</v>
      </c>
      <c r="B54" s="25" t="s">
        <v>72</v>
      </c>
      <c r="C54" s="28">
        <v>120</v>
      </c>
      <c r="D54" s="28">
        <v>7</v>
      </c>
      <c r="E54" s="23">
        <v>0.18</v>
      </c>
      <c r="F54" s="24">
        <f t="shared" si="1"/>
        <v>991.2</v>
      </c>
    </row>
    <row r="55" spans="1:6" x14ac:dyDescent="0.3">
      <c r="A55" s="29">
        <f t="shared" si="2"/>
        <v>38</v>
      </c>
      <c r="B55" s="25" t="s">
        <v>73</v>
      </c>
      <c r="C55" s="28">
        <v>40</v>
      </c>
      <c r="D55" s="28">
        <v>60</v>
      </c>
      <c r="E55" s="23">
        <v>0.18</v>
      </c>
      <c r="F55" s="24">
        <f t="shared" si="1"/>
        <v>2832</v>
      </c>
    </row>
    <row r="56" spans="1:6" x14ac:dyDescent="0.3">
      <c r="A56" s="29">
        <f t="shared" si="2"/>
        <v>39</v>
      </c>
      <c r="B56" s="25" t="s">
        <v>74</v>
      </c>
      <c r="C56" s="28">
        <v>80</v>
      </c>
      <c r="D56" s="28">
        <v>6.5</v>
      </c>
      <c r="E56" s="23">
        <v>0.18</v>
      </c>
      <c r="F56" s="24">
        <f t="shared" si="1"/>
        <v>613.6</v>
      </c>
    </row>
    <row r="57" spans="1:6" x14ac:dyDescent="0.3">
      <c r="A57" s="29">
        <f t="shared" si="2"/>
        <v>40</v>
      </c>
      <c r="B57" s="25" t="s">
        <v>75</v>
      </c>
      <c r="C57" s="28">
        <v>40</v>
      </c>
      <c r="D57" s="28">
        <v>8</v>
      </c>
      <c r="E57" s="23">
        <v>0.18</v>
      </c>
      <c r="F57" s="24">
        <f t="shared" si="1"/>
        <v>377.6</v>
      </c>
    </row>
    <row r="58" spans="1:6" x14ac:dyDescent="0.3">
      <c r="A58" s="29">
        <f t="shared" si="2"/>
        <v>41</v>
      </c>
      <c r="B58" s="25" t="s">
        <v>76</v>
      </c>
      <c r="C58" s="28">
        <v>160</v>
      </c>
      <c r="D58" s="28">
        <v>0.6</v>
      </c>
      <c r="E58" s="23">
        <v>0.18</v>
      </c>
      <c r="F58" s="24">
        <f t="shared" si="1"/>
        <v>113.28</v>
      </c>
    </row>
    <row r="59" spans="1:6" x14ac:dyDescent="0.3">
      <c r="A59" s="29">
        <f t="shared" si="2"/>
        <v>42</v>
      </c>
      <c r="B59" s="25" t="s">
        <v>77</v>
      </c>
      <c r="C59" s="28">
        <v>80</v>
      </c>
      <c r="D59" s="28">
        <v>0.5</v>
      </c>
      <c r="E59" s="23">
        <v>0.18</v>
      </c>
      <c r="F59" s="24">
        <f t="shared" si="1"/>
        <v>47.2</v>
      </c>
    </row>
    <row r="60" spans="1:6" x14ac:dyDescent="0.3">
      <c r="A60" s="29">
        <f t="shared" si="2"/>
        <v>43</v>
      </c>
      <c r="B60" s="25" t="s">
        <v>78</v>
      </c>
      <c r="C60" s="28">
        <v>40</v>
      </c>
      <c r="D60" s="28">
        <v>2.5</v>
      </c>
      <c r="E60" s="23">
        <v>0.18</v>
      </c>
      <c r="F60" s="24">
        <f t="shared" si="1"/>
        <v>118</v>
      </c>
    </row>
    <row r="61" spans="1:6" x14ac:dyDescent="0.3">
      <c r="A61" s="29">
        <f t="shared" si="2"/>
        <v>44</v>
      </c>
      <c r="B61" s="25" t="s">
        <v>79</v>
      </c>
      <c r="C61" s="28">
        <v>80</v>
      </c>
      <c r="D61" s="28">
        <v>80</v>
      </c>
      <c r="E61" s="23">
        <v>0.18</v>
      </c>
      <c r="F61" s="24">
        <f t="shared" si="1"/>
        <v>7552</v>
      </c>
    </row>
    <row r="62" spans="1:6" x14ac:dyDescent="0.3">
      <c r="A62" s="29">
        <f t="shared" si="2"/>
        <v>45</v>
      </c>
      <c r="B62" s="25" t="s">
        <v>80</v>
      </c>
      <c r="C62" s="28">
        <v>80</v>
      </c>
      <c r="D62" s="28">
        <v>0.5</v>
      </c>
      <c r="E62" s="23">
        <v>0.18</v>
      </c>
      <c r="F62" s="24">
        <f t="shared" si="1"/>
        <v>47.2</v>
      </c>
    </row>
    <row r="63" spans="1:6" x14ac:dyDescent="0.3">
      <c r="A63" s="29">
        <f t="shared" si="2"/>
        <v>46</v>
      </c>
      <c r="B63" s="25" t="s">
        <v>81</v>
      </c>
      <c r="C63" s="28">
        <v>120</v>
      </c>
      <c r="D63" s="28">
        <v>0.6</v>
      </c>
      <c r="E63" s="23">
        <v>0.18</v>
      </c>
      <c r="F63" s="24">
        <f t="shared" si="1"/>
        <v>84.96</v>
      </c>
    </row>
    <row r="64" spans="1:6" x14ac:dyDescent="0.3">
      <c r="A64" s="29">
        <f t="shared" si="2"/>
        <v>47</v>
      </c>
      <c r="B64" s="25" t="s">
        <v>82</v>
      </c>
      <c r="C64" s="28">
        <v>80</v>
      </c>
      <c r="D64" s="28">
        <v>8.5</v>
      </c>
      <c r="E64" s="23">
        <v>0.18</v>
      </c>
      <c r="F64" s="24">
        <f t="shared" si="1"/>
        <v>802.4</v>
      </c>
    </row>
    <row r="65" spans="1:6" x14ac:dyDescent="0.3">
      <c r="A65" s="29">
        <f t="shared" si="2"/>
        <v>48</v>
      </c>
      <c r="B65" s="25" t="s">
        <v>83</v>
      </c>
      <c r="C65" s="28">
        <v>120</v>
      </c>
      <c r="D65" s="28">
        <v>8.5</v>
      </c>
      <c r="E65" s="23">
        <v>0.18</v>
      </c>
      <c r="F65" s="24">
        <f t="shared" si="1"/>
        <v>1203.5999999999999</v>
      </c>
    </row>
    <row r="66" spans="1:6" x14ac:dyDescent="0.3">
      <c r="A66" s="29">
        <f t="shared" si="2"/>
        <v>49</v>
      </c>
      <c r="B66" s="25" t="s">
        <v>84</v>
      </c>
      <c r="C66" s="28">
        <v>160</v>
      </c>
      <c r="D66" s="28">
        <v>2.5</v>
      </c>
      <c r="E66" s="23">
        <v>0.18</v>
      </c>
      <c r="F66" s="24">
        <f t="shared" si="1"/>
        <v>472</v>
      </c>
    </row>
    <row r="67" spans="1:6" x14ac:dyDescent="0.3">
      <c r="A67" s="29">
        <f t="shared" si="2"/>
        <v>50</v>
      </c>
      <c r="B67" s="25" t="s">
        <v>85</v>
      </c>
      <c r="C67" s="28">
        <v>80</v>
      </c>
      <c r="D67" s="28">
        <v>0.6</v>
      </c>
      <c r="E67" s="23">
        <v>0.18</v>
      </c>
      <c r="F67" s="24">
        <f t="shared" si="1"/>
        <v>56.64</v>
      </c>
    </row>
    <row r="68" spans="1:6" x14ac:dyDescent="0.3">
      <c r="A68" s="29">
        <f t="shared" si="2"/>
        <v>51</v>
      </c>
      <c r="B68" s="25" t="s">
        <v>86</v>
      </c>
      <c r="C68" s="28">
        <v>180</v>
      </c>
      <c r="D68" s="28">
        <v>1</v>
      </c>
      <c r="E68" s="23">
        <v>0.18</v>
      </c>
      <c r="F68" s="24">
        <f t="shared" si="1"/>
        <v>212.4</v>
      </c>
    </row>
    <row r="69" spans="1:6" x14ac:dyDescent="0.3">
      <c r="A69" s="29">
        <f t="shared" si="2"/>
        <v>52</v>
      </c>
      <c r="B69" s="25" t="s">
        <v>87</v>
      </c>
      <c r="C69" s="28">
        <v>40</v>
      </c>
      <c r="D69" s="28">
        <v>0.8</v>
      </c>
      <c r="E69" s="23">
        <v>0.18</v>
      </c>
      <c r="F69" s="24">
        <f t="shared" si="1"/>
        <v>37.76</v>
      </c>
    </row>
    <row r="70" spans="1:6" x14ac:dyDescent="0.3">
      <c r="A70" s="29">
        <f t="shared" si="2"/>
        <v>53</v>
      </c>
      <c r="B70" s="25" t="s">
        <v>88</v>
      </c>
      <c r="C70" s="28">
        <v>80</v>
      </c>
      <c r="D70" s="28">
        <v>175</v>
      </c>
      <c r="E70" s="23">
        <v>0.18</v>
      </c>
      <c r="F70" s="24">
        <f t="shared" si="1"/>
        <v>16520</v>
      </c>
    </row>
    <row r="71" spans="1:6" x14ac:dyDescent="0.3">
      <c r="A71" s="29">
        <v>54</v>
      </c>
      <c r="B71" s="25" t="s">
        <v>89</v>
      </c>
      <c r="C71" s="28">
        <v>200</v>
      </c>
      <c r="D71" s="28">
        <v>0.8</v>
      </c>
      <c r="E71" s="23">
        <v>0.18</v>
      </c>
      <c r="F71" s="24">
        <f t="shared" si="1"/>
        <v>188.8</v>
      </c>
    </row>
    <row r="72" spans="1:6" x14ac:dyDescent="0.3">
      <c r="A72" s="29">
        <v>55</v>
      </c>
      <c r="B72" s="25" t="s">
        <v>90</v>
      </c>
      <c r="C72" s="28">
        <v>120</v>
      </c>
      <c r="D72" s="28">
        <v>4.5</v>
      </c>
      <c r="E72" s="23">
        <v>0.18</v>
      </c>
      <c r="F72" s="24">
        <f t="shared" si="1"/>
        <v>637.20000000000005</v>
      </c>
    </row>
    <row r="73" spans="1:6" x14ac:dyDescent="0.3">
      <c r="A73" s="29">
        <f t="shared" si="2"/>
        <v>56</v>
      </c>
      <c r="B73" s="25" t="s">
        <v>91</v>
      </c>
      <c r="C73" s="28">
        <v>80</v>
      </c>
      <c r="D73" s="28">
        <v>4.5</v>
      </c>
      <c r="E73" s="23">
        <v>0.18</v>
      </c>
      <c r="F73" s="24">
        <f t="shared" si="1"/>
        <v>424.8</v>
      </c>
    </row>
    <row r="74" spans="1:6" x14ac:dyDescent="0.3">
      <c r="A74" s="29">
        <f t="shared" si="2"/>
        <v>57</v>
      </c>
      <c r="B74" s="25" t="s">
        <v>92</v>
      </c>
      <c r="C74" s="28">
        <v>40</v>
      </c>
      <c r="D74" s="28">
        <v>6</v>
      </c>
      <c r="E74" s="23">
        <v>0.18</v>
      </c>
      <c r="F74" s="24">
        <f t="shared" si="1"/>
        <v>283.2</v>
      </c>
    </row>
    <row r="75" spans="1:6" x14ac:dyDescent="0.3">
      <c r="A75" s="29">
        <f t="shared" si="2"/>
        <v>58</v>
      </c>
      <c r="B75" s="25" t="s">
        <v>93</v>
      </c>
      <c r="C75" s="28">
        <v>40</v>
      </c>
      <c r="D75" s="28">
        <v>10</v>
      </c>
      <c r="E75" s="23">
        <v>0.18</v>
      </c>
      <c r="F75" s="24">
        <f t="shared" si="1"/>
        <v>472</v>
      </c>
    </row>
    <row r="76" spans="1:6" x14ac:dyDescent="0.3">
      <c r="A76" s="29">
        <f t="shared" si="2"/>
        <v>59</v>
      </c>
      <c r="B76" s="25" t="s">
        <v>94</v>
      </c>
      <c r="C76" s="28">
        <v>80</v>
      </c>
      <c r="D76" s="28">
        <v>95</v>
      </c>
      <c r="E76" s="23">
        <v>0.18</v>
      </c>
      <c r="F76" s="24">
        <f t="shared" si="1"/>
        <v>8968</v>
      </c>
    </row>
    <row r="77" spans="1:6" x14ac:dyDescent="0.3">
      <c r="A77" s="29">
        <f t="shared" si="2"/>
        <v>60</v>
      </c>
      <c r="B77" s="25" t="s">
        <v>95</v>
      </c>
      <c r="C77" s="28">
        <v>80</v>
      </c>
      <c r="D77" s="28">
        <v>165</v>
      </c>
      <c r="E77" s="23">
        <v>0.18</v>
      </c>
      <c r="F77" s="24">
        <f t="shared" ref="F77:F93" si="3">((C77*D77)+(C77*D77*E77))</f>
        <v>15576</v>
      </c>
    </row>
    <row r="78" spans="1:6" x14ac:dyDescent="0.3">
      <c r="A78" s="29">
        <f t="shared" si="2"/>
        <v>61</v>
      </c>
      <c r="B78" s="25" t="s">
        <v>96</v>
      </c>
      <c r="C78" s="28">
        <v>380</v>
      </c>
      <c r="D78" s="28">
        <v>1.2</v>
      </c>
      <c r="E78" s="23">
        <v>0.18</v>
      </c>
      <c r="F78" s="24">
        <f t="shared" si="3"/>
        <v>538.08000000000004</v>
      </c>
    </row>
    <row r="79" spans="1:6" x14ac:dyDescent="0.3">
      <c r="A79" s="29">
        <v>62</v>
      </c>
      <c r="B79" s="25" t="s">
        <v>97</v>
      </c>
      <c r="C79" s="28">
        <v>160</v>
      </c>
      <c r="D79" s="28">
        <v>5.5</v>
      </c>
      <c r="E79" s="23">
        <v>0.18</v>
      </c>
      <c r="F79" s="24">
        <f t="shared" si="3"/>
        <v>1038.4000000000001</v>
      </c>
    </row>
    <row r="80" spans="1:6" x14ac:dyDescent="0.3">
      <c r="A80" s="29">
        <f t="shared" si="2"/>
        <v>63</v>
      </c>
      <c r="B80" s="25" t="s">
        <v>98</v>
      </c>
      <c r="C80" s="28">
        <v>160</v>
      </c>
      <c r="D80" s="28">
        <v>5</v>
      </c>
      <c r="E80" s="23">
        <v>0.18</v>
      </c>
      <c r="F80" s="24">
        <f t="shared" si="3"/>
        <v>944</v>
      </c>
    </row>
    <row r="81" spans="1:6" x14ac:dyDescent="0.3">
      <c r="A81" s="29">
        <v>64</v>
      </c>
      <c r="B81" s="25" t="s">
        <v>99</v>
      </c>
      <c r="C81" s="28">
        <v>40</v>
      </c>
      <c r="D81" s="28">
        <v>65</v>
      </c>
      <c r="E81" s="23">
        <v>0.18</v>
      </c>
      <c r="F81" s="24">
        <f t="shared" si="3"/>
        <v>3068</v>
      </c>
    </row>
    <row r="82" spans="1:6" x14ac:dyDescent="0.3">
      <c r="A82" s="29">
        <v>65</v>
      </c>
      <c r="B82" s="25" t="s">
        <v>133</v>
      </c>
      <c r="C82" s="28">
        <v>40</v>
      </c>
      <c r="D82" s="28">
        <v>325</v>
      </c>
      <c r="E82" s="23">
        <v>0.18</v>
      </c>
      <c r="F82" s="24">
        <f t="shared" si="3"/>
        <v>15340</v>
      </c>
    </row>
    <row r="83" spans="1:6" x14ac:dyDescent="0.3">
      <c r="A83" s="29">
        <v>66</v>
      </c>
      <c r="B83" s="25" t="s">
        <v>100</v>
      </c>
      <c r="C83" s="28">
        <v>80</v>
      </c>
      <c r="D83" s="28">
        <v>6</v>
      </c>
      <c r="E83" s="23">
        <v>0.18</v>
      </c>
      <c r="F83" s="24">
        <f t="shared" si="3"/>
        <v>566.4</v>
      </c>
    </row>
    <row r="84" spans="1:6" x14ac:dyDescent="0.3">
      <c r="A84" s="29">
        <f t="shared" si="2"/>
        <v>67</v>
      </c>
      <c r="B84" s="25" t="s">
        <v>101</v>
      </c>
      <c r="C84" s="28">
        <v>80</v>
      </c>
      <c r="D84" s="28">
        <v>8</v>
      </c>
      <c r="E84" s="23">
        <v>0.18</v>
      </c>
      <c r="F84" s="24">
        <f t="shared" si="3"/>
        <v>755.2</v>
      </c>
    </row>
    <row r="85" spans="1:6" x14ac:dyDescent="0.3">
      <c r="A85" s="29">
        <f t="shared" si="2"/>
        <v>68</v>
      </c>
      <c r="B85" s="25" t="s">
        <v>102</v>
      </c>
      <c r="C85" s="28">
        <v>80</v>
      </c>
      <c r="D85" s="28">
        <v>25</v>
      </c>
      <c r="E85" s="23">
        <v>0.18</v>
      </c>
      <c r="F85" s="24">
        <f t="shared" si="3"/>
        <v>2360</v>
      </c>
    </row>
    <row r="86" spans="1:6" x14ac:dyDescent="0.3">
      <c r="A86" s="29">
        <f t="shared" si="2"/>
        <v>69</v>
      </c>
      <c r="B86" s="25" t="s">
        <v>103</v>
      </c>
      <c r="C86" s="28">
        <v>40</v>
      </c>
      <c r="D86" s="28">
        <v>6</v>
      </c>
      <c r="E86" s="23">
        <v>0.18</v>
      </c>
      <c r="F86" s="24">
        <f t="shared" si="3"/>
        <v>283.2</v>
      </c>
    </row>
    <row r="87" spans="1:6" x14ac:dyDescent="0.3">
      <c r="A87" s="29">
        <f t="shared" si="2"/>
        <v>70</v>
      </c>
      <c r="B87" s="25" t="s">
        <v>104</v>
      </c>
      <c r="C87" s="28">
        <v>40</v>
      </c>
      <c r="D87" s="28">
        <v>0.6</v>
      </c>
      <c r="E87" s="23">
        <v>0.18</v>
      </c>
      <c r="F87" s="24">
        <f t="shared" si="3"/>
        <v>28.32</v>
      </c>
    </row>
    <row r="88" spans="1:6" x14ac:dyDescent="0.3">
      <c r="A88" s="29">
        <f t="shared" si="2"/>
        <v>71</v>
      </c>
      <c r="B88" s="25" t="s">
        <v>105</v>
      </c>
      <c r="C88" s="28">
        <v>160</v>
      </c>
      <c r="D88" s="28">
        <v>3</v>
      </c>
      <c r="E88" s="23">
        <v>0.18</v>
      </c>
      <c r="F88" s="24">
        <f t="shared" si="3"/>
        <v>566.4</v>
      </c>
    </row>
    <row r="89" spans="1:6" x14ac:dyDescent="0.3">
      <c r="A89" s="29">
        <f t="shared" si="2"/>
        <v>72</v>
      </c>
      <c r="B89" s="25" t="s">
        <v>106</v>
      </c>
      <c r="C89" s="28">
        <v>80</v>
      </c>
      <c r="D89" s="28">
        <v>4</v>
      </c>
      <c r="E89" s="23">
        <v>0.18</v>
      </c>
      <c r="F89" s="24">
        <f t="shared" si="3"/>
        <v>377.6</v>
      </c>
    </row>
    <row r="90" spans="1:6" x14ac:dyDescent="0.3">
      <c r="A90" s="29">
        <f t="shared" si="2"/>
        <v>73</v>
      </c>
      <c r="B90" s="25" t="s">
        <v>107</v>
      </c>
      <c r="C90" s="28">
        <v>40</v>
      </c>
      <c r="D90" s="28">
        <v>15</v>
      </c>
      <c r="E90" s="23">
        <v>0.18</v>
      </c>
      <c r="F90" s="24">
        <f t="shared" si="3"/>
        <v>708</v>
      </c>
    </row>
    <row r="91" spans="1:6" x14ac:dyDescent="0.3">
      <c r="A91" s="29">
        <f t="shared" si="2"/>
        <v>74</v>
      </c>
      <c r="B91" s="25" t="s">
        <v>108</v>
      </c>
      <c r="C91" s="28">
        <v>40</v>
      </c>
      <c r="D91" s="28">
        <v>35</v>
      </c>
      <c r="E91" s="23">
        <v>0.18</v>
      </c>
      <c r="F91" s="24">
        <f t="shared" si="3"/>
        <v>1652</v>
      </c>
    </row>
    <row r="92" spans="1:6" x14ac:dyDescent="0.3">
      <c r="A92" s="29">
        <f t="shared" si="2"/>
        <v>75</v>
      </c>
      <c r="B92" s="25" t="s">
        <v>109</v>
      </c>
      <c r="C92" s="28">
        <v>80</v>
      </c>
      <c r="D92" s="28">
        <v>9</v>
      </c>
      <c r="E92" s="23">
        <v>0.18</v>
      </c>
      <c r="F92" s="24">
        <f t="shared" si="3"/>
        <v>849.6</v>
      </c>
    </row>
    <row r="93" spans="1:6" ht="15" thickBot="1" x14ac:dyDescent="0.35">
      <c r="A93" s="29">
        <f t="shared" si="2"/>
        <v>76</v>
      </c>
      <c r="B93" s="25" t="s">
        <v>27</v>
      </c>
      <c r="C93" s="28"/>
      <c r="D93" s="28"/>
      <c r="E93" s="23">
        <v>0.18</v>
      </c>
      <c r="F93" s="24">
        <f t="shared" si="3"/>
        <v>0</v>
      </c>
    </row>
    <row r="94" spans="1:6" ht="15" thickBot="1" x14ac:dyDescent="0.35">
      <c r="A94" s="10"/>
      <c r="B94" s="11"/>
      <c r="C94" s="7"/>
      <c r="D94" s="55" t="s">
        <v>12</v>
      </c>
      <c r="E94" s="56"/>
      <c r="F94" s="38">
        <f>SUM(F18:F93)</f>
        <v>101659.36</v>
      </c>
    </row>
    <row r="95" spans="1:6" x14ac:dyDescent="0.3">
      <c r="A95" s="32" t="s">
        <v>21</v>
      </c>
      <c r="B95" s="31" t="s">
        <v>20</v>
      </c>
      <c r="C95" s="7"/>
      <c r="D95" s="62"/>
      <c r="E95" s="63"/>
      <c r="F95" s="66"/>
    </row>
    <row r="96" spans="1:6" ht="15" thickBot="1" x14ac:dyDescent="0.35">
      <c r="A96" s="59" t="s">
        <v>23</v>
      </c>
      <c r="B96" s="60"/>
      <c r="C96" s="7"/>
      <c r="D96" s="64"/>
      <c r="E96" s="65"/>
      <c r="F96" s="67"/>
    </row>
    <row r="97" spans="1:6" ht="18.600000000000001" thickBot="1" x14ac:dyDescent="0.4">
      <c r="A97" s="59" t="s">
        <v>22</v>
      </c>
      <c r="B97" s="60"/>
      <c r="C97" s="8"/>
      <c r="D97" s="57" t="s">
        <v>13</v>
      </c>
      <c r="E97" s="58"/>
      <c r="F97" s="13">
        <f>ROUND(F94-F95,0)</f>
        <v>101659</v>
      </c>
    </row>
    <row r="98" spans="1:6" ht="15" thickBot="1" x14ac:dyDescent="0.35">
      <c r="A98" s="33"/>
      <c r="B98" s="34"/>
      <c r="C98" s="9"/>
      <c r="D98" s="6"/>
      <c r="E98" s="12"/>
      <c r="F98" s="14"/>
    </row>
    <row r="99" spans="1:6" x14ac:dyDescent="0.3">
      <c r="A99" s="1"/>
      <c r="B99" s="4"/>
      <c r="C99" s="1"/>
      <c r="D99" s="1"/>
      <c r="E99" s="1"/>
      <c r="F99" s="1"/>
    </row>
    <row r="100" spans="1:6" x14ac:dyDescent="0.3">
      <c r="A100" s="16" t="s">
        <v>14</v>
      </c>
      <c r="B100" s="16" t="s">
        <v>28</v>
      </c>
      <c r="C100" s="35"/>
      <c r="D100" s="4"/>
      <c r="E100" s="4"/>
      <c r="F100" s="4"/>
    </row>
    <row r="101" spans="1:6" x14ac:dyDescent="0.3">
      <c r="A101" s="16" t="s">
        <v>14</v>
      </c>
      <c r="B101" s="16" t="s">
        <v>24</v>
      </c>
      <c r="C101" s="36"/>
      <c r="D101" s="5"/>
      <c r="E101" s="5"/>
      <c r="F101" s="5"/>
    </row>
    <row r="102" spans="1:6" x14ac:dyDescent="0.3">
      <c r="A102" s="16" t="s">
        <v>14</v>
      </c>
      <c r="B102" s="16" t="s">
        <v>29</v>
      </c>
      <c r="C102" s="36"/>
      <c r="D102" s="5"/>
      <c r="E102" s="5"/>
      <c r="F102" s="5"/>
    </row>
    <row r="103" spans="1:6" x14ac:dyDescent="0.3">
      <c r="A103" s="16" t="s">
        <v>14</v>
      </c>
      <c r="B103" s="16" t="s">
        <v>26</v>
      </c>
      <c r="C103" s="36"/>
      <c r="D103" s="5"/>
      <c r="E103" s="5"/>
      <c r="F103" s="5"/>
    </row>
    <row r="104" spans="1:6" x14ac:dyDescent="0.3">
      <c r="A104" s="15"/>
      <c r="B104" s="15"/>
      <c r="C104" s="5"/>
      <c r="D104" s="5"/>
      <c r="E104" s="5"/>
      <c r="F104" s="5"/>
    </row>
    <row r="105" spans="1:6" ht="17.25" customHeight="1" x14ac:dyDescent="0.3">
      <c r="A105" s="61" t="s">
        <v>15</v>
      </c>
      <c r="B105" s="61"/>
      <c r="C105" s="61"/>
      <c r="D105" s="61"/>
      <c r="E105" s="61"/>
      <c r="F105" s="61"/>
    </row>
    <row r="106" spans="1:6" x14ac:dyDescent="0.3">
      <c r="A106" s="5"/>
      <c r="B106" s="5"/>
      <c r="C106" s="5"/>
      <c r="D106" s="5"/>
      <c r="E106" s="5"/>
      <c r="F106" s="5"/>
    </row>
    <row r="107" spans="1:6" x14ac:dyDescent="0.3">
      <c r="A107" s="5"/>
      <c r="B107" s="5" t="s">
        <v>16</v>
      </c>
      <c r="D107" s="50" t="s">
        <v>17</v>
      </c>
      <c r="E107" s="50"/>
      <c r="F107" s="50"/>
    </row>
    <row r="108" spans="1:6" x14ac:dyDescent="0.3">
      <c r="A108" s="5"/>
      <c r="B108" s="5" t="s">
        <v>18</v>
      </c>
      <c r="C108" s="5"/>
      <c r="D108" s="5"/>
      <c r="E108" s="5"/>
      <c r="F108" s="5"/>
    </row>
    <row r="109" spans="1:6" x14ac:dyDescent="0.3">
      <c r="A109" s="5"/>
      <c r="B109" s="5"/>
      <c r="C109" s="30"/>
      <c r="D109" s="5" t="s">
        <v>0</v>
      </c>
      <c r="F109" s="30"/>
    </row>
    <row r="110" spans="1:6" x14ac:dyDescent="0.3">
      <c r="A110" s="5"/>
      <c r="B110" s="5"/>
      <c r="D110" s="5"/>
      <c r="E110" s="5"/>
      <c r="F110" s="5"/>
    </row>
    <row r="112" spans="1:6" x14ac:dyDescent="0.3">
      <c r="A112" t="s">
        <v>25</v>
      </c>
    </row>
  </sheetData>
  <autoFilter ref="A17:I17" xr:uid="{00000000-0001-0000-0000-000000000000}"/>
  <mergeCells count="13">
    <mergeCell ref="D107:F107"/>
    <mergeCell ref="A1:F1"/>
    <mergeCell ref="A2:F2"/>
    <mergeCell ref="A3:F3"/>
    <mergeCell ref="A5:F5"/>
    <mergeCell ref="A7:C7"/>
    <mergeCell ref="D94:E94"/>
    <mergeCell ref="D97:E97"/>
    <mergeCell ref="A96:B96"/>
    <mergeCell ref="A97:B97"/>
    <mergeCell ref="A105:F105"/>
    <mergeCell ref="D95:E96"/>
    <mergeCell ref="F95:F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4FA-8285-4A7C-8378-DE82D9E3B262}">
  <dimension ref="E2:P16"/>
  <sheetViews>
    <sheetView workbookViewId="0">
      <selection activeCell="I5" sqref="I5"/>
    </sheetView>
  </sheetViews>
  <sheetFormatPr defaultRowHeight="14.4" x14ac:dyDescent="0.3"/>
  <cols>
    <col min="5" max="5" width="7.6640625" bestFit="1" customWidth="1"/>
    <col min="6" max="6" width="18.44140625" bestFit="1" customWidth="1"/>
    <col min="7" max="7" width="14.77734375" bestFit="1" customWidth="1"/>
    <col min="8" max="8" width="18.21875" hidden="1" customWidth="1"/>
    <col min="9" max="9" width="18.21875" bestFit="1" customWidth="1"/>
    <col min="10" max="10" width="14.77734375" bestFit="1" customWidth="1"/>
    <col min="11" max="11" width="16.77734375" bestFit="1" customWidth="1"/>
    <col min="12" max="12" width="15.77734375" bestFit="1" customWidth="1"/>
    <col min="13" max="13" width="17.33203125" bestFit="1" customWidth="1"/>
  </cols>
  <sheetData>
    <row r="2" spans="5:16" ht="15" thickBot="1" x14ac:dyDescent="0.35"/>
    <row r="3" spans="5:16" ht="53.4" thickBot="1" x14ac:dyDescent="0.35">
      <c r="E3" s="40" t="s">
        <v>110</v>
      </c>
      <c r="F3" s="41" t="s">
        <v>111</v>
      </c>
      <c r="G3" s="41" t="s">
        <v>112</v>
      </c>
      <c r="H3" s="41" t="s">
        <v>113</v>
      </c>
      <c r="I3" s="41" t="s">
        <v>114</v>
      </c>
      <c r="J3" s="41" t="s">
        <v>115</v>
      </c>
      <c r="K3" s="41" t="s">
        <v>116</v>
      </c>
      <c r="L3" s="41" t="s">
        <v>117</v>
      </c>
      <c r="M3" s="41" t="s">
        <v>118</v>
      </c>
    </row>
    <row r="4" spans="5:16" ht="15" thickBot="1" x14ac:dyDescent="0.35">
      <c r="E4" s="42"/>
      <c r="F4" s="43" t="s">
        <v>119</v>
      </c>
      <c r="G4" s="43">
        <v>789</v>
      </c>
      <c r="H4" s="44" t="s">
        <v>121</v>
      </c>
      <c r="I4" s="44">
        <v>466</v>
      </c>
      <c r="J4" s="43" t="s">
        <v>122</v>
      </c>
      <c r="K4" s="43" t="s">
        <v>123</v>
      </c>
      <c r="L4" s="43" t="s">
        <v>119</v>
      </c>
      <c r="M4" s="43" t="s">
        <v>120</v>
      </c>
    </row>
    <row r="5" spans="5:16" x14ac:dyDescent="0.3">
      <c r="O5" t="s">
        <v>124</v>
      </c>
      <c r="P5">
        <f>62*6</f>
        <v>372</v>
      </c>
    </row>
    <row r="6" spans="5:16" x14ac:dyDescent="0.3">
      <c r="G6">
        <f>G4-I4</f>
        <v>323</v>
      </c>
      <c r="O6" t="s">
        <v>125</v>
      </c>
    </row>
    <row r="10" spans="5:16" x14ac:dyDescent="0.3">
      <c r="K10" s="46"/>
      <c r="L10" s="68" t="s">
        <v>130</v>
      </c>
      <c r="M10" s="68"/>
    </row>
    <row r="11" spans="5:16" x14ac:dyDescent="0.3">
      <c r="K11" s="46"/>
      <c r="L11" s="47" t="s">
        <v>131</v>
      </c>
      <c r="M11" s="47" t="s">
        <v>132</v>
      </c>
    </row>
    <row r="12" spans="5:16" ht="15" thickBot="1" x14ac:dyDescent="0.35">
      <c r="K12" s="45" t="s">
        <v>126</v>
      </c>
      <c r="L12" s="48">
        <v>10</v>
      </c>
      <c r="M12" s="48">
        <v>10</v>
      </c>
    </row>
    <row r="13" spans="5:16" ht="27" thickBot="1" x14ac:dyDescent="0.35">
      <c r="K13" s="45" t="s">
        <v>127</v>
      </c>
      <c r="L13" s="48">
        <v>25</v>
      </c>
      <c r="M13" s="48">
        <v>50</v>
      </c>
    </row>
    <row r="14" spans="5:16" ht="27" thickBot="1" x14ac:dyDescent="0.35">
      <c r="K14" s="45" t="s">
        <v>128</v>
      </c>
      <c r="L14" s="48">
        <v>4</v>
      </c>
      <c r="M14" s="48">
        <v>8</v>
      </c>
    </row>
    <row r="15" spans="5:16" ht="27" thickBot="1" x14ac:dyDescent="0.35">
      <c r="K15" s="45" t="s">
        <v>129</v>
      </c>
      <c r="L15" s="48">
        <v>20</v>
      </c>
      <c r="M15" s="48">
        <v>20</v>
      </c>
    </row>
    <row r="16" spans="5:16" x14ac:dyDescent="0.3">
      <c r="L16" s="49">
        <f>SUM(L12:L15)</f>
        <v>59</v>
      </c>
      <c r="M16" s="49">
        <f>SUM(M12:M15)</f>
        <v>88</v>
      </c>
    </row>
  </sheetData>
  <mergeCells count="1"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Caleb Akingunsola</cp:lastModifiedBy>
  <cp:lastPrinted>2022-08-08T06:01:51Z</cp:lastPrinted>
  <dcterms:created xsi:type="dcterms:W3CDTF">2021-07-27T11:22:15Z</dcterms:created>
  <dcterms:modified xsi:type="dcterms:W3CDTF">2025-03-26T14:01:34Z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2025-03-26T12:50:03Z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a432caa5-59ae-4ad7-9282-12bb08b8eac1</vt:lpwstr>
  </property>
  <property fmtid="{D5CDD505-2E9C-101B-9397-08002B2CF9AE}" pid="7" name="MSIP_Label_defa4170-0d19-0005-0004-bc88714345d2_ActionId">
    <vt:lpwstr>66d53245-cd3e-4664-8fd3-3ca656517db1</vt:lpwstr>
  </property>
  <property fmtid="{D5CDD505-2E9C-101B-9397-08002B2CF9AE}" pid="8" name="MSIP_Label_defa4170-0d19-0005-0004-bc88714345d2_ContentBits">
    <vt:lpwstr>0</vt:lpwstr>
  </property>
</Properties>
</file>