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SA\Pamir\CAP 7535\"/>
    </mc:Choice>
  </mc:AlternateContent>
  <bookViews>
    <workbookView xWindow="0" yWindow="636" windowWidth="11136" windowHeight="6468" activeTab="1"/>
  </bookViews>
  <sheets>
    <sheet name="Notice" sheetId="9" r:id="rId1"/>
    <sheet name="Rating Check-list" sheetId="11" r:id="rId2"/>
    <sheet name="Consolidation" sheetId="16" r:id="rId3"/>
    <sheet name="Entités" sheetId="13" state="hidden" r:id="rId4"/>
    <sheet name="Params" sheetId="17" state="hidden" r:id="rId5"/>
    <sheet name="Model versions" sheetId="14" r:id="rId6"/>
  </sheets>
  <definedNames>
    <definedName name="ASSP">Entités!$D$15:$D$17</definedName>
    <definedName name="BIS">Entités!$B$15:$B$25</definedName>
    <definedName name="CVSS">Entités!$E$15:$E$16</definedName>
    <definedName name="DESM">Entités!$F$15:$F$22</definedName>
    <definedName name="IRST">Entités!$G$15:$G$20</definedName>
    <definedName name="ISTA">Entités!$H$15:$H$20</definedName>
    <definedName name="ITPF">Entités!$I$15:$I$18</definedName>
    <definedName name="PDA">Entités!$D$5:$D$10</definedName>
    <definedName name="_xlnm.Print_Area" localSheetId="1">'Rating Check-list'!$A$1:$I$56</definedName>
    <definedName name="RDMS">Entités!$K$15:$K$23</definedName>
    <definedName name="SFAC">Entités!$B$5:$B$8</definedName>
    <definedName name="SIBS">Entités!$N$15:$N$22</definedName>
    <definedName name="SOIS">Entités!$L$15:$L$19</definedName>
    <definedName name="VTIS">Entités!$M$15:$M$24</definedName>
  </definedNames>
  <calcPr calcId="171027"/>
</workbook>
</file>

<file path=xl/calcChain.xml><?xml version="1.0" encoding="utf-8"?>
<calcChain xmlns="http://schemas.openxmlformats.org/spreadsheetml/2006/main">
  <c r="L4" i="16" l="1"/>
  <c r="K4" i="16"/>
  <c r="J4" i="16"/>
  <c r="I4" i="16"/>
  <c r="H4" i="16"/>
  <c r="G4" i="16"/>
  <c r="F4" i="16"/>
  <c r="E4" i="16"/>
  <c r="D4" i="16"/>
  <c r="C4" i="16"/>
  <c r="B4" i="16"/>
  <c r="H91" i="11"/>
  <c r="G91" i="11"/>
  <c r="C25" i="11" s="1"/>
  <c r="H90" i="11"/>
  <c r="P4" i="16" s="1"/>
  <c r="G90" i="11"/>
  <c r="H89" i="11"/>
  <c r="Q4" i="16" s="1"/>
  <c r="G89" i="11"/>
  <c r="H88" i="11"/>
  <c r="G88" i="11"/>
  <c r="J14" i="11"/>
  <c r="J10" i="11"/>
  <c r="J9" i="11"/>
  <c r="J8" i="11"/>
  <c r="J7" i="11"/>
  <c r="J5" i="11"/>
  <c r="K4" i="11"/>
  <c r="J4" i="11"/>
  <c r="H93" i="11" l="1"/>
  <c r="E25" i="11" s="1"/>
  <c r="M4" i="16" s="1"/>
  <c r="N4" i="16" s="1"/>
  <c r="H92" i="11"/>
  <c r="O4" i="16"/>
  <c r="F25" i="11" l="1"/>
</calcChain>
</file>

<file path=xl/sharedStrings.xml><?xml version="1.0" encoding="utf-8"?>
<sst xmlns="http://schemas.openxmlformats.org/spreadsheetml/2006/main" count="396" uniqueCount="283">
  <si>
    <t>Vert</t>
  </si>
  <si>
    <t>Orange</t>
  </si>
  <si>
    <t>Rouge</t>
  </si>
  <si>
    <t>Faible</t>
  </si>
  <si>
    <t>Moyen</t>
  </si>
  <si>
    <t>Non Applicable</t>
  </si>
  <si>
    <t>Fort</t>
  </si>
  <si>
    <t>Evaluation BIS :</t>
  </si>
  <si>
    <t>Evaluation SFAC :</t>
  </si>
  <si>
    <t>Note SFAC</t>
  </si>
  <si>
    <t>SFAC</t>
  </si>
  <si>
    <t>BIS</t>
  </si>
  <si>
    <t>SOIS</t>
  </si>
  <si>
    <t>VTIS</t>
  </si>
  <si>
    <t>ARCH</t>
  </si>
  <si>
    <t>ASIS</t>
  </si>
  <si>
    <t>CD2P</t>
  </si>
  <si>
    <t>ECNP</t>
  </si>
  <si>
    <t>PRIS</t>
  </si>
  <si>
    <t>SC2S</t>
  </si>
  <si>
    <t>BCR</t>
  </si>
  <si>
    <t>CCD</t>
  </si>
  <si>
    <t>G4D</t>
  </si>
  <si>
    <t>IN4D</t>
  </si>
  <si>
    <t>SP4D</t>
  </si>
  <si>
    <t>SOLC</t>
  </si>
  <si>
    <t>BUSP</t>
  </si>
  <si>
    <t>RDAR</t>
  </si>
  <si>
    <t>RDPB</t>
  </si>
  <si>
    <t>S2IS</t>
  </si>
  <si>
    <t>S2NE</t>
  </si>
  <si>
    <t>S2SE</t>
  </si>
  <si>
    <t>VCIS</t>
  </si>
  <si>
    <t>VNIS</t>
  </si>
  <si>
    <t>VSIS</t>
  </si>
  <si>
    <t>ITFR</t>
  </si>
  <si>
    <t>AFIS</t>
  </si>
  <si>
    <t>HRIS</t>
  </si>
  <si>
    <t>PCIS</t>
  </si>
  <si>
    <t>VCIP</t>
  </si>
  <si>
    <t>Index des révisions</t>
  </si>
  <si>
    <t>Version</t>
  </si>
  <si>
    <t>Date de révision</t>
  </si>
  <si>
    <t>Chapitre(s) révisé(s)</t>
  </si>
  <si>
    <t>Motif de la révision</t>
  </si>
  <si>
    <t>Rédacteur</t>
  </si>
  <si>
    <t>1.0</t>
  </si>
  <si>
    <t xml:space="preserve">Création de la check list </t>
  </si>
  <si>
    <t>R. RANSON</t>
  </si>
  <si>
    <t>2.0</t>
  </si>
  <si>
    <t>Mise en forme de la checklist avec les nouveaux modèles. Intégration de la qualité produit.</t>
  </si>
  <si>
    <t>Modification de la gestion de la note Squale pour prendre en compte le nouveau DAF</t>
  </si>
  <si>
    <t>P. BRONSIN</t>
  </si>
  <si>
    <t>Vérifiez sur le site Méthodes &amp; Outils que cette version est la dernière disponible puis supprimez cette 
page (c’est la page de la check-list)</t>
  </si>
  <si>
    <t>CHECK-LIST DU DOSSIER DE SPECIFICATIONS FONCTIONNELLES</t>
  </si>
  <si>
    <t>A. BOSSU</t>
  </si>
  <si>
    <t>Refonte de la check list : révision des critères et modification du système de notation (passage à un code couleur)</t>
  </si>
  <si>
    <t>Onglet CONSOLIDATION</t>
  </si>
  <si>
    <t>Mis à jour en automatique - Ne pas le modifier</t>
  </si>
  <si>
    <t>Code projet</t>
  </si>
  <si>
    <t>Nom du projet</t>
  </si>
  <si>
    <t>Date de la cotation</t>
  </si>
  <si>
    <t>Nom de la personne réalisant la cotation côté SFAC</t>
  </si>
  <si>
    <t>Entité SFAC</t>
  </si>
  <si>
    <t>Entité SFAC N-1</t>
  </si>
  <si>
    <t>Entité SFAC N-2</t>
  </si>
  <si>
    <t>Nom de la personne réalisant la cotation côté BIS</t>
  </si>
  <si>
    <t>Entité BIS</t>
  </si>
  <si>
    <t>Entité BIS  N-1</t>
  </si>
  <si>
    <t>Entité BIS    N-2</t>
  </si>
  <si>
    <t>Cotation bloquée</t>
  </si>
  <si>
    <t xml:space="preserve">Nombre de critères Rouge </t>
  </si>
  <si>
    <t>Nombre de critères Vert (SFAC)</t>
  </si>
  <si>
    <t>Nombre de critères Orange (SFAC)</t>
  </si>
  <si>
    <r>
      <t xml:space="preserve">Classification : </t>
    </r>
    <r>
      <rPr>
        <b/>
        <sz val="24"/>
        <color rgb="FFFF0000"/>
        <rFont val="Wingdings"/>
        <charset val="2"/>
      </rPr>
      <t>?</t>
    </r>
  </si>
  <si>
    <t>La réalisation peut ne pas correspondre au besoin.</t>
  </si>
  <si>
    <t>Action</t>
  </si>
  <si>
    <t>Vert
(note &gt; 80%)</t>
  </si>
  <si>
    <t>Orange
(60% &lt; note &lt; 80%)</t>
  </si>
  <si>
    <t>Rouge
(note &lt; 60% ou un critère rouge) </t>
  </si>
  <si>
    <t>Ces paramètres sont utilisés par les macros, les formules et les listes de valeurs, il faut traduire la colonne C mais il ne faut rien déplacer</t>
  </si>
  <si>
    <t>Paramètres à traduire</t>
  </si>
  <si>
    <t>Paramètres dans la langue de la fiche</t>
  </si>
  <si>
    <t>Champs obligatoires manquants</t>
  </si>
  <si>
    <t>Il y a au moins un critère rouge</t>
  </si>
  <si>
    <t>Il reste des critères sans évaluation</t>
  </si>
  <si>
    <t>Note SFAC :</t>
  </si>
  <si>
    <t>Note BIS :</t>
  </si>
  <si>
    <t>Ces paramètres sont des valeurs numériques utilisées dans des formules</t>
  </si>
  <si>
    <t>Valeur</t>
  </si>
  <si>
    <t>Paramètres</t>
  </si>
  <si>
    <t>Note minimum pour avoir un résultat global vert</t>
  </si>
  <si>
    <t>Note en dessous de laquelle le résultat global est rouge</t>
  </si>
  <si>
    <t>RDMS</t>
  </si>
  <si>
    <t>CPSC</t>
  </si>
  <si>
    <t>MIAR</t>
  </si>
  <si>
    <t>MIPB</t>
  </si>
  <si>
    <t>SPSF</t>
  </si>
  <si>
    <t>CVSS</t>
  </si>
  <si>
    <t>ISTA</t>
  </si>
  <si>
    <t>ASCV</t>
  </si>
  <si>
    <t>BSCV</t>
  </si>
  <si>
    <t>DSEP</t>
  </si>
  <si>
    <t>DSOA</t>
  </si>
  <si>
    <t>IBLP</t>
  </si>
  <si>
    <t>IMSC</t>
  </si>
  <si>
    <t>ISSI</t>
  </si>
  <si>
    <t>SDSS</t>
  </si>
  <si>
    <t>TRVD</t>
  </si>
  <si>
    <t>J3/GOREAL bloqué.
Organiser une réunion BIS / SFAC afin de partager les écarts. La BIS devra mettre à jour le livrable et le renvoyer à la SFAC. Une nouvelle cotation devra être réalisée.</t>
  </si>
  <si>
    <t>J3/GOREAL possible.
Organiser une réunion BIS / SFAC afin de partager les écarts et les plans d’action, qui sont à préciser dans la cellule "Commentaires / Plan d'actions » de la check-list et à suivre en revue de projet.</t>
  </si>
  <si>
    <t>J3/GOREAL possible.
Les Spécifications Fonctionnelles sont d'une qualité suffisante pour pouvoir démarrer la phase de conception.</t>
  </si>
  <si>
    <t xml:space="preserve"> - Naming convention : FScheck_projectcode_projectname</t>
  </si>
  <si>
    <t xml:space="preserve"> - Link to DocInfo</t>
  </si>
  <si>
    <t>Notice</t>
  </si>
  <si>
    <t>Check-list goal:</t>
  </si>
  <si>
    <r>
      <t xml:space="preserve">To allow the capitalization, </t>
    </r>
    <r>
      <rPr>
        <sz val="11"/>
        <color rgb="FFFF0000"/>
        <rFont val="Calibri"/>
        <family val="2"/>
        <scheme val="minor"/>
      </rPr>
      <t>all check lists must be uploaded in DocInfo and respect the naming convention</t>
    </r>
    <r>
      <rPr>
        <sz val="11"/>
        <rFont val="Calibri"/>
        <family val="2"/>
        <scheme val="minor"/>
      </rPr>
      <t>:</t>
    </r>
  </si>
  <si>
    <t>Link to the check-list storage domain:</t>
  </si>
  <si>
    <t>Who ?</t>
  </si>
  <si>
    <t>The rating of the Functional Specifications is to do by Designers / Developers SFAC.</t>
  </si>
  <si>
    <t>It allows CP-MOE or the analyst SI to self-evaluate and verify the quality of the deliverable provided to SFAC.</t>
  </si>
  <si>
    <t>Low</t>
  </si>
  <si>
    <t>Average</t>
  </si>
  <si>
    <t>When ?</t>
  </si>
  <si>
    <t>Strong</t>
  </si>
  <si>
    <t>How ?</t>
  </si>
  <si>
    <r>
      <t>Control the quality of functional specifications.</t>
    </r>
    <r>
      <rPr>
        <b/>
        <sz val="11"/>
        <color rgb="FFFF0000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</si>
  <si>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This rating is mandatpry</t>
    </r>
    <r>
      <rPr>
        <sz val="11"/>
        <color theme="1"/>
        <rFont val="Calibri"/>
        <family val="2"/>
        <scheme val="minor"/>
      </rPr>
      <t>. The project can't pass J3 / GOREAL without specifications rating by the SFAC.</t>
    </r>
  </si>
  <si>
    <t>If the result is "red", specifications must be corrected and a new rating must be done before J3 / GOREAL.</t>
  </si>
  <si>
    <t>Rating process for functional specifications:</t>
  </si>
  <si>
    <t>Before the rating by SFAC, the analyste (BIS) can rate himself the qualité of specifications with this chek-list.</t>
  </si>
  <si>
    <t>The rating is to be done by the technical designer (SFAC) and preesented to the analyste SI (BIS). Only the result of the rating by the designer will be consolidated.</t>
  </si>
  <si>
    <t>The check-list consists of criteria, grouped in sections. Some general criteria apply to the whole document.</t>
  </si>
  <si>
    <r>
      <t xml:space="preserve">If the criterion is OK =&gt; </t>
    </r>
    <r>
      <rPr>
        <b/>
        <sz val="12"/>
        <color rgb="FF00B050"/>
        <rFont val="Calibri"/>
        <family val="2"/>
        <scheme val="minor"/>
      </rPr>
      <t>Green Rating</t>
    </r>
    <r>
      <rPr>
        <b/>
        <sz val="12"/>
        <rFont val="Calibri"/>
        <family val="2"/>
        <scheme val="minor"/>
      </rPr>
      <t xml:space="preserve"> 
If the criterion is partially OK =&gt; </t>
    </r>
    <r>
      <rPr>
        <b/>
        <sz val="12"/>
        <color theme="9"/>
        <rFont val="Calibri"/>
        <family val="2"/>
        <scheme val="minor"/>
      </rPr>
      <t>Orange Rating</t>
    </r>
    <r>
      <rPr>
        <b/>
        <sz val="12"/>
        <rFont val="Calibri"/>
        <family val="2"/>
        <scheme val="minor"/>
      </rPr>
      <t xml:space="preserve">. The explanation is given in the cell "Comments"
If the criterion est KO =&gt;  </t>
    </r>
    <r>
      <rPr>
        <b/>
        <sz val="12"/>
        <color rgb="FFFF0000"/>
        <rFont val="Calibri"/>
        <family val="2"/>
        <scheme val="minor"/>
      </rPr>
      <t>Red Rating</t>
    </r>
    <r>
      <rPr>
        <b/>
        <sz val="12"/>
        <rFont val="Calibri"/>
        <family val="2"/>
        <scheme val="minor"/>
      </rPr>
      <t>. The explanation is given in the cell "Comments"
If the criterion isn't applicable it won't be taken into account.
If the criterion is still blank it's considered as non verified.</t>
    </r>
  </si>
  <si>
    <t>Rating of a criterion:</t>
  </si>
  <si>
    <t>Color</t>
  </si>
  <si>
    <t>Green</t>
  </si>
  <si>
    <t>Red</t>
  </si>
  <si>
    <t>Causes: The content is:</t>
  </si>
  <si>
    <t>Risk realization / need</t>
  </si>
  <si>
    <t>Comprehensive, consistent, non interpretable and unambiguous.</t>
  </si>
  <si>
    <t>None.</t>
  </si>
  <si>
    <t>Some lacks or inconsistent
Ambiguous and interpretable in various ways.
By experience in the business domain, the designer is able to fill some spaces and fix some incoherences.</t>
  </si>
  <si>
    <t>Incomplete or too inconsistent.
Ambiguous, difficult to understand.</t>
  </si>
  <si>
    <t>Consequent risk with regard to the need.</t>
  </si>
  <si>
    <t>The project continues.</t>
  </si>
  <si>
    <t>The project can continue but a meeting is organized between BIS and SFAC to share gaps and associated action plans.</t>
  </si>
  <si>
    <t>The project is blocked, awaiting a new version of the specifications and a new rating.</t>
  </si>
  <si>
    <t>Analysis of results and global note:</t>
  </si>
  <si>
    <r>
      <t xml:space="preserve">Projet Code </t>
    </r>
    <r>
      <rPr>
        <b/>
        <sz val="10"/>
        <color rgb="FFFF0000"/>
        <rFont val="Arial"/>
        <family val="2"/>
      </rPr>
      <t>(mandatory)</t>
    </r>
    <r>
      <rPr>
        <b/>
        <sz val="10"/>
        <rFont val="Arial"/>
        <family val="2"/>
      </rPr>
      <t xml:space="preserve"> :</t>
    </r>
  </si>
  <si>
    <r>
      <t xml:space="preserve">Project name </t>
    </r>
    <r>
      <rPr>
        <b/>
        <sz val="10"/>
        <color rgb="FFFF0000"/>
        <rFont val="Arial"/>
        <family val="2"/>
      </rPr>
      <t>(mandatory)</t>
    </r>
    <r>
      <rPr>
        <b/>
        <sz val="10"/>
        <rFont val="Arial"/>
        <family val="2"/>
      </rPr>
      <t xml:space="preserve"> :</t>
    </r>
  </si>
  <si>
    <r>
      <t xml:space="preserve">Lot or iteration number </t>
    </r>
    <r>
      <rPr>
        <b/>
        <sz val="10"/>
        <color theme="9"/>
        <rFont val="Arial"/>
        <family val="2"/>
      </rPr>
      <t>(if needed)</t>
    </r>
    <r>
      <rPr>
        <b/>
        <sz val="10"/>
        <rFont val="Arial"/>
        <family val="2"/>
      </rPr>
      <t xml:space="preserve"> :</t>
    </r>
  </si>
  <si>
    <r>
      <t xml:space="preserve">Link to the Functional Specifications </t>
    </r>
    <r>
      <rPr>
        <b/>
        <sz val="10"/>
        <color rgb="FFFF0000"/>
        <rFont val="Arial"/>
        <family val="2"/>
      </rPr>
      <t>(mandatory)</t>
    </r>
    <r>
      <rPr>
        <b/>
        <sz val="10"/>
        <rFont val="Arial"/>
        <family val="2"/>
      </rPr>
      <t xml:space="preserve"> :</t>
    </r>
  </si>
  <si>
    <r>
      <t xml:space="preserve">Date of rating </t>
    </r>
    <r>
      <rPr>
        <b/>
        <sz val="10"/>
        <color rgb="FFFF0000"/>
        <rFont val="Arial"/>
        <family val="2"/>
      </rPr>
      <t>(mandatory)</t>
    </r>
    <r>
      <rPr>
        <b/>
        <sz val="10"/>
        <rFont val="Arial"/>
        <family val="2"/>
      </rPr>
      <t xml:space="preserve"> :</t>
    </r>
  </si>
  <si>
    <r>
      <t xml:space="preserve">Name of the person realizing the rating for SFAC </t>
    </r>
    <r>
      <rPr>
        <b/>
        <sz val="10"/>
        <color rgb="FFFF0000"/>
        <rFont val="Arial"/>
        <family val="2"/>
      </rPr>
      <t>(mandatory)</t>
    </r>
    <r>
      <rPr>
        <b/>
        <sz val="10"/>
        <rFont val="Arial"/>
        <family val="2"/>
      </rPr>
      <t xml:space="preserve"> :</t>
    </r>
  </si>
  <si>
    <r>
      <t xml:space="preserve">Entity SFAC </t>
    </r>
    <r>
      <rPr>
        <b/>
        <sz val="10"/>
        <color rgb="FFFF0000"/>
        <rFont val="Arial"/>
        <family val="2"/>
      </rPr>
      <t>(mandatory)</t>
    </r>
    <r>
      <rPr>
        <b/>
        <sz val="10"/>
        <rFont val="Arial"/>
        <family val="2"/>
      </rPr>
      <t xml:space="preserve"> :</t>
    </r>
  </si>
  <si>
    <t>Entity SFAC N-1 :</t>
  </si>
  <si>
    <t>Entity SFAC N-2 :</t>
  </si>
  <si>
    <r>
      <t xml:space="preserve">Entity BIS </t>
    </r>
    <r>
      <rPr>
        <b/>
        <sz val="10"/>
        <color rgb="FFFF0000"/>
        <rFont val="Arial"/>
        <family val="2"/>
      </rPr>
      <t>(mandatory)</t>
    </r>
    <r>
      <rPr>
        <b/>
        <sz val="10"/>
        <rFont val="Arial"/>
        <family val="2"/>
      </rPr>
      <t xml:space="preserve"> :</t>
    </r>
  </si>
  <si>
    <t>Entity BIS N-1 :</t>
  </si>
  <si>
    <t>Entity BIS N-2 :</t>
  </si>
  <si>
    <t>Name of the person realizing the rating for BIS :</t>
  </si>
  <si>
    <t>Not applicable</t>
  </si>
  <si>
    <t>Missing mandatory fields</t>
  </si>
  <si>
    <t>There is at least one red criterion</t>
  </si>
  <si>
    <t>There are still criteria without evaluation</t>
  </si>
  <si>
    <t>J3/GOREAL blocked.
A meeting  must be done (BIS + SFAC) to share gaps. The BIS must update the deliverable and send it back to the  SFAC. A new rating must be done.</t>
  </si>
  <si>
    <t>J3/GOREAL possible.
A meeting  must be done (BIS + SFAC) to share gaps and action plans, which are to be specified in cell "Comments / Actions plan" of the check-list and to follow in project reviews.</t>
  </si>
  <si>
    <t>J3/GOREAL possible.
The quality of the functional specifications is good enough to start the technical design phase.</t>
  </si>
  <si>
    <t>Criteria</t>
  </si>
  <si>
    <t>Weights</t>
  </si>
  <si>
    <t>Analyst's preparation
(BIS)</t>
  </si>
  <si>
    <t>Designer's Evaluation (SFAC)</t>
  </si>
  <si>
    <t>Comments / Actions plan</t>
  </si>
  <si>
    <t>Quality of the document</t>
  </si>
  <si>
    <t>The document is easy to read (clear indications, schema, concise, …) and understandable</t>
  </si>
  <si>
    <t>All business terms used in the specifications are defined in the Glossary (avoid the use of synonyms)</t>
  </si>
  <si>
    <t>The content of specification is functional and not technical</t>
  </si>
  <si>
    <t>For evolution projects, the impact on the existing (functions, data, business rules …) is identified</t>
  </si>
  <si>
    <t>Elements (functions / use cases, business concepts, business rules) is precisely described: no vague words (sometimes, often, certainly, as before of)</t>
  </si>
  <si>
    <t>General</t>
  </si>
  <si>
    <t>Units of measure and data formats as well as their designations are defined</t>
  </si>
  <si>
    <t>The display formats of numeric fields are defined (0 000.00 for example)</t>
  </si>
  <si>
    <t>The specifications are managed in reference configuration</t>
  </si>
  <si>
    <t>The elements of introduction are sufficient for the understanding of the project</t>
  </si>
  <si>
    <t>Actors and Context</t>
  </si>
  <si>
    <t>Actors (business roles and other systems) are specified and detailed (with relations between them)</t>
  </si>
  <si>
    <t>Data exchanged between the actors and the system are defined and specified (context diagram)</t>
  </si>
  <si>
    <t>Domain Model</t>
  </si>
  <si>
    <t>All attributes of the business classes are typed, the lengths of character strings are defined</t>
  </si>
  <si>
    <t>Functionalities</t>
  </si>
  <si>
    <t>An overview of functionalities is available</t>
  </si>
  <si>
    <t>Functions / use cases do not contradict each other</t>
  </si>
  <si>
    <t>Functions / use cases are defined and identified by a unique reference code</t>
  </si>
  <si>
    <t>Error cases and exceptions are defined</t>
  </si>
  <si>
    <t>All functions / use cases are testable</t>
  </si>
  <si>
    <t>Comportments of the system are described by management rules and/or an activity diagram</t>
  </si>
  <si>
    <t>Function / use case sequences are illustrated with an activity diagram</t>
  </si>
  <si>
    <t>Human Machine Interfaces</t>
  </si>
  <si>
    <t>User interfaces (GUI, usability, accessibility in terms of profile, cinematic, value lists) are defined</t>
  </si>
  <si>
    <t>States (print) are defined</t>
  </si>
  <si>
    <t>Exports are defined</t>
  </si>
  <si>
    <t>All input fields referenced in the GUI are defined as a class attribute in the business domain model</t>
  </si>
  <si>
    <t>All display fields referenced in GUI, states, exports ... are defined either as a class attribute in the business domain model, or linked to a business rule</t>
  </si>
  <si>
    <t>Business rules</t>
  </si>
  <si>
    <t>Business rules are defined and identified by a unique reference code</t>
  </si>
  <si>
    <t>Business rules are coherent, not ambiguous and complete</t>
  </si>
  <si>
    <t>Relations of uses between business rules don't form a loop</t>
  </si>
  <si>
    <t>Attributes used in business rules are defined in the business domain model</t>
  </si>
  <si>
    <t>Business rules that require it are illustrated by activity diagrams</t>
  </si>
  <si>
    <t>Inter-Applications interfaces</t>
  </si>
  <si>
    <t>Data conversion requirements are defined</t>
  </si>
  <si>
    <t>The upward compatibility with existing interfaces was taken into account</t>
  </si>
  <si>
    <t>Regarding the interfaces, the errors fixing is defined</t>
  </si>
  <si>
    <t>Data recovery</t>
  </si>
  <si>
    <t>If necessary, the data recovery is specified</t>
  </si>
  <si>
    <t>Security and Rights</t>
  </si>
  <si>
    <t>The security and rights management policy is described</t>
  </si>
  <si>
    <t>Profiles used to create access services are defined (access rights matrix)</t>
  </si>
  <si>
    <t>Non-functional requirements</t>
  </si>
  <si>
    <t>Log, archiving or purging of data are detailed</t>
  </si>
  <si>
    <t>Functional constraints (time, schedule ...) for batches/processes are defined</t>
  </si>
  <si>
    <t>Accessibility in extended enterprise is defined (cooperation, suppliers, JV ...)</t>
  </si>
  <si>
    <t>Multilingualism requirements are defined (language, translation of screens, messages, data, help, ...) (Note: the translations themselves are not a part of the specification, but must be available before milestone J7)</t>
  </si>
  <si>
    <t>Elements of every application to be integrated or to exchange are defined and verified with the partners (other applications)</t>
  </si>
  <si>
    <t>The life cycle of objects is clearly specified</t>
  </si>
  <si>
    <t>The business concepts (classes) are included in structured packages</t>
  </si>
  <si>
    <t>The metrology requirements of the use of application are defined</t>
  </si>
  <si>
    <t>Don't remove.</t>
  </si>
  <si>
    <t>0.1</t>
  </si>
  <si>
    <t>0.2</t>
  </si>
  <si>
    <t>0.3</t>
  </si>
  <si>
    <t>Simplification de la check list et reformulation des critères</t>
  </si>
  <si>
    <t>2.1</t>
  </si>
  <si>
    <t>Modification de la notice et amélioration de l'ergonomie</t>
  </si>
  <si>
    <t>Rating of Functional Specifications</t>
  </si>
  <si>
    <r>
      <t xml:space="preserve">For each criterion, we have 4 choices of rating :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9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and Non Applicable.</t>
    </r>
  </si>
  <si>
    <r>
      <t xml:space="preserve">If the criterion is OK =&gt; </t>
    </r>
    <r>
      <rPr>
        <b/>
        <sz val="11"/>
        <color rgb="FF00B050"/>
        <rFont val="Calibri"/>
        <family val="2"/>
        <scheme val="minor"/>
      </rPr>
      <t>Green Rating</t>
    </r>
    <r>
      <rPr>
        <b/>
        <sz val="11"/>
        <rFont val="Calibri"/>
        <family val="2"/>
        <scheme val="minor"/>
      </rPr>
      <t xml:space="preserve"> 
If the criterion is partially OK =&gt; </t>
    </r>
    <r>
      <rPr>
        <b/>
        <sz val="11"/>
        <color theme="9"/>
        <rFont val="Calibri"/>
        <family val="2"/>
        <scheme val="minor"/>
      </rPr>
      <t>Orange Rating</t>
    </r>
    <r>
      <rPr>
        <b/>
        <sz val="11"/>
        <rFont val="Calibri"/>
        <family val="2"/>
        <scheme val="minor"/>
      </rPr>
      <t xml:space="preserve">. The explanation is given in the cell "Comments"
If the criterion est KO =&gt;  </t>
    </r>
    <r>
      <rPr>
        <b/>
        <sz val="11"/>
        <color rgb="FFFF0000"/>
        <rFont val="Calibri"/>
        <family val="2"/>
        <scheme val="minor"/>
      </rPr>
      <t>Red Rating</t>
    </r>
    <r>
      <rPr>
        <b/>
        <sz val="11"/>
        <rFont val="Calibri"/>
        <family val="2"/>
        <scheme val="minor"/>
      </rPr>
      <t>. The explanation is given in the cell "Comments"
If the criterion isn't applicable it won't be taken into account.
If the criterion is still blank it's considered as non verified.</t>
    </r>
  </si>
  <si>
    <t>DP-CHK-74</t>
  </si>
  <si>
    <t>SIBS</t>
  </si>
  <si>
    <t>AMSI</t>
  </si>
  <si>
    <t>EJIE</t>
  </si>
  <si>
    <t>ISMO</t>
  </si>
  <si>
    <t>LISI</t>
  </si>
  <si>
    <t>MSGR</t>
  </si>
  <si>
    <t>NSAS</t>
  </si>
  <si>
    <t>OISF</t>
  </si>
  <si>
    <t>SYRE</t>
  </si>
  <si>
    <t>From July 2015, the functional specifications delivered by BIS to SFAC will be rated by the SFAC on the used standard model DDCE.</t>
  </si>
  <si>
    <t>Capgemini</t>
  </si>
  <si>
    <t>PDA</t>
  </si>
  <si>
    <t>ASSP</t>
  </si>
  <si>
    <t>DESM</t>
  </si>
  <si>
    <t>IRST</t>
  </si>
  <si>
    <t>ITPF</t>
  </si>
  <si>
    <t>JCIS</t>
  </si>
  <si>
    <t>BES</t>
  </si>
  <si>
    <t>IRMC</t>
  </si>
  <si>
    <t>CBOO</t>
  </si>
  <si>
    <t>CMDS</t>
  </si>
  <si>
    <t>ITMC</t>
  </si>
  <si>
    <t>IRUN</t>
  </si>
  <si>
    <t>ITPO</t>
  </si>
  <si>
    <t>ITRC</t>
  </si>
  <si>
    <t>ISSO</t>
  </si>
  <si>
    <t>ITMQ</t>
  </si>
  <si>
    <t>UAE</t>
  </si>
  <si>
    <t>Other suppliers</t>
  </si>
  <si>
    <t>Internal development</t>
  </si>
  <si>
    <t>2.2</t>
  </si>
  <si>
    <t>Mise à jour des entités</t>
  </si>
  <si>
    <t>FERP</t>
  </si>
  <si>
    <t>FIND</t>
  </si>
  <si>
    <t>FJAV</t>
  </si>
  <si>
    <t>FL4G</t>
  </si>
  <si>
    <t>FOPE</t>
  </si>
  <si>
    <t>FSAM</t>
  </si>
  <si>
    <t>Efficience</t>
  </si>
  <si>
    <t>Milind Nagare</t>
  </si>
  <si>
    <t xml:space="preserve">JIRA 582 is unclear. </t>
  </si>
  <si>
    <t>http://docinfogroupe.inetpsa.com/ead/doc/ref.20656_17_04025/v.vc/fiche </t>
  </si>
  <si>
    <t>Pascal Charton</t>
  </si>
  <si>
    <t>PSA to update the SFD with correct JIRA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</si>
</sst>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i/>
      <sz val="11"/>
      <name val="Calibri"/>
      <family val="2"/>
      <scheme val="minor"/>
    </font>
    <font>
      <b/>
      <u/>
      <sz val="16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1"/>
      <color theme="1"/>
      <name val="Courier New"/>
      <family val="3"/>
    </font>
    <font>
      <sz val="11"/>
      <name val="Calibri"/>
      <family val="2"/>
      <scheme val="minor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color indexed="12"/>
      <name val="Times New Roman"/>
      <family val="1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2"/>
      <color rgb="FFDC4A33"/>
      <name val="Wingdings"/>
      <charset val="2"/>
    </font>
    <font>
      <b/>
      <sz val="24"/>
      <color rgb="FFFF0000"/>
      <name val="Wingdings"/>
      <charset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Arial"/>
      <family val="2"/>
    </font>
    <font>
      <b/>
      <u/>
      <sz val="2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0" fillId="0" borderId="0"/>
    <xf numFmtId="0" fontId="24" fillId="0" borderId="0" applyNumberFormat="0" applyFill="0" applyBorder="0" applyAlignment="0" applyProtection="0"/>
    <xf numFmtId="0" fontId="26" fillId="0" borderId="0"/>
  </cellStyleXfs>
  <cellXfs count="237">
    <xf numFmtId="0" fontId="0" fillId="0" borderId="0" xfId="0"/>
    <xf numFmtId="0" fontId="1" fillId="0" borderId="0" xfId="1"/>
    <xf numFmtId="0" fontId="4" fillId="0" borderId="0" xfId="2" applyFont="1"/>
    <xf numFmtId="2" fontId="5" fillId="0" borderId="0" xfId="1" applyNumberFormat="1" applyFont="1" applyBorder="1" applyAlignment="1" applyProtection="1">
      <alignment horizontal="center" vertical="center"/>
    </xf>
    <xf numFmtId="0" fontId="6" fillId="0" borderId="0" xfId="2" applyFont="1" applyBorder="1" applyAlignment="1">
      <alignment vertical="top" wrapText="1"/>
    </xf>
    <xf numFmtId="0" fontId="1" fillId="0" borderId="0" xfId="1" applyAlignment="1">
      <alignment horizontal="left"/>
    </xf>
    <xf numFmtId="0" fontId="11" fillId="0" borderId="0" xfId="2" applyFont="1"/>
    <xf numFmtId="0" fontId="14" fillId="0" borderId="0" xfId="0" applyFont="1"/>
    <xf numFmtId="0" fontId="0" fillId="0" borderId="0" xfId="0"/>
    <xf numFmtId="0" fontId="8" fillId="0" borderId="1" xfId="2" applyFont="1" applyBorder="1" applyAlignment="1" applyProtection="1">
      <alignment horizontal="center" vertical="center"/>
      <protection locked="0"/>
    </xf>
    <xf numFmtId="0" fontId="5" fillId="2" borderId="0" xfId="2" applyFont="1" applyFill="1" applyBorder="1" applyAlignment="1">
      <alignment vertical="center" wrapText="1"/>
    </xf>
    <xf numFmtId="0" fontId="0" fillId="2" borderId="0" xfId="0" applyFill="1"/>
    <xf numFmtId="2" fontId="5" fillId="2" borderId="0" xfId="1" applyNumberFormat="1" applyFont="1" applyFill="1" applyBorder="1" applyAlignment="1" applyProtection="1">
      <alignment horizontal="center" vertical="center"/>
    </xf>
    <xf numFmtId="0" fontId="3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4" fontId="5" fillId="7" borderId="6" xfId="1" applyNumberFormat="1" applyFont="1" applyFill="1" applyBorder="1" applyAlignment="1" applyProtection="1">
      <alignment horizontal="right" vertical="center"/>
    </xf>
    <xf numFmtId="164" fontId="5" fillId="7" borderId="7" xfId="1" applyNumberFormat="1" applyFont="1" applyFill="1" applyBorder="1" applyAlignment="1" applyProtection="1">
      <alignment horizontal="right" vertical="center"/>
    </xf>
    <xf numFmtId="164" fontId="5" fillId="7" borderId="5" xfId="1" applyNumberFormat="1" applyFont="1" applyFill="1" applyBorder="1" applyAlignment="1" applyProtection="1">
      <alignment horizontal="right" vertical="center"/>
    </xf>
    <xf numFmtId="0" fontId="16" fillId="0" borderId="0" xfId="1" applyFont="1"/>
    <xf numFmtId="0" fontId="17" fillId="0" borderId="0" xfId="0" applyFont="1" applyAlignment="1">
      <alignment horizontal="left" vertical="center" indent="10"/>
    </xf>
    <xf numFmtId="0" fontId="3" fillId="2" borderId="0" xfId="2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0" xfId="0" applyBorder="1" applyAlignment="1">
      <alignment horizontal="left"/>
    </xf>
    <xf numFmtId="0" fontId="5" fillId="2" borderId="0" xfId="2" applyFont="1" applyFill="1" applyBorder="1" applyAlignment="1"/>
    <xf numFmtId="0" fontId="5" fillId="2" borderId="0" xfId="2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4"/>
    <xf numFmtId="0" fontId="25" fillId="0" borderId="0" xfId="0" applyFont="1" applyAlignment="1">
      <alignment horizontal="left" vertical="center" indent="5" readingOrder="1"/>
    </xf>
    <xf numFmtId="0" fontId="23" fillId="6" borderId="11" xfId="0" applyFont="1" applyFill="1" applyBorder="1" applyAlignment="1">
      <alignment horizontal="center" vertical="center" wrapText="1"/>
    </xf>
    <xf numFmtId="0" fontId="28" fillId="0" borderId="0" xfId="5" applyFont="1"/>
    <xf numFmtId="0" fontId="26" fillId="0" borderId="0" xfId="5"/>
    <xf numFmtId="0" fontId="29" fillId="0" borderId="21" xfId="5" applyFont="1" applyBorder="1" applyAlignment="1">
      <alignment horizontal="center" vertical="top" wrapText="1"/>
    </xf>
    <xf numFmtId="0" fontId="29" fillId="0" borderId="22" xfId="5" applyFont="1" applyBorder="1" applyAlignment="1">
      <alignment horizontal="center" vertical="top" wrapText="1"/>
    </xf>
    <xf numFmtId="0" fontId="28" fillId="0" borderId="23" xfId="5" applyFont="1" applyBorder="1" applyAlignment="1">
      <alignment vertical="top" wrapText="1"/>
    </xf>
    <xf numFmtId="0" fontId="28" fillId="0" borderId="24" xfId="5" applyFont="1" applyBorder="1" applyAlignment="1">
      <alignment vertical="top" wrapText="1"/>
    </xf>
    <xf numFmtId="0" fontId="28" fillId="0" borderId="25" xfId="5" applyFont="1" applyBorder="1" applyAlignment="1">
      <alignment vertical="top" wrapText="1"/>
    </xf>
    <xf numFmtId="0" fontId="28" fillId="0" borderId="26" xfId="5" applyFont="1" applyBorder="1" applyAlignment="1">
      <alignment vertical="top" wrapText="1"/>
    </xf>
    <xf numFmtId="0" fontId="28" fillId="0" borderId="25" xfId="5" applyFont="1" applyBorder="1" applyAlignment="1">
      <alignment horizontal="center" vertical="top" wrapText="1"/>
    </xf>
    <xf numFmtId="17" fontId="28" fillId="0" borderId="25" xfId="5" applyNumberFormat="1" applyFont="1" applyBorder="1" applyAlignment="1">
      <alignment horizontal="center" vertical="top" wrapText="1"/>
    </xf>
    <xf numFmtId="0" fontId="26" fillId="0" borderId="14" xfId="5" applyBorder="1"/>
    <xf numFmtId="0" fontId="26" fillId="0" borderId="13" xfId="5" applyBorder="1"/>
    <xf numFmtId="0" fontId="26" fillId="0" borderId="15" xfId="5" applyBorder="1"/>
    <xf numFmtId="0" fontId="26" fillId="0" borderId="12" xfId="5" applyBorder="1"/>
    <xf numFmtId="0" fontId="26" fillId="0" borderId="0" xfId="5" applyBorder="1"/>
    <xf numFmtId="0" fontId="26" fillId="0" borderId="20" xfId="5" applyBorder="1"/>
    <xf numFmtId="0" fontId="30" fillId="0" borderId="16" xfId="5" applyFont="1" applyBorder="1" applyAlignment="1">
      <alignment horizontal="left"/>
    </xf>
    <xf numFmtId="0" fontId="30" fillId="0" borderId="17" xfId="5" applyFont="1" applyBorder="1" applyAlignment="1">
      <alignment horizontal="left"/>
    </xf>
    <xf numFmtId="0" fontId="30" fillId="0" borderId="18" xfId="5" applyFont="1" applyBorder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Alignment="1">
      <alignment wrapText="1"/>
    </xf>
    <xf numFmtId="0" fontId="32" fillId="0" borderId="0" xfId="0" applyFont="1"/>
    <xf numFmtId="0" fontId="33" fillId="0" borderId="0" xfId="0" applyFont="1"/>
    <xf numFmtId="0" fontId="15" fillId="0" borderId="0" xfId="0" applyFont="1" applyBorder="1" applyAlignment="1"/>
    <xf numFmtId="0" fontId="15" fillId="0" borderId="1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textRotation="90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6" fillId="0" borderId="0" xfId="0" applyFont="1" applyAlignment="1">
      <alignment horizontal="left"/>
    </xf>
    <xf numFmtId="0" fontId="23" fillId="11" borderId="1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/>
    <xf numFmtId="0" fontId="23" fillId="9" borderId="19" xfId="0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 wrapText="1"/>
    </xf>
    <xf numFmtId="0" fontId="31" fillId="0" borderId="0" xfId="0" applyFont="1"/>
    <xf numFmtId="0" fontId="13" fillId="0" borderId="0" xfId="0" applyFont="1" applyAlignment="1"/>
    <xf numFmtId="0" fontId="16" fillId="0" borderId="0" xfId="1" applyFont="1" applyAlignment="1">
      <alignment vertical="center" wrapText="1"/>
    </xf>
    <xf numFmtId="0" fontId="0" fillId="12" borderId="0" xfId="0" applyFill="1"/>
    <xf numFmtId="0" fontId="21" fillId="12" borderId="1" xfId="0" applyFont="1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 applyProtection="1">
      <alignment horizontal="center" wrapText="1"/>
      <protection locked="0"/>
    </xf>
    <xf numFmtId="0" fontId="0" fillId="12" borderId="1" xfId="0" applyFill="1" applyBorder="1" applyAlignment="1">
      <alignment horizontal="center" wrapText="1"/>
    </xf>
    <xf numFmtId="9" fontId="7" fillId="8" borderId="30" xfId="2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9" fontId="7" fillId="8" borderId="31" xfId="2" applyNumberFormat="1" applyFont="1" applyFill="1" applyBorder="1" applyAlignment="1">
      <alignment horizontal="center" vertical="center" wrapText="1"/>
    </xf>
    <xf numFmtId="0" fontId="20" fillId="3" borderId="42" xfId="2" applyFont="1" applyFill="1" applyBorder="1" applyAlignment="1">
      <alignment horizontal="center" vertical="center" wrapText="1"/>
    </xf>
    <xf numFmtId="0" fontId="0" fillId="6" borderId="43" xfId="0" applyFill="1" applyBorder="1" applyAlignment="1">
      <alignment vertical="center"/>
    </xf>
    <xf numFmtId="0" fontId="2" fillId="0" borderId="43" xfId="2" applyFill="1" applyBorder="1" applyAlignment="1">
      <alignment horizontal="left" vertical="center" wrapText="1"/>
    </xf>
    <xf numFmtId="0" fontId="1" fillId="6" borderId="43" xfId="1" applyFill="1" applyBorder="1" applyAlignment="1">
      <alignment horizontal="center"/>
    </xf>
    <xf numFmtId="0" fontId="0" fillId="6" borderId="43" xfId="0" applyFill="1" applyBorder="1"/>
    <xf numFmtId="0" fontId="0" fillId="0" borderId="39" xfId="0" applyBorder="1" applyAlignment="1">
      <alignment horizontal="center" vertical="center" wrapText="1"/>
    </xf>
    <xf numFmtId="0" fontId="8" fillId="0" borderId="27" xfId="2" applyFont="1" applyBorder="1" applyAlignment="1" applyProtection="1">
      <alignment horizontal="center" vertical="center"/>
      <protection locked="0"/>
    </xf>
    <xf numFmtId="0" fontId="2" fillId="0" borderId="28" xfId="2" applyFill="1" applyBorder="1" applyAlignment="1">
      <alignment horizontal="left" vertical="center" wrapText="1"/>
    </xf>
    <xf numFmtId="0" fontId="0" fillId="13" borderId="0" xfId="0" applyFill="1"/>
    <xf numFmtId="0" fontId="4" fillId="14" borderId="12" xfId="2" applyFont="1" applyFill="1" applyBorder="1" applyAlignment="1">
      <alignment horizontal="right"/>
    </xf>
    <xf numFmtId="0" fontId="4" fillId="14" borderId="0" xfId="2" applyFont="1" applyFill="1" applyBorder="1" applyAlignment="1">
      <alignment horizontal="right"/>
    </xf>
    <xf numFmtId="0" fontId="9" fillId="14" borderId="12" xfId="2" applyFont="1" applyFill="1" applyBorder="1" applyAlignment="1">
      <alignment horizontal="right" vertical="top" wrapText="1"/>
    </xf>
    <xf numFmtId="0" fontId="0" fillId="14" borderId="0" xfId="0" applyFill="1" applyBorder="1"/>
    <xf numFmtId="0" fontId="0" fillId="14" borderId="12" xfId="0" applyFill="1" applyBorder="1"/>
    <xf numFmtId="1" fontId="5" fillId="14" borderId="0" xfId="1" applyNumberFormat="1" applyFont="1" applyFill="1" applyBorder="1" applyAlignment="1" applyProtection="1">
      <alignment horizontal="right" vertical="center"/>
    </xf>
    <xf numFmtId="2" fontId="5" fillId="14" borderId="12" xfId="1" applyNumberFormat="1" applyFont="1" applyFill="1" applyBorder="1" applyAlignment="1" applyProtection="1">
      <alignment horizontal="center" vertical="center"/>
    </xf>
    <xf numFmtId="0" fontId="20" fillId="14" borderId="33" xfId="2" applyFont="1" applyFill="1" applyBorder="1" applyAlignment="1">
      <alignment horizontal="center" vertical="center" wrapText="1"/>
    </xf>
    <xf numFmtId="0" fontId="4" fillId="15" borderId="12" xfId="2" applyFont="1" applyFill="1" applyBorder="1" applyAlignment="1">
      <alignment horizontal="right"/>
    </xf>
    <xf numFmtId="0" fontId="4" fillId="15" borderId="0" xfId="2" applyFont="1" applyFill="1" applyBorder="1" applyAlignment="1">
      <alignment horizontal="right"/>
    </xf>
    <xf numFmtId="2" fontId="5" fillId="15" borderId="0" xfId="1" applyNumberFormat="1" applyFont="1" applyFill="1" applyBorder="1" applyAlignment="1" applyProtection="1">
      <alignment horizontal="center" vertical="center"/>
    </xf>
    <xf numFmtId="0" fontId="4" fillId="15" borderId="12" xfId="2" applyFont="1" applyFill="1" applyBorder="1" applyAlignment="1">
      <alignment horizontal="center" vertical="center"/>
    </xf>
    <xf numFmtId="0" fontId="4" fillId="15" borderId="0" xfId="2" applyFont="1" applyFill="1" applyBorder="1" applyAlignment="1">
      <alignment horizontal="center" vertical="center"/>
    </xf>
    <xf numFmtId="9" fontId="20" fillId="15" borderId="16" xfId="2" applyNumberFormat="1" applyFont="1" applyFill="1" applyBorder="1" applyAlignment="1">
      <alignment horizontal="right" vertical="center" wrapText="1"/>
    </xf>
    <xf numFmtId="9" fontId="20" fillId="15" borderId="18" xfId="2" applyNumberFormat="1" applyFont="1" applyFill="1" applyBorder="1" applyAlignment="1">
      <alignment horizontal="center" vertical="center" wrapText="1"/>
    </xf>
    <xf numFmtId="0" fontId="20" fillId="15" borderId="33" xfId="2" applyFont="1" applyFill="1" applyBorder="1" applyAlignment="1">
      <alignment horizontal="center" vertical="center" wrapText="1"/>
    </xf>
    <xf numFmtId="0" fontId="30" fillId="0" borderId="0" xfId="5" applyFont="1" applyBorder="1" applyAlignment="1">
      <alignment horizontal="left"/>
    </xf>
    <xf numFmtId="0" fontId="30" fillId="0" borderId="20" xfId="5" applyFont="1" applyBorder="1" applyAlignment="1">
      <alignment horizontal="left"/>
    </xf>
    <xf numFmtId="0" fontId="30" fillId="0" borderId="12" xfId="5" applyFont="1" applyBorder="1" applyAlignment="1">
      <alignment horizontal="left"/>
    </xf>
    <xf numFmtId="0" fontId="20" fillId="3" borderId="33" xfId="2" applyFont="1" applyFill="1" applyBorder="1" applyAlignment="1">
      <alignment horizontal="center" vertical="center"/>
    </xf>
    <xf numFmtId="164" fontId="5" fillId="7" borderId="45" xfId="1" applyNumberFormat="1" applyFont="1" applyFill="1" applyBorder="1" applyAlignment="1" applyProtection="1">
      <alignment horizontal="right" vertical="center"/>
    </xf>
    <xf numFmtId="164" fontId="5" fillId="7" borderId="46" xfId="1" applyNumberFormat="1" applyFont="1" applyFill="1" applyBorder="1" applyAlignment="1" applyProtection="1">
      <alignment horizontal="right" vertical="center"/>
    </xf>
    <xf numFmtId="164" fontId="5" fillId="7" borderId="47" xfId="1" applyNumberFormat="1" applyFont="1" applyFill="1" applyBorder="1" applyAlignment="1" applyProtection="1">
      <alignment horizontal="right" vertical="center"/>
    </xf>
    <xf numFmtId="0" fontId="47" fillId="0" borderId="0" xfId="0" applyFont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28" fillId="0" borderId="23" xfId="5" applyFont="1" applyBorder="1" applyAlignment="1">
      <alignment horizontal="center" vertical="top" wrapText="1"/>
    </xf>
    <xf numFmtId="17" fontId="28" fillId="0" borderId="23" xfId="5" applyNumberFormat="1" applyFont="1" applyBorder="1" applyAlignment="1">
      <alignment horizontal="center" vertical="top" wrapText="1"/>
    </xf>
    <xf numFmtId="164" fontId="28" fillId="0" borderId="23" xfId="5" applyNumberFormat="1" applyFont="1" applyBorder="1" applyAlignment="1">
      <alignment horizontal="center" vertical="top" wrapText="1"/>
    </xf>
    <xf numFmtId="0" fontId="0" fillId="13" borderId="0" xfId="0" applyFill="1" applyAlignment="1">
      <alignment wrapText="1"/>
    </xf>
    <xf numFmtId="0" fontId="5" fillId="0" borderId="43" xfId="2" applyFont="1" applyFill="1" applyBorder="1" applyAlignment="1">
      <alignment horizontal="left" vertical="center" wrapText="1"/>
    </xf>
    <xf numFmtId="0" fontId="22" fillId="10" borderId="8" xfId="0" applyFont="1" applyFill="1" applyBorder="1" applyAlignment="1">
      <alignment horizontal="left" vertical="center" wrapText="1"/>
    </xf>
    <xf numFmtId="0" fontId="22" fillId="10" borderId="10" xfId="0" applyFont="1" applyFill="1" applyBorder="1" applyAlignment="1">
      <alignment horizontal="left" vertical="center" wrapText="1"/>
    </xf>
    <xf numFmtId="0" fontId="44" fillId="3" borderId="8" xfId="1" applyFont="1" applyFill="1" applyBorder="1" applyAlignment="1">
      <alignment horizontal="center" vertical="center"/>
    </xf>
    <xf numFmtId="0" fontId="44" fillId="3" borderId="10" xfId="1" applyFont="1" applyFill="1" applyBorder="1" applyAlignment="1">
      <alignment horizontal="center" vertical="center"/>
    </xf>
    <xf numFmtId="0" fontId="44" fillId="3" borderId="9" xfId="1" applyFont="1" applyFill="1" applyBorder="1" applyAlignment="1">
      <alignment horizontal="center" vertical="center"/>
    </xf>
    <xf numFmtId="0" fontId="35" fillId="0" borderId="0" xfId="1" applyFont="1" applyBorder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22" fillId="10" borderId="9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2" fillId="9" borderId="14" xfId="0" applyFont="1" applyFill="1" applyBorder="1" applyAlignment="1">
      <alignment horizontal="left" vertical="center" wrapText="1"/>
    </xf>
    <xf numFmtId="0" fontId="22" fillId="9" borderId="13" xfId="0" applyFont="1" applyFill="1" applyBorder="1" applyAlignment="1">
      <alignment horizontal="left" vertical="center" wrapText="1"/>
    </xf>
    <xf numFmtId="0" fontId="22" fillId="9" borderId="15" xfId="0" applyFont="1" applyFill="1" applyBorder="1" applyAlignment="1">
      <alignment horizontal="left" vertical="center" wrapText="1"/>
    </xf>
    <xf numFmtId="0" fontId="22" fillId="11" borderId="14" xfId="0" applyFont="1" applyFill="1" applyBorder="1" applyAlignment="1">
      <alignment horizontal="left" vertical="center" wrapText="1"/>
    </xf>
    <xf numFmtId="0" fontId="22" fillId="11" borderId="13" xfId="0" applyFont="1" applyFill="1" applyBorder="1" applyAlignment="1">
      <alignment horizontal="left" vertical="center" wrapText="1"/>
    </xf>
    <xf numFmtId="0" fontId="22" fillId="11" borderId="15" xfId="0" applyFont="1" applyFill="1" applyBorder="1" applyAlignment="1">
      <alignment horizontal="left" vertical="center" wrapText="1"/>
    </xf>
    <xf numFmtId="0" fontId="22" fillId="11" borderId="14" xfId="0" applyFont="1" applyFill="1" applyBorder="1" applyAlignment="1">
      <alignment vertical="center" wrapText="1"/>
    </xf>
    <xf numFmtId="0" fontId="0" fillId="11" borderId="13" xfId="0" applyFill="1" applyBorder="1" applyAlignment="1"/>
    <xf numFmtId="0" fontId="0" fillId="11" borderId="15" xfId="0" applyFill="1" applyBorder="1" applyAlignment="1"/>
    <xf numFmtId="0" fontId="25" fillId="0" borderId="0" xfId="2" applyFont="1" applyFill="1" applyBorder="1" applyAlignment="1">
      <alignment horizontal="left" vertical="center" wrapText="1" indent="4"/>
    </xf>
    <xf numFmtId="0" fontId="0" fillId="0" borderId="0" xfId="0" applyAlignment="1">
      <alignment horizontal="left" wrapText="1"/>
    </xf>
    <xf numFmtId="0" fontId="22" fillId="10" borderId="8" xfId="0" applyFont="1" applyFill="1" applyBorder="1" applyAlignment="1">
      <alignment vertical="center" wrapText="1"/>
    </xf>
    <xf numFmtId="0" fontId="0" fillId="10" borderId="10" xfId="0" applyFill="1" applyBorder="1" applyAlignment="1"/>
    <xf numFmtId="0" fontId="0" fillId="10" borderId="9" xfId="0" applyFill="1" applyBorder="1" applyAlignment="1"/>
    <xf numFmtId="0" fontId="5" fillId="4" borderId="37" xfId="2" applyFont="1" applyFill="1" applyBorder="1" applyAlignment="1"/>
    <xf numFmtId="0" fontId="5" fillId="4" borderId="4" xfId="2" applyFont="1" applyFill="1" applyBorder="1" applyAlignment="1"/>
    <xf numFmtId="0" fontId="5" fillId="4" borderId="3" xfId="2" applyFont="1" applyFill="1" applyBorder="1" applyAlignment="1"/>
    <xf numFmtId="0" fontId="5" fillId="2" borderId="2" xfId="2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9" fillId="15" borderId="14" xfId="2" applyFont="1" applyFill="1" applyBorder="1" applyAlignment="1">
      <alignment horizontal="center"/>
    </xf>
    <xf numFmtId="0" fontId="43" fillId="15" borderId="13" xfId="0" applyFont="1" applyFill="1" applyBorder="1" applyAlignment="1">
      <alignment horizontal="center"/>
    </xf>
    <xf numFmtId="0" fontId="5" fillId="2" borderId="40" xfId="2" applyFon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5" fillId="2" borderId="2" xfId="2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8" xfId="0" applyFill="1" applyBorder="1" applyAlignment="1">
      <alignment horizontal="left"/>
    </xf>
    <xf numFmtId="14" fontId="5" fillId="2" borderId="2" xfId="2" applyNumberFormat="1" applyFont="1" applyFill="1" applyBorder="1" applyAlignment="1">
      <alignment horizontal="left"/>
    </xf>
    <xf numFmtId="0" fontId="5" fillId="4" borderId="37" xfId="2" applyFont="1" applyFill="1" applyBorder="1" applyAlignment="1">
      <alignment horizontal="left"/>
    </xf>
    <xf numFmtId="0" fontId="5" fillId="4" borderId="4" xfId="2" applyFont="1" applyFill="1" applyBorder="1" applyAlignment="1">
      <alignment horizontal="left"/>
    </xf>
    <xf numFmtId="0" fontId="5" fillId="4" borderId="3" xfId="2" applyFont="1" applyFill="1" applyBorder="1" applyAlignment="1">
      <alignment horizontal="left"/>
    </xf>
    <xf numFmtId="0" fontId="16" fillId="0" borderId="0" xfId="1" applyFont="1" applyAlignment="1">
      <alignment horizontal="left" vertical="center" wrapText="1"/>
    </xf>
    <xf numFmtId="0" fontId="0" fillId="0" borderId="4" xfId="0" applyBorder="1" applyAlignment="1"/>
    <xf numFmtId="0" fontId="0" fillId="0" borderId="3" xfId="0" applyBorder="1" applyAlignment="1"/>
    <xf numFmtId="0" fontId="9" fillId="14" borderId="14" xfId="2" applyFont="1" applyFill="1" applyBorder="1" applyAlignment="1">
      <alignment horizontal="center"/>
    </xf>
    <xf numFmtId="0" fontId="43" fillId="14" borderId="13" xfId="0" applyFont="1" applyFill="1" applyBorder="1" applyAlignment="1">
      <alignment horizontal="center"/>
    </xf>
    <xf numFmtId="0" fontId="19" fillId="14" borderId="12" xfId="2" applyFont="1" applyFill="1" applyBorder="1" applyAlignment="1">
      <alignment horizontal="center" vertical="center"/>
    </xf>
    <xf numFmtId="0" fontId="19" fillId="14" borderId="0" xfId="2" applyFont="1" applyFill="1" applyBorder="1" applyAlignment="1">
      <alignment horizontal="center" vertical="center"/>
    </xf>
    <xf numFmtId="0" fontId="9" fillId="15" borderId="12" xfId="2" applyFont="1" applyFill="1" applyBorder="1" applyAlignment="1">
      <alignment horizontal="center" vertical="top" wrapText="1"/>
    </xf>
    <xf numFmtId="0" fontId="0" fillId="15" borderId="0" xfId="0" applyFill="1" applyBorder="1" applyAlignment="1">
      <alignment horizontal="center" vertical="top" wrapText="1"/>
    </xf>
    <xf numFmtId="0" fontId="5" fillId="4" borderId="30" xfId="2" applyFont="1" applyFill="1" applyBorder="1" applyAlignment="1"/>
    <xf numFmtId="0" fontId="5" fillId="4" borderId="31" xfId="2" applyFont="1" applyFill="1" applyBorder="1" applyAlignment="1"/>
    <xf numFmtId="0" fontId="5" fillId="4" borderId="39" xfId="2" applyFont="1" applyFill="1" applyBorder="1" applyAlignment="1"/>
    <xf numFmtId="0" fontId="5" fillId="4" borderId="32" xfId="2" applyFont="1" applyFill="1" applyBorder="1" applyAlignment="1">
      <alignment horizontal="left"/>
    </xf>
    <xf numFmtId="0" fontId="5" fillId="4" borderId="33" xfId="2" applyFont="1" applyFill="1" applyBorder="1" applyAlignment="1">
      <alignment horizontal="left"/>
    </xf>
    <xf numFmtId="0" fontId="5" fillId="2" borderId="34" xfId="2" applyFont="1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24" fillId="2" borderId="2" xfId="4" applyFill="1" applyBorder="1" applyAlignment="1">
      <alignment horizontal="left"/>
    </xf>
    <xf numFmtId="0" fontId="5" fillId="5" borderId="44" xfId="2" applyFont="1" applyFill="1" applyBorder="1" applyAlignment="1">
      <alignment vertical="center" wrapText="1"/>
    </xf>
    <xf numFmtId="0" fontId="5" fillId="5" borderId="1" xfId="2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44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0" borderId="44" xfId="2" applyFill="1" applyBorder="1" applyAlignment="1">
      <alignment horizontal="left" vertical="center" wrapText="1"/>
    </xf>
    <xf numFmtId="0" fontId="2" fillId="0" borderId="1" xfId="2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37" xfId="2" applyFill="1" applyBorder="1" applyAlignment="1">
      <alignment horizontal="left" vertical="center" wrapText="1"/>
    </xf>
    <xf numFmtId="0" fontId="2" fillId="0" borderId="4" xfId="2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3" xfId="2" applyFill="1" applyBorder="1" applyAlignment="1">
      <alignment horizontal="left" vertical="center" wrapText="1"/>
    </xf>
    <xf numFmtId="0" fontId="5" fillId="5" borderId="37" xfId="2" applyFont="1" applyFill="1" applyBorder="1" applyAlignment="1">
      <alignment vertical="center" wrapText="1"/>
    </xf>
    <xf numFmtId="0" fontId="5" fillId="5" borderId="4" xfId="2" applyFon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19" fillId="15" borderId="12" xfId="2" applyFont="1" applyFill="1" applyBorder="1" applyAlignment="1">
      <alignment horizontal="center" vertical="center"/>
    </xf>
    <xf numFmtId="0" fontId="19" fillId="15" borderId="0" xfId="2" applyFont="1" applyFill="1" applyBorder="1" applyAlignment="1">
      <alignment horizontal="center" vertical="center"/>
    </xf>
    <xf numFmtId="0" fontId="40" fillId="14" borderId="29" xfId="2" applyFont="1" applyFill="1" applyBorder="1" applyAlignment="1">
      <alignment horizontal="left" vertical="center" wrapText="1" indent="1"/>
    </xf>
    <xf numFmtId="0" fontId="40" fillId="14" borderId="13" xfId="2" applyFont="1" applyFill="1" applyBorder="1" applyAlignment="1">
      <alignment horizontal="left" vertical="center" indent="1"/>
    </xf>
    <xf numFmtId="0" fontId="40" fillId="14" borderId="15" xfId="2" applyFont="1" applyFill="1" applyBorder="1" applyAlignment="1">
      <alignment horizontal="left" vertical="center" indent="1"/>
    </xf>
    <xf numFmtId="0" fontId="40" fillId="14" borderId="7" xfId="2" applyFont="1" applyFill="1" applyBorder="1" applyAlignment="1">
      <alignment horizontal="left" vertical="center" indent="1"/>
    </xf>
    <xf numFmtId="0" fontId="40" fillId="14" borderId="0" xfId="2" applyFont="1" applyFill="1" applyBorder="1" applyAlignment="1">
      <alignment horizontal="left" vertical="center" indent="1"/>
    </xf>
    <xf numFmtId="0" fontId="40" fillId="14" borderId="20" xfId="2" applyFont="1" applyFill="1" applyBorder="1" applyAlignment="1">
      <alignment horizontal="left" vertical="center" indent="1"/>
    </xf>
    <xf numFmtId="0" fontId="7" fillId="3" borderId="32" xfId="2" applyFont="1" applyFill="1" applyBorder="1" applyAlignment="1">
      <alignment horizontal="center" vertical="center"/>
    </xf>
    <xf numFmtId="0" fontId="7" fillId="3" borderId="33" xfId="2" applyFont="1" applyFill="1" applyBorder="1" applyAlignment="1">
      <alignment horizontal="center" vertical="center"/>
    </xf>
    <xf numFmtId="2" fontId="20" fillId="8" borderId="27" xfId="1" applyNumberFormat="1" applyFont="1" applyFill="1" applyBorder="1" applyAlignment="1" applyProtection="1">
      <alignment horizontal="center" vertical="center" wrapText="1"/>
    </xf>
    <xf numFmtId="2" fontId="20" fillId="8" borderId="28" xfId="1" applyNumberFormat="1" applyFont="1" applyFill="1" applyBorder="1" applyAlignment="1" applyProtection="1">
      <alignment horizontal="center" vertical="center" wrapText="1"/>
    </xf>
    <xf numFmtId="2" fontId="5" fillId="15" borderId="12" xfId="1" applyNumberFormat="1" applyFont="1" applyFill="1" applyBorder="1" applyAlignment="1" applyProtection="1">
      <alignment horizontal="center" vertical="center"/>
    </xf>
    <xf numFmtId="0" fontId="2" fillId="2" borderId="30" xfId="2" applyFill="1" applyBorder="1" applyAlignment="1">
      <alignment horizontal="left" vertical="center" wrapText="1"/>
    </xf>
    <xf numFmtId="0" fontId="2" fillId="2" borderId="31" xfId="2" applyFill="1" applyBorder="1" applyAlignment="1">
      <alignment horizontal="left" vertical="center" wrapText="1"/>
    </xf>
    <xf numFmtId="0" fontId="0" fillId="0" borderId="39" xfId="0" applyBorder="1" applyAlignment="1">
      <alignment vertical="center"/>
    </xf>
    <xf numFmtId="0" fontId="2" fillId="2" borderId="37" xfId="2" applyFont="1" applyFill="1" applyBorder="1" applyAlignment="1">
      <alignment horizontal="left" vertical="center" wrapText="1"/>
    </xf>
    <xf numFmtId="0" fontId="2" fillId="2" borderId="4" xfId="2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left" vertical="center" wrapText="1"/>
    </xf>
    <xf numFmtId="0" fontId="2" fillId="2" borderId="44" xfId="2" applyFill="1" applyBorder="1" applyAlignment="1">
      <alignment horizontal="left" vertical="center" wrapText="1"/>
    </xf>
    <xf numFmtId="0" fontId="2" fillId="2" borderId="1" xfId="2" applyFill="1" applyBorder="1" applyAlignment="1">
      <alignment horizontal="left" vertical="center" wrapText="1"/>
    </xf>
    <xf numFmtId="0" fontId="2" fillId="2" borderId="37" xfId="2" applyFill="1" applyBorder="1" applyAlignment="1">
      <alignment horizontal="left" vertical="center" wrapText="1"/>
    </xf>
    <xf numFmtId="0" fontId="2" fillId="2" borderId="4" xfId="2" applyFill="1" applyBorder="1" applyAlignment="1">
      <alignment horizontal="left" vertical="center" wrapText="1"/>
    </xf>
    <xf numFmtId="0" fontId="2" fillId="2" borderId="37" xfId="2" quotePrefix="1" applyFill="1" applyBorder="1" applyAlignment="1">
      <alignment horizontal="left" vertical="center" wrapText="1"/>
    </xf>
    <xf numFmtId="0" fontId="2" fillId="2" borderId="4" xfId="2" quotePrefix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wrapText="1"/>
    </xf>
    <xf numFmtId="0" fontId="31" fillId="2" borderId="0" xfId="0" applyFont="1" applyFill="1" applyAlignment="1">
      <alignment horizontal="center"/>
    </xf>
    <xf numFmtId="0" fontId="30" fillId="0" borderId="12" xfId="5" applyFont="1" applyBorder="1" applyAlignment="1">
      <alignment horizontal="left" wrapText="1"/>
    </xf>
    <xf numFmtId="0" fontId="30" fillId="0" borderId="0" xfId="5" applyFont="1" applyBorder="1" applyAlignment="1">
      <alignment horizontal="left"/>
    </xf>
    <xf numFmtId="0" fontId="30" fillId="0" borderId="20" xfId="5" applyFont="1" applyBorder="1" applyAlignment="1">
      <alignment horizontal="left"/>
    </xf>
    <xf numFmtId="0" fontId="30" fillId="0" borderId="12" xfId="5" applyFont="1" applyBorder="1" applyAlignment="1">
      <alignment horizontal="left"/>
    </xf>
    <xf numFmtId="0" fontId="27" fillId="0" borderId="0" xfId="5" applyFont="1" applyAlignment="1">
      <alignment horizontal="left"/>
    </xf>
  </cellXfs>
  <cellStyles count="6">
    <cellStyle name="Hyperlink" xfId="4" builtinId="8"/>
    <cellStyle name="Normal" xfId="0" builtinId="0"/>
    <cellStyle name="Normal 2" xfId="2"/>
    <cellStyle name="Normal 3" xfId="1"/>
    <cellStyle name="Normal 4" xfId="3"/>
    <cellStyle name="Normal_DSIN-DP-MD-35" xfId="5"/>
  </cellStyles>
  <dxfs count="3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CCA-417D-BF75-09EFEBAD650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ECCA-417D-BF75-09EFEBAD6505}"/>
              </c:ext>
            </c:extLst>
          </c:dPt>
          <c:dPt>
            <c:idx val="3"/>
            <c:bubble3D val="0"/>
            <c:spPr>
              <a:pattFill prst="pct5">
                <a:fgClr>
                  <a:srgbClr val="00B0F0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5-ECCA-417D-BF75-09EFEBAD6505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'Rating Check-list'!$G$88:$G$91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</c:numCache>
            </c:numRef>
          </c:cat>
          <c:val>
            <c:numRef>
              <c:f>'Rating Check-list'!$G$88:$G$91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CA-417D-BF75-09EFEBAD650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8D-4971-BC2A-7C33B018650F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C68D-4971-BC2A-7C33B018650F}"/>
              </c:ext>
            </c:extLst>
          </c:dPt>
          <c:dPt>
            <c:idx val="3"/>
            <c:bubble3D val="0"/>
            <c:spPr>
              <a:pattFill prst="pct5">
                <a:fgClr>
                  <a:srgbClr val="00B0F0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5-C68D-4971-BC2A-7C33B018650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'Rating Check-list'!$G$88:$G$91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</c:numCache>
            </c:numRef>
          </c:cat>
          <c:val>
            <c:numRef>
              <c:f>'Rating Check-list'!$H$88:$H$91</c:f>
              <c:numCache>
                <c:formatCode>0.0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D-4971-BC2A-7C33B018650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docinfogroupe.inetpsa.com/ead/dom/1000617435.fd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66677</xdr:colOff>
      <xdr:row>17</xdr:row>
      <xdr:rowOff>142875</xdr:rowOff>
    </xdr:from>
    <xdr:to>
      <xdr:col>8</xdr:col>
      <xdr:colOff>769905</xdr:colOff>
      <xdr:row>52</xdr:row>
      <xdr:rowOff>172118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64797" y="3823335"/>
          <a:ext cx="8970928" cy="6651023"/>
          <a:chOff x="140627" y="44624"/>
          <a:chExt cx="8751853" cy="6696743"/>
        </a:xfrm>
      </xdr:grpSpPr>
      <xdr:sp macro="" textlink="">
        <xdr:nvSpPr>
          <xdr:cNvPr id="35" name="Rectangle 3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6228184" y="1408052"/>
            <a:ext cx="2664296" cy="576064"/>
          </a:xfrm>
          <a:prstGeom prst="rect">
            <a:avLst/>
          </a:prstGeom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 u="sng">
                <a:solidFill>
                  <a:srgbClr val="0000FF"/>
                </a:solidFill>
              </a:rPr>
              <a:t>Publication of the check-list in QUAD DocInfo domain</a:t>
            </a:r>
          </a:p>
        </xdr:txBody>
      </xdr:sp>
      <xdr:cxnSp macro="">
        <xdr:nvCxnSpPr>
          <xdr:cNvPr id="36" name="Connecteur droit avec flèch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CxnSpPr>
            <a:stCxn id="58" idx="2"/>
            <a:endCxn id="53" idx="0"/>
          </xdr:cNvCxnSpPr>
        </xdr:nvCxnSpPr>
        <xdr:spPr>
          <a:xfrm>
            <a:off x="4211960" y="908720"/>
            <a:ext cx="0" cy="495679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37" name="Connecteur droit avec flèche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>
            <a:stCxn id="53" idx="3"/>
            <a:endCxn id="35" idx="1"/>
          </xdr:cNvCxnSpPr>
        </xdr:nvCxnSpPr>
        <xdr:spPr>
          <a:xfrm>
            <a:off x="5616116" y="1692431"/>
            <a:ext cx="612068" cy="3653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38" name="Organigramme : Décision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6732240" y="5552490"/>
            <a:ext cx="2160240" cy="1188877"/>
          </a:xfrm>
          <a:prstGeom prst="flowChartDecision">
            <a:avLst/>
          </a:prstGeom>
          <a:solidFill>
            <a:schemeClr val="accent2">
              <a:lumMod val="40000"/>
              <a:lumOff val="60000"/>
            </a:schemeClr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050" b="1">
                <a:solidFill>
                  <a:schemeClr val="tx1"/>
                </a:solidFill>
              </a:rPr>
              <a:t>J3/GOREAL possible (also depends on other criteria)</a:t>
            </a:r>
          </a:p>
        </xdr:txBody>
      </xdr:sp>
      <xdr:cxnSp macro="">
        <xdr:nvCxnSpPr>
          <xdr:cNvPr id="39" name="Connecteur en angle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>
            <a:stCxn id="53" idx="2"/>
            <a:endCxn id="62" idx="0"/>
          </xdr:cNvCxnSpPr>
        </xdr:nvCxnSpPr>
        <xdr:spPr>
          <a:xfrm rot="16200000" flipH="1">
            <a:off x="5737941" y="454482"/>
            <a:ext cx="548438" cy="3600400"/>
          </a:xfrm>
          <a:prstGeom prst="bentConnector3">
            <a:avLst>
              <a:gd name="adj1" fmla="val 50000"/>
            </a:avLst>
          </a:prstGeom>
          <a:ln w="28575"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40" name="Connecteur en angle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CxnSpPr>
            <a:stCxn id="53" idx="2"/>
            <a:endCxn id="63" idx="0"/>
          </xdr:cNvCxnSpPr>
        </xdr:nvCxnSpPr>
        <xdr:spPr>
          <a:xfrm rot="16200000" flipH="1">
            <a:off x="4657592" y="1534831"/>
            <a:ext cx="548438" cy="1439702"/>
          </a:xfrm>
          <a:prstGeom prst="bentConnector3">
            <a:avLst/>
          </a:prstGeom>
          <a:ln w="28575"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1" name="Connecteur en angle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CxnSpPr>
            <a:stCxn id="53" idx="2"/>
            <a:endCxn id="60" idx="0"/>
          </xdr:cNvCxnSpPr>
        </xdr:nvCxnSpPr>
        <xdr:spPr>
          <a:xfrm rot="5400000">
            <a:off x="3604590" y="1921531"/>
            <a:ext cx="548438" cy="666303"/>
          </a:xfrm>
          <a:prstGeom prst="bentConnector3">
            <a:avLst>
              <a:gd name="adj1" fmla="val 50000"/>
            </a:avLst>
          </a:prstGeom>
          <a:ln w="28575"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2" name="Connecteur en angle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>
            <a:stCxn id="53" idx="2"/>
            <a:endCxn id="61" idx="0"/>
          </xdr:cNvCxnSpPr>
        </xdr:nvCxnSpPr>
        <xdr:spPr>
          <a:xfrm rot="5400000">
            <a:off x="2515583" y="832524"/>
            <a:ext cx="548438" cy="2844316"/>
          </a:xfrm>
          <a:prstGeom prst="bentConnector3">
            <a:avLst>
              <a:gd name="adj1" fmla="val 50000"/>
            </a:avLst>
          </a:prstGeom>
          <a:ln w="28575"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3" name="Connecteur droit avec flèch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CxnSpPr>
            <a:stCxn id="61" idx="2"/>
            <a:endCxn id="57" idx="0"/>
          </xdr:cNvCxnSpPr>
        </xdr:nvCxnSpPr>
        <xdr:spPr>
          <a:xfrm flipH="1">
            <a:off x="1357657" y="3717032"/>
            <a:ext cx="9987" cy="266830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4" name="Connecteur droit avec flèche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>
            <a:stCxn id="60" idx="2"/>
            <a:endCxn id="56" idx="0"/>
          </xdr:cNvCxnSpPr>
        </xdr:nvCxnSpPr>
        <xdr:spPr>
          <a:xfrm>
            <a:off x="3545657" y="3717032"/>
            <a:ext cx="0" cy="266830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5" name="Connecteur droit avec flèche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CxnSpPr>
            <a:stCxn id="63" idx="2"/>
            <a:endCxn id="55" idx="0"/>
          </xdr:cNvCxnSpPr>
        </xdr:nvCxnSpPr>
        <xdr:spPr>
          <a:xfrm>
            <a:off x="5651662" y="3717032"/>
            <a:ext cx="0" cy="266830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6" name="Connecteur droit avec flèche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/>
        </xdr:nvCxnSpPr>
        <xdr:spPr>
          <a:xfrm>
            <a:off x="7812360" y="3717032"/>
            <a:ext cx="0" cy="266830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47" name="Connecteur droit avec flèche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CxnSpPr>
            <a:stCxn id="54" idx="2"/>
          </xdr:cNvCxnSpPr>
        </xdr:nvCxnSpPr>
        <xdr:spPr>
          <a:xfrm>
            <a:off x="7812360" y="5229198"/>
            <a:ext cx="0" cy="323293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48" name="Connecteur en angle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>
            <a:stCxn id="57" idx="2"/>
            <a:endCxn id="58" idx="1"/>
          </xdr:cNvCxnSpPr>
        </xdr:nvCxnSpPr>
        <xdr:spPr>
          <a:xfrm rot="5400000" flipH="1" flipV="1">
            <a:off x="-212338" y="2046666"/>
            <a:ext cx="4914172" cy="1774183"/>
          </a:xfrm>
          <a:prstGeom prst="bentConnector4">
            <a:avLst>
              <a:gd name="adj1" fmla="val -14344"/>
              <a:gd name="adj2" fmla="val -69451"/>
            </a:avLst>
          </a:prstGeom>
          <a:ln w="28575"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9" name="Connecteur en angle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CxnSpPr>
            <a:stCxn id="56" idx="2"/>
          </xdr:cNvCxnSpPr>
        </xdr:nvCxnSpPr>
        <xdr:spPr>
          <a:xfrm rot="5400000">
            <a:off x="1491914" y="4039557"/>
            <a:ext cx="702457" cy="3405031"/>
          </a:xfrm>
          <a:prstGeom prst="bentConnector2">
            <a:avLst/>
          </a:prstGeom>
          <a:ln w="28575">
            <a:tailEnd type="non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0" name="Connecteur en angle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>
            <a:stCxn id="55" idx="2"/>
            <a:endCxn id="38" idx="1"/>
          </xdr:cNvCxnSpPr>
        </xdr:nvCxnSpPr>
        <xdr:spPr>
          <a:xfrm rot="16200000" flipH="1">
            <a:off x="5813909" y="5228597"/>
            <a:ext cx="756085" cy="1080578"/>
          </a:xfrm>
          <a:prstGeom prst="bentConnector2">
            <a:avLst/>
          </a:prstGeom>
          <a:ln w="28575">
            <a:tailEnd type="arrow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1" name="Connecteur en angle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>
            <a:stCxn id="59" idx="6"/>
            <a:endCxn id="53" idx="1"/>
          </xdr:cNvCxnSpPr>
        </xdr:nvCxnSpPr>
        <xdr:spPr>
          <a:xfrm>
            <a:off x="1795314" y="924099"/>
            <a:ext cx="1012490" cy="768332"/>
          </a:xfrm>
          <a:prstGeom prst="bentConnector3">
            <a:avLst>
              <a:gd name="adj1" fmla="val 68815"/>
            </a:avLst>
          </a:prstGeom>
          <a:ln w="28575"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52" name="Connecteur en angle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CxnSpPr>
            <a:stCxn id="64" idx="3"/>
            <a:endCxn id="53" idx="1"/>
          </xdr:cNvCxnSpPr>
        </xdr:nvCxnSpPr>
        <xdr:spPr>
          <a:xfrm>
            <a:off x="2226600" y="1691265"/>
            <a:ext cx="581204" cy="1166"/>
          </a:xfrm>
          <a:prstGeom prst="bentConnector3">
            <a:avLst>
              <a:gd name="adj1" fmla="val 50000"/>
            </a:avLst>
          </a:prstGeom>
          <a:ln w="28575">
            <a:tailEnd type="arrow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807804" y="1404399"/>
            <a:ext cx="2808312" cy="576064"/>
          </a:xfrm>
          <a:prstGeom prst="rect">
            <a:avLst/>
          </a:prstGeom>
          <a:solidFill>
            <a:srgbClr val="92D05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>
                <a:solidFill>
                  <a:schemeClr val="tx1"/>
                </a:solidFill>
              </a:rPr>
              <a:t>Rating by SFAC of functional specifications provided by BIS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6849260" y="3983861"/>
            <a:ext cx="1926200" cy="1245337"/>
          </a:xfrm>
          <a:prstGeom prst="rect">
            <a:avLst/>
          </a:prstGeom>
          <a:solidFill>
            <a:srgbClr val="92D05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050" b="1">
                <a:solidFill>
                  <a:schemeClr val="tx1"/>
                </a:solidFill>
              </a:rPr>
              <a:t>J3/GOREAL possible.</a:t>
            </a:r>
          </a:p>
          <a:p>
            <a:pPr algn="ctr"/>
            <a:r>
              <a:rPr lang="fr-FR" sz="1050">
                <a:solidFill>
                  <a:schemeClr val="tx1"/>
                </a:solidFill>
              </a:rPr>
              <a:t>The quality of the functional specifications is good enough to start the technical</a:t>
            </a:r>
            <a:r>
              <a:rPr lang="fr-FR" sz="1050" baseline="0">
                <a:solidFill>
                  <a:schemeClr val="tx1"/>
                </a:solidFill>
              </a:rPr>
              <a:t> design phase</a:t>
            </a:r>
            <a:r>
              <a:rPr lang="fr-FR" sz="1050">
                <a:solidFill>
                  <a:schemeClr val="tx1"/>
                </a:solidFill>
              </a:rPr>
              <a:t>.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4689541" y="3983862"/>
            <a:ext cx="1924241" cy="1406982"/>
          </a:xfrm>
          <a:prstGeom prst="rect">
            <a:avLst/>
          </a:prstGeom>
          <a:solidFill>
            <a:srgbClr val="FFC00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050" b="1">
                <a:solidFill>
                  <a:schemeClr val="tx1"/>
                </a:solidFill>
              </a:rPr>
              <a:t>J3/GOREAL possible.</a:t>
            </a:r>
          </a:p>
          <a:p>
            <a:pPr algn="ctr"/>
            <a:r>
              <a:rPr lang="fr-FR" sz="1050">
                <a:solidFill>
                  <a:schemeClr val="tx1"/>
                </a:solidFill>
              </a:rPr>
              <a:t>A meeting  must be done (BIS + SFAC) to share gaps and action plans, which are to be specified in cell "Comments / Actions plan" of the check-list and to follow</a:t>
            </a:r>
            <a:r>
              <a:rPr lang="fr-FR" sz="1050" baseline="0">
                <a:solidFill>
                  <a:schemeClr val="tx1"/>
                </a:solidFill>
              </a:rPr>
              <a:t> in project reviews</a:t>
            </a:r>
            <a:r>
              <a:rPr lang="fr-FR" sz="1050">
                <a:solidFill>
                  <a:schemeClr val="tx1"/>
                </a:solidFill>
              </a:rPr>
              <a:t>.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2583536" y="3983862"/>
            <a:ext cx="1924241" cy="1406982"/>
          </a:xfrm>
          <a:prstGeom prst="rect">
            <a:avLst/>
          </a:prstGeom>
          <a:solidFill>
            <a:srgbClr val="FF000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 b="1">
                <a:solidFill>
                  <a:schemeClr val="bg1"/>
                </a:solidFill>
              </a:rPr>
              <a:t>J3/GOREAL blocked.</a:t>
            </a:r>
          </a:p>
          <a:p>
            <a:pPr algn="ctr"/>
            <a:r>
              <a:rPr lang="fr-FR" sz="1100" b="0">
                <a:solidFill>
                  <a:schemeClr val="bg1"/>
                </a:solidFill>
              </a:rPr>
              <a:t>A meeting  must be done (BIS + SFAC) to share gaps. The BIS must update the deliverable and send it back to the  SFAC. </a:t>
            </a:r>
            <a:r>
              <a:rPr lang="fr-FR" sz="1100" b="1">
                <a:solidFill>
                  <a:schemeClr val="bg1"/>
                </a:solidFill>
              </a:rPr>
              <a:t>A new rating must be done.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395536" y="3983862"/>
            <a:ext cx="1924241" cy="1406982"/>
          </a:xfrm>
          <a:prstGeom prst="rect">
            <a:avLst/>
          </a:prstGeom>
          <a:solidFill>
            <a:srgbClr val="FF000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 b="1">
                <a:solidFill>
                  <a:schemeClr val="bg1"/>
                </a:solidFill>
              </a:rPr>
              <a:t>J3/GOREAL blocked.</a:t>
            </a:r>
          </a:p>
          <a:p>
            <a:pPr algn="ctr"/>
            <a:r>
              <a:rPr lang="fr-FR" sz="1100">
                <a:solidFill>
                  <a:schemeClr val="bg1"/>
                </a:solidFill>
              </a:rPr>
              <a:t>A meeting  must be done (BIS + SFAC) to share gaps. The BIS must update the deliverable and send it back to the  SFAC. </a:t>
            </a:r>
            <a:r>
              <a:rPr lang="fr-FR" sz="1100" b="1">
                <a:solidFill>
                  <a:schemeClr val="bg1"/>
                </a:solidFill>
              </a:rPr>
              <a:t>A new rating must be done</a:t>
            </a:r>
            <a:r>
              <a:rPr lang="fr-FR" sz="1100">
                <a:solidFill>
                  <a:schemeClr val="bg1"/>
                </a:solidFill>
              </a:rPr>
              <a:t>.</a:t>
            </a:r>
          </a:p>
        </xdr:txBody>
      </xdr:sp>
      <xdr:sp macro="" textlink="">
        <xdr:nvSpPr>
          <xdr:cNvPr id="58" name="Organigramme : Décision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>
          <a:xfrm>
            <a:off x="3131840" y="44624"/>
            <a:ext cx="2160240" cy="864096"/>
          </a:xfrm>
          <a:prstGeom prst="flowChartDecision">
            <a:avLst/>
          </a:prstGeom>
          <a:solidFill>
            <a:schemeClr val="accent2">
              <a:lumMod val="40000"/>
              <a:lumOff val="60000"/>
            </a:schemeClr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 b="1">
                <a:solidFill>
                  <a:schemeClr val="tx1"/>
                </a:solidFill>
              </a:rPr>
              <a:t>Just</a:t>
            </a:r>
            <a:r>
              <a:rPr lang="fr-FR" sz="1100" b="1" baseline="0">
                <a:solidFill>
                  <a:schemeClr val="tx1"/>
                </a:solidFill>
              </a:rPr>
              <a:t> </a:t>
            </a:r>
            <a:r>
              <a:rPr lang="fr-FR" sz="1100" b="1">
                <a:solidFill>
                  <a:schemeClr val="tx1"/>
                </a:solidFill>
              </a:rPr>
              <a:t>before J3 / GOREAL</a:t>
            </a:r>
          </a:p>
        </xdr:txBody>
      </xdr:sp>
      <xdr:sp macro="" textlink="">
        <xdr:nvSpPr>
          <xdr:cNvPr id="59" name="Ellipse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715194" y="636067"/>
            <a:ext cx="1080120" cy="576064"/>
          </a:xfrm>
          <a:prstGeom prst="ellipse">
            <a:avLst/>
          </a:prstGeom>
          <a:solidFill>
            <a:srgbClr val="FFFF0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 b="1">
                <a:solidFill>
                  <a:schemeClr val="tx1"/>
                </a:solidFill>
              </a:rPr>
              <a:t>SFAC</a:t>
            </a:r>
          </a:p>
        </xdr:txBody>
      </xdr:sp>
      <xdr:sp macro="" textlink="">
        <xdr:nvSpPr>
          <xdr:cNvPr id="60" name="Organigramme : Décision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2871402" y="2528901"/>
            <a:ext cx="1348510" cy="1188131"/>
          </a:xfrm>
          <a:prstGeom prst="flowChartDecision">
            <a:avLst/>
          </a:prstGeom>
          <a:solidFill>
            <a:srgbClr val="FF000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 b="1">
                <a:solidFill>
                  <a:schemeClr val="bg1"/>
                </a:solidFill>
              </a:rPr>
              <a:t>Result</a:t>
            </a:r>
          </a:p>
          <a:p>
            <a:pPr algn="ctr"/>
            <a:r>
              <a:rPr lang="fr-FR" sz="1100" b="1">
                <a:solidFill>
                  <a:schemeClr val="bg1"/>
                </a:solidFill>
              </a:rPr>
              <a:t>&lt; 60%</a:t>
            </a:r>
          </a:p>
        </xdr:txBody>
      </xdr:sp>
      <xdr:sp macro="" textlink="">
        <xdr:nvSpPr>
          <xdr:cNvPr id="61" name="Organigramme : Décision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683568" y="2528901"/>
            <a:ext cx="1368152" cy="1188131"/>
          </a:xfrm>
          <a:prstGeom prst="flowChartDecision">
            <a:avLst/>
          </a:prstGeom>
          <a:solidFill>
            <a:srgbClr val="FF000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 b="1">
                <a:solidFill>
                  <a:schemeClr val="bg1"/>
                </a:solidFill>
              </a:rPr>
              <a:t>1 or more red criteria</a:t>
            </a:r>
          </a:p>
        </xdr:txBody>
      </xdr:sp>
      <xdr:sp macro="" textlink="">
        <xdr:nvSpPr>
          <xdr:cNvPr id="62" name="Organigramme : Décision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7128284" y="2528901"/>
            <a:ext cx="1368152" cy="1188131"/>
          </a:xfrm>
          <a:prstGeom prst="flowChartDecision">
            <a:avLst/>
          </a:prstGeom>
          <a:solidFill>
            <a:srgbClr val="92D05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 b="1">
                <a:solidFill>
                  <a:schemeClr val="tx1"/>
                </a:solidFill>
              </a:rPr>
              <a:t>Result</a:t>
            </a:r>
          </a:p>
          <a:p>
            <a:pPr algn="ctr"/>
            <a:r>
              <a:rPr lang="fr-FR" sz="1100" b="1">
                <a:solidFill>
                  <a:schemeClr val="tx1"/>
                </a:solidFill>
              </a:rPr>
              <a:t>&gt;= 80% </a:t>
            </a:r>
          </a:p>
        </xdr:txBody>
      </xdr:sp>
      <xdr:sp macro="" textlink="">
        <xdr:nvSpPr>
          <xdr:cNvPr id="63" name="Organigramme : Décision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4967586" y="2528901"/>
            <a:ext cx="1368152" cy="1188131"/>
          </a:xfrm>
          <a:prstGeom prst="flowChartDecision">
            <a:avLst/>
          </a:prstGeom>
          <a:solidFill>
            <a:srgbClr val="FFC000"/>
          </a:solidFill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 b="1">
                <a:solidFill>
                  <a:schemeClr val="tx1"/>
                </a:solidFill>
              </a:rPr>
              <a:t>Result</a:t>
            </a:r>
          </a:p>
          <a:p>
            <a:pPr algn="ctr"/>
            <a:r>
              <a:rPr lang="fr-FR" sz="1100" b="1">
                <a:solidFill>
                  <a:schemeClr val="tx1"/>
                </a:solidFill>
              </a:rPr>
              <a:t>&lt; 80% </a:t>
            </a:r>
          </a:p>
          <a:p>
            <a:pPr algn="ctr"/>
            <a:r>
              <a:rPr lang="fr-FR" sz="1100" b="1">
                <a:solidFill>
                  <a:schemeClr val="tx1"/>
                </a:solidFill>
              </a:rPr>
              <a:t> &gt;= 60%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323528" y="1326501"/>
            <a:ext cx="1903072" cy="729528"/>
          </a:xfrm>
          <a:prstGeom prst="rect">
            <a:avLst/>
          </a:prstGeom>
          <a:ln w="19050" cmpd="sng"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254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>
                <a:solidFill>
                  <a:schemeClr val="tx1"/>
                </a:solidFill>
              </a:rPr>
              <a:t>Check-list for functional</a:t>
            </a:r>
            <a:r>
              <a:rPr lang="fr-FR" sz="1400" baseline="0">
                <a:solidFill>
                  <a:schemeClr val="tx1"/>
                </a:solidFill>
              </a:rPr>
              <a:t> specifications rating</a:t>
            </a:r>
            <a:endParaRPr lang="fr-FR" sz="14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190046</xdr:colOff>
      <xdr:row>18</xdr:row>
      <xdr:rowOff>1096</xdr:rowOff>
    </xdr:from>
    <xdr:to>
      <xdr:col>3</xdr:col>
      <xdr:colOff>85045</xdr:colOff>
      <xdr:row>24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18</xdr:row>
      <xdr:rowOff>1096</xdr:rowOff>
    </xdr:from>
    <xdr:to>
      <xdr:col>4</xdr:col>
      <xdr:colOff>1183255</xdr:colOff>
      <xdr:row>24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16</xdr:row>
          <xdr:rowOff>60960</xdr:rowOff>
        </xdr:from>
        <xdr:to>
          <xdr:col>1</xdr:col>
          <xdr:colOff>502920</xdr:colOff>
          <xdr:row>19</xdr:row>
          <xdr:rowOff>45720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16</xdr:row>
          <xdr:rowOff>60960</xdr:rowOff>
        </xdr:from>
        <xdr:to>
          <xdr:col>1</xdr:col>
          <xdr:colOff>502920</xdr:colOff>
          <xdr:row>19</xdr:row>
          <xdr:rowOff>45720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infogroupe.inetpsa.com/ead/dom/1000617435.f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ocinfogroupe.inetpsa.com/ead/doc/ref.20656_17_04025/v.vc/fiche&#160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:S76"/>
  <sheetViews>
    <sheetView showGridLines="0" topLeftCell="A25" zoomScaleNormal="100" workbookViewId="0"/>
  </sheetViews>
  <sheetFormatPr defaultColWidth="11.5546875" defaultRowHeight="14.4" x14ac:dyDescent="0.3"/>
  <cols>
    <col min="1" max="1" width="2.88671875" customWidth="1"/>
    <col min="2" max="2" width="17.88671875" customWidth="1"/>
    <col min="3" max="10" width="17.109375" customWidth="1"/>
    <col min="12" max="12" width="11.44140625" customWidth="1"/>
  </cols>
  <sheetData>
    <row r="1" spans="2:19" s="15" customFormat="1" ht="15" thickBot="1" x14ac:dyDescent="0.35">
      <c r="B1" s="5"/>
      <c r="C1" s="5"/>
      <c r="D1" s="5"/>
      <c r="E1" s="1"/>
      <c r="F1" s="1"/>
      <c r="G1" s="1"/>
      <c r="H1" s="1"/>
      <c r="I1" s="1"/>
      <c r="J1" s="1"/>
      <c r="K1" s="1"/>
      <c r="L1" s="1"/>
    </row>
    <row r="2" spans="2:19" s="15" customFormat="1" ht="37.5" customHeight="1" thickBot="1" x14ac:dyDescent="0.5">
      <c r="B2" s="127" t="s">
        <v>235</v>
      </c>
      <c r="C2" s="128"/>
      <c r="D2" s="128"/>
      <c r="E2" s="128"/>
      <c r="F2" s="128"/>
      <c r="G2" s="128"/>
      <c r="H2" s="128"/>
      <c r="I2" s="129"/>
      <c r="J2" s="130"/>
      <c r="K2" s="131"/>
      <c r="L2" s="1"/>
      <c r="N2" s="67"/>
    </row>
    <row r="4" spans="2:19" s="15" customFormat="1" ht="24.6" x14ac:dyDescent="0.4">
      <c r="B4" s="132" t="s">
        <v>114</v>
      </c>
      <c r="C4" s="132"/>
      <c r="D4" s="132"/>
      <c r="E4" s="132"/>
      <c r="F4" s="132"/>
      <c r="G4" s="132"/>
      <c r="H4" s="132"/>
      <c r="I4" s="132"/>
      <c r="J4" s="75"/>
      <c r="L4"/>
      <c r="M4"/>
      <c r="N4"/>
      <c r="O4"/>
      <c r="P4"/>
      <c r="Q4"/>
      <c r="R4"/>
      <c r="S4"/>
    </row>
    <row r="5" spans="2:19" s="15" customFormat="1" ht="21" x14ac:dyDescent="0.4">
      <c r="B5" s="69"/>
      <c r="C5" s="70"/>
      <c r="D5" s="70"/>
      <c r="E5" s="70"/>
      <c r="F5" s="70"/>
      <c r="G5" s="70"/>
      <c r="H5" s="70"/>
      <c r="I5" s="70"/>
      <c r="J5" s="70"/>
    </row>
    <row r="7" spans="2:19" ht="15.6" x14ac:dyDescent="0.3">
      <c r="B7" s="7" t="s">
        <v>117</v>
      </c>
      <c r="C7" s="25"/>
      <c r="D7" s="25"/>
    </row>
    <row r="8" spans="2:19" x14ac:dyDescent="0.3">
      <c r="B8" t="s">
        <v>116</v>
      </c>
    </row>
    <row r="9" spans="2:19" x14ac:dyDescent="0.3">
      <c r="C9" s="30" t="s">
        <v>113</v>
      </c>
    </row>
    <row r="10" spans="2:19" x14ac:dyDescent="0.3">
      <c r="C10" t="s">
        <v>112</v>
      </c>
    </row>
    <row r="11" spans="2:19" s="15" customFormat="1" x14ac:dyDescent="0.3">
      <c r="C11" s="31"/>
    </row>
    <row r="12" spans="2:19" ht="15.6" x14ac:dyDescent="0.3">
      <c r="B12" s="7" t="s">
        <v>115</v>
      </c>
    </row>
    <row r="13" spans="2:19" x14ac:dyDescent="0.3">
      <c r="B13" s="15" t="s">
        <v>126</v>
      </c>
      <c r="C13" s="15"/>
      <c r="D13" s="15"/>
      <c r="E13" s="15"/>
      <c r="F13" s="15"/>
      <c r="G13" s="15"/>
      <c r="H13" s="15"/>
      <c r="I13" s="15"/>
      <c r="J13" s="15"/>
      <c r="K13" s="15"/>
    </row>
    <row r="14" spans="2:19" s="15" customFormat="1" ht="15" customHeight="1" x14ac:dyDescent="0.3">
      <c r="B14" s="15" t="s">
        <v>127</v>
      </c>
    </row>
    <row r="15" spans="2:19" s="15" customFormat="1" ht="15" customHeight="1" x14ac:dyDescent="0.3">
      <c r="B15" s="74" t="s">
        <v>128</v>
      </c>
    </row>
    <row r="16" spans="2:19" s="15" customFormat="1" ht="15" customHeight="1" x14ac:dyDescent="0.3">
      <c r="B16" s="74"/>
    </row>
    <row r="17" spans="2:2" s="15" customFormat="1" ht="15" customHeight="1" x14ac:dyDescent="0.3">
      <c r="B17" s="7" t="s">
        <v>129</v>
      </c>
    </row>
    <row r="18" spans="2:2" s="15" customFormat="1" ht="15" customHeight="1" x14ac:dyDescent="0.3">
      <c r="B18" s="74"/>
    </row>
    <row r="19" spans="2:2" s="15" customFormat="1" ht="15" customHeight="1" x14ac:dyDescent="0.3">
      <c r="B19" s="74"/>
    </row>
    <row r="20" spans="2:2" s="15" customFormat="1" ht="15" customHeight="1" x14ac:dyDescent="0.3">
      <c r="B20" s="74"/>
    </row>
    <row r="21" spans="2:2" s="15" customFormat="1" ht="15" customHeight="1" x14ac:dyDescent="0.3">
      <c r="B21" s="74"/>
    </row>
    <row r="23" spans="2:2" s="15" customFormat="1" ht="15" customHeight="1" x14ac:dyDescent="0.3">
      <c r="B23" s="74"/>
    </row>
    <row r="24" spans="2:2" s="15" customFormat="1" ht="15" customHeight="1" x14ac:dyDescent="0.3">
      <c r="B24" s="74"/>
    </row>
    <row r="25" spans="2:2" s="15" customFormat="1" ht="15" customHeight="1" x14ac:dyDescent="0.3">
      <c r="B25" s="74"/>
    </row>
    <row r="26" spans="2:2" s="15" customFormat="1" ht="15" customHeight="1" x14ac:dyDescent="0.3">
      <c r="B26" s="74"/>
    </row>
    <row r="27" spans="2:2" s="15" customFormat="1" x14ac:dyDescent="0.3"/>
    <row r="28" spans="2:2" s="15" customFormat="1" ht="15" customHeight="1" x14ac:dyDescent="0.3">
      <c r="B28" s="74"/>
    </row>
    <row r="29" spans="2:2" s="15" customFormat="1" ht="15" customHeight="1" x14ac:dyDescent="0.3">
      <c r="B29" s="74"/>
    </row>
    <row r="30" spans="2:2" s="15" customFormat="1" ht="15" customHeight="1" x14ac:dyDescent="0.3">
      <c r="B30" s="74"/>
    </row>
    <row r="31" spans="2:2" s="15" customFormat="1" ht="15" customHeight="1" x14ac:dyDescent="0.3">
      <c r="B31" s="74"/>
    </row>
    <row r="32" spans="2:2" s="15" customFormat="1" x14ac:dyDescent="0.3"/>
    <row r="33" spans="2:10" s="15" customFormat="1" ht="15" customHeight="1" x14ac:dyDescent="0.3">
      <c r="B33" s="74"/>
    </row>
    <row r="34" spans="2:10" s="15" customFormat="1" ht="15" customHeight="1" x14ac:dyDescent="0.3">
      <c r="B34" s="74"/>
    </row>
    <row r="35" spans="2:10" s="15" customFormat="1" ht="15" customHeight="1" x14ac:dyDescent="0.3">
      <c r="B35" s="74"/>
    </row>
    <row r="36" spans="2:10" s="15" customFormat="1" ht="15" customHeight="1" x14ac:dyDescent="0.3">
      <c r="B36" s="74"/>
      <c r="J36" s="118"/>
    </row>
    <row r="37" spans="2:10" s="15" customFormat="1" ht="15" customHeight="1" x14ac:dyDescent="0.3">
      <c r="B37" s="74"/>
    </row>
    <row r="38" spans="2:10" s="15" customFormat="1" ht="15" customHeight="1" x14ac:dyDescent="0.3">
      <c r="B38" s="74"/>
    </row>
    <row r="39" spans="2:10" s="15" customFormat="1" ht="15" customHeight="1" x14ac:dyDescent="0.3">
      <c r="B39" s="74"/>
    </row>
    <row r="40" spans="2:10" s="15" customFormat="1" ht="15" customHeight="1" x14ac:dyDescent="0.3">
      <c r="B40" s="74"/>
    </row>
    <row r="41" spans="2:10" s="15" customFormat="1" x14ac:dyDescent="0.3"/>
    <row r="42" spans="2:10" s="15" customFormat="1" ht="15" customHeight="1" x14ac:dyDescent="0.3">
      <c r="B42" s="74"/>
    </row>
    <row r="43" spans="2:10" s="15" customFormat="1" ht="15" customHeight="1" x14ac:dyDescent="0.3">
      <c r="B43" s="74"/>
    </row>
    <row r="44" spans="2:10" s="15" customFormat="1" ht="15" customHeight="1" x14ac:dyDescent="0.3">
      <c r="B44" s="74"/>
    </row>
    <row r="45" spans="2:10" s="15" customFormat="1" ht="15" customHeight="1" x14ac:dyDescent="0.3">
      <c r="B45" s="74"/>
    </row>
    <row r="46" spans="2:10" s="15" customFormat="1" x14ac:dyDescent="0.3"/>
    <row r="47" spans="2:10" s="15" customFormat="1" ht="15" customHeight="1" x14ac:dyDescent="0.3">
      <c r="B47" s="74"/>
    </row>
    <row r="48" spans="2:10" s="15" customFormat="1" ht="15" customHeight="1" x14ac:dyDescent="0.3">
      <c r="B48" s="74"/>
    </row>
    <row r="49" spans="2:8" s="15" customFormat="1" ht="15" customHeight="1" x14ac:dyDescent="0.3">
      <c r="B49" s="74"/>
    </row>
    <row r="50" spans="2:8" s="15" customFormat="1" ht="15" customHeight="1" x14ac:dyDescent="0.3">
      <c r="B50" s="74"/>
    </row>
    <row r="51" spans="2:8" s="15" customFormat="1" x14ac:dyDescent="0.3"/>
    <row r="52" spans="2:8" s="15" customFormat="1" ht="15" customHeight="1" x14ac:dyDescent="0.3">
      <c r="B52" s="74"/>
    </row>
    <row r="53" spans="2:8" s="15" customFormat="1" ht="15" customHeight="1" x14ac:dyDescent="0.3">
      <c r="B53" s="74"/>
    </row>
    <row r="54" spans="2:8" s="15" customFormat="1" ht="15" customHeight="1" x14ac:dyDescent="0.3">
      <c r="B54" s="74"/>
    </row>
    <row r="55" spans="2:8" s="15" customFormat="1" ht="15.6" x14ac:dyDescent="0.3">
      <c r="B55" s="7" t="s">
        <v>118</v>
      </c>
    </row>
    <row r="56" spans="2:8" s="15" customFormat="1" x14ac:dyDescent="0.3">
      <c r="B56" s="147" t="s">
        <v>119</v>
      </c>
      <c r="C56" s="147"/>
      <c r="D56" s="147"/>
      <c r="E56" s="147"/>
      <c r="F56" s="147"/>
      <c r="G56" s="147"/>
      <c r="H56" s="147"/>
    </row>
    <row r="57" spans="2:8" s="15" customFormat="1" x14ac:dyDescent="0.3">
      <c r="B57" s="15" t="s">
        <v>120</v>
      </c>
      <c r="E57" s="23"/>
    </row>
    <row r="58" spans="2:8" s="15" customFormat="1" x14ac:dyDescent="0.3">
      <c r="E58" s="23"/>
    </row>
    <row r="59" spans="2:8" s="15" customFormat="1" ht="15.6" x14ac:dyDescent="0.3">
      <c r="B59" s="7" t="s">
        <v>123</v>
      </c>
      <c r="E59" s="23"/>
    </row>
    <row r="60" spans="2:8" s="15" customFormat="1" x14ac:dyDescent="0.3">
      <c r="B60" s="147" t="s">
        <v>248</v>
      </c>
      <c r="C60" s="147"/>
      <c r="D60" s="147"/>
      <c r="E60" s="147"/>
      <c r="F60" s="147"/>
      <c r="G60" s="147"/>
      <c r="H60" s="147"/>
    </row>
    <row r="61" spans="2:8" s="15" customFormat="1" x14ac:dyDescent="0.3">
      <c r="E61" s="23"/>
    </row>
    <row r="62" spans="2:8" s="15" customFormat="1" ht="15.6" x14ac:dyDescent="0.3">
      <c r="B62" s="7" t="s">
        <v>125</v>
      </c>
    </row>
    <row r="63" spans="2:8" s="15" customFormat="1" x14ac:dyDescent="0.3">
      <c r="B63" s="15" t="s">
        <v>130</v>
      </c>
    </row>
    <row r="64" spans="2:8" s="15" customFormat="1" x14ac:dyDescent="0.3">
      <c r="B64" s="15" t="s">
        <v>131</v>
      </c>
    </row>
    <row r="65" spans="2:11" x14ac:dyDescent="0.3">
      <c r="B65" s="15" t="s">
        <v>132</v>
      </c>
      <c r="C65" s="15"/>
      <c r="D65" s="15"/>
      <c r="E65" s="15"/>
      <c r="F65" s="15"/>
      <c r="G65" s="15"/>
      <c r="H65" s="15"/>
      <c r="I65" s="15"/>
      <c r="J65" s="15"/>
      <c r="K65" s="15"/>
    </row>
    <row r="66" spans="2:11" s="15" customFormat="1" x14ac:dyDescent="0.3">
      <c r="E66" s="23"/>
    </row>
    <row r="67" spans="2:11" s="15" customFormat="1" ht="15.6" x14ac:dyDescent="0.3">
      <c r="B67" s="7" t="s">
        <v>134</v>
      </c>
    </row>
    <row r="68" spans="2:11" ht="15" customHeight="1" x14ac:dyDescent="0.3">
      <c r="B68" s="15" t="s">
        <v>236</v>
      </c>
      <c r="C68" s="15"/>
      <c r="D68" s="15"/>
      <c r="E68" s="15"/>
      <c r="F68" s="15"/>
      <c r="G68" s="15"/>
      <c r="H68" s="15"/>
      <c r="I68" s="15"/>
      <c r="J68" s="15"/>
      <c r="K68" s="15"/>
    </row>
    <row r="69" spans="2:11" s="15" customFormat="1" ht="78" customHeight="1" x14ac:dyDescent="0.3">
      <c r="B69" s="146" t="s">
        <v>237</v>
      </c>
      <c r="C69" s="146"/>
      <c r="D69" s="146"/>
      <c r="E69" s="146"/>
      <c r="F69" s="146"/>
      <c r="G69" s="146"/>
      <c r="H69" s="146"/>
    </row>
    <row r="70" spans="2:11" s="15" customFormat="1" ht="15" customHeight="1" x14ac:dyDescent="0.3"/>
    <row r="71" spans="2:11" ht="15.6" x14ac:dyDescent="0.3">
      <c r="B71" s="7" t="s">
        <v>148</v>
      </c>
    </row>
    <row r="72" spans="2:11" ht="15" thickBot="1" x14ac:dyDescent="0.35"/>
    <row r="73" spans="2:11" s="15" customFormat="1" ht="15" thickBot="1" x14ac:dyDescent="0.35">
      <c r="B73" s="32" t="s">
        <v>135</v>
      </c>
      <c r="C73" s="134" t="s">
        <v>138</v>
      </c>
      <c r="D73" s="135"/>
      <c r="E73" s="136"/>
      <c r="F73" s="134" t="s">
        <v>139</v>
      </c>
      <c r="G73" s="135"/>
      <c r="H73" s="134" t="s">
        <v>76</v>
      </c>
      <c r="I73" s="135"/>
      <c r="J73" s="136"/>
    </row>
    <row r="74" spans="2:11" s="15" customFormat="1" ht="29.4" thickBot="1" x14ac:dyDescent="0.35">
      <c r="B74" s="72" t="s">
        <v>77</v>
      </c>
      <c r="C74" s="137" t="s">
        <v>140</v>
      </c>
      <c r="D74" s="138"/>
      <c r="E74" s="139"/>
      <c r="F74" s="137" t="s">
        <v>141</v>
      </c>
      <c r="G74" s="138"/>
      <c r="H74" s="137" t="s">
        <v>145</v>
      </c>
      <c r="I74" s="138"/>
      <c r="J74" s="139"/>
    </row>
    <row r="75" spans="2:11" s="15" customFormat="1" ht="79.5" customHeight="1" thickBot="1" x14ac:dyDescent="0.35">
      <c r="B75" s="68" t="s">
        <v>78</v>
      </c>
      <c r="C75" s="143" t="s">
        <v>142</v>
      </c>
      <c r="D75" s="144"/>
      <c r="E75" s="145"/>
      <c r="F75" s="140" t="s">
        <v>75</v>
      </c>
      <c r="G75" s="141"/>
      <c r="H75" s="140" t="s">
        <v>146</v>
      </c>
      <c r="I75" s="141"/>
      <c r="J75" s="142"/>
    </row>
    <row r="76" spans="2:11" s="15" customFormat="1" ht="47.25" customHeight="1" thickBot="1" x14ac:dyDescent="0.35">
      <c r="B76" s="73" t="s">
        <v>79</v>
      </c>
      <c r="C76" s="148" t="s">
        <v>143</v>
      </c>
      <c r="D76" s="149"/>
      <c r="E76" s="150"/>
      <c r="F76" s="125" t="s">
        <v>144</v>
      </c>
      <c r="G76" s="126"/>
      <c r="H76" s="125" t="s">
        <v>147</v>
      </c>
      <c r="I76" s="126"/>
      <c r="J76" s="133"/>
    </row>
  </sheetData>
  <mergeCells count="18">
    <mergeCell ref="B60:H60"/>
    <mergeCell ref="C76:E76"/>
    <mergeCell ref="F76:G76"/>
    <mergeCell ref="B2:I2"/>
    <mergeCell ref="J2:K2"/>
    <mergeCell ref="B4:I4"/>
    <mergeCell ref="H76:J76"/>
    <mergeCell ref="H73:J73"/>
    <mergeCell ref="C74:E74"/>
    <mergeCell ref="F74:G74"/>
    <mergeCell ref="H74:J74"/>
    <mergeCell ref="F75:G75"/>
    <mergeCell ref="H75:J75"/>
    <mergeCell ref="C73:E73"/>
    <mergeCell ref="F73:G73"/>
    <mergeCell ref="C75:E75"/>
    <mergeCell ref="B69:H69"/>
    <mergeCell ref="B56:H56"/>
  </mergeCells>
  <hyperlinks>
    <hyperlink ref="C9" r:id="rId1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1:N97"/>
  <sheetViews>
    <sheetView showGridLines="0" tabSelected="1" topLeftCell="A55" zoomScaleNormal="100" workbookViewId="0">
      <selection activeCell="I38" sqref="I38"/>
    </sheetView>
  </sheetViews>
  <sheetFormatPr defaultColWidth="11.44140625" defaultRowHeight="14.4" x14ac:dyDescent="0.3"/>
  <cols>
    <col min="1" max="1" width="2.88671875" style="8" customWidth="1"/>
    <col min="2" max="2" width="17.109375" style="8" customWidth="1"/>
    <col min="3" max="3" width="17.109375" style="15" customWidth="1"/>
    <col min="4" max="5" width="21.44140625" style="8" customWidth="1"/>
    <col min="6" max="6" width="11.44140625" style="8" customWidth="1"/>
    <col min="7" max="7" width="15.6640625" style="8" customWidth="1"/>
    <col min="8" max="8" width="15.6640625" style="15" customWidth="1"/>
    <col min="9" max="9" width="42.88671875" style="8" customWidth="1"/>
    <col min="10" max="10" width="5.5546875" style="8" customWidth="1"/>
    <col min="11" max="11" width="15.44140625" style="8" customWidth="1"/>
    <col min="12" max="12" width="11.6640625" style="8" customWidth="1"/>
    <col min="13" max="13" width="11.44140625" style="8" customWidth="1"/>
    <col min="14" max="16384" width="11.44140625" style="8"/>
  </cols>
  <sheetData>
    <row r="1" spans="2:14" ht="15" thickBot="1" x14ac:dyDescent="0.35">
      <c r="B1" s="5"/>
      <c r="C1" s="5"/>
      <c r="D1" s="5"/>
      <c r="E1" s="1"/>
      <c r="F1" s="1"/>
      <c r="G1" s="1"/>
      <c r="H1" s="1"/>
      <c r="I1" s="1"/>
      <c r="J1" s="1"/>
      <c r="K1" s="1"/>
      <c r="L1" s="1"/>
    </row>
    <row r="2" spans="2:14" ht="37.5" customHeight="1" thickBot="1" x14ac:dyDescent="0.5">
      <c r="B2" s="127" t="s">
        <v>235</v>
      </c>
      <c r="C2" s="128"/>
      <c r="D2" s="128"/>
      <c r="E2" s="128"/>
      <c r="F2" s="128"/>
      <c r="G2" s="128"/>
      <c r="H2" s="128"/>
      <c r="I2" s="129"/>
      <c r="J2" s="130" t="s">
        <v>74</v>
      </c>
      <c r="K2" s="131"/>
      <c r="L2" s="1"/>
      <c r="N2" s="67"/>
    </row>
    <row r="3" spans="2:14" ht="7.5" customHeight="1" thickBot="1" x14ac:dyDescent="0.35">
      <c r="B3" s="2"/>
      <c r="C3" s="2"/>
      <c r="D3" s="2"/>
      <c r="E3" s="2"/>
      <c r="F3" s="2"/>
      <c r="G3" s="1"/>
      <c r="H3" s="1"/>
      <c r="I3" s="1"/>
      <c r="J3" s="1"/>
      <c r="K3" s="1"/>
      <c r="L3" s="1"/>
    </row>
    <row r="4" spans="2:14" ht="15.75" customHeight="1" x14ac:dyDescent="0.3">
      <c r="B4" s="181" t="s">
        <v>149</v>
      </c>
      <c r="C4" s="182"/>
      <c r="D4" s="182"/>
      <c r="E4" s="182"/>
      <c r="F4" s="183">
        <v>23356</v>
      </c>
      <c r="G4" s="184"/>
      <c r="H4" s="184"/>
      <c r="I4" s="185"/>
      <c r="J4" s="22" t="str">
        <f>IF(F4="","&lt;==","")</f>
        <v/>
      </c>
      <c r="K4" s="169" t="str">
        <f>IF(OR(F4="",F5="",F7="",F8="",F9="",F10="",F14=""),Params!C9,"")</f>
        <v/>
      </c>
      <c r="L4" s="1"/>
    </row>
    <row r="5" spans="2:14" s="15" customFormat="1" ht="15.6" x14ac:dyDescent="0.3">
      <c r="B5" s="166" t="s">
        <v>150</v>
      </c>
      <c r="C5" s="167"/>
      <c r="D5" s="167"/>
      <c r="E5" s="168"/>
      <c r="F5" s="162" t="s">
        <v>277</v>
      </c>
      <c r="G5" s="163"/>
      <c r="H5" s="163"/>
      <c r="I5" s="164"/>
      <c r="J5" s="22" t="str">
        <f>IF(F5="","&lt;==","")</f>
        <v/>
      </c>
      <c r="K5" s="169"/>
      <c r="L5" s="1"/>
    </row>
    <row r="6" spans="2:14" s="15" customFormat="1" ht="15.75" customHeight="1" x14ac:dyDescent="0.3">
      <c r="B6" s="166" t="s">
        <v>151</v>
      </c>
      <c r="C6" s="167"/>
      <c r="D6" s="167"/>
      <c r="E6" s="168"/>
      <c r="F6" s="162"/>
      <c r="G6" s="163"/>
      <c r="H6" s="163"/>
      <c r="I6" s="164"/>
      <c r="J6" s="1"/>
      <c r="K6" s="169"/>
      <c r="L6" s="1"/>
    </row>
    <row r="7" spans="2:14" ht="15.6" x14ac:dyDescent="0.3">
      <c r="B7" s="151" t="s">
        <v>152</v>
      </c>
      <c r="C7" s="152"/>
      <c r="D7" s="152"/>
      <c r="E7" s="153"/>
      <c r="F7" s="186" t="s">
        <v>280</v>
      </c>
      <c r="G7" s="163"/>
      <c r="H7" s="163"/>
      <c r="I7" s="164"/>
      <c r="J7" s="22" t="str">
        <f>IF(F7="","&lt;==","")</f>
        <v/>
      </c>
      <c r="K7" s="169"/>
      <c r="L7" s="1"/>
    </row>
    <row r="8" spans="2:14" s="15" customFormat="1" ht="15.6" x14ac:dyDescent="0.3">
      <c r="B8" s="151" t="s">
        <v>153</v>
      </c>
      <c r="C8" s="170"/>
      <c r="D8" s="170"/>
      <c r="E8" s="171"/>
      <c r="F8" s="165">
        <v>43031</v>
      </c>
      <c r="G8" s="163"/>
      <c r="H8" s="163"/>
      <c r="I8" s="164"/>
      <c r="J8" s="22" t="str">
        <f>IF(F8="","&lt;==","")</f>
        <v/>
      </c>
      <c r="K8" s="169"/>
      <c r="L8" s="1"/>
    </row>
    <row r="9" spans="2:14" s="15" customFormat="1" ht="15.6" x14ac:dyDescent="0.3">
      <c r="B9" s="151" t="s">
        <v>154</v>
      </c>
      <c r="C9" s="152"/>
      <c r="D9" s="152"/>
      <c r="E9" s="153"/>
      <c r="F9" s="162" t="s">
        <v>278</v>
      </c>
      <c r="G9" s="163"/>
      <c r="H9" s="163"/>
      <c r="I9" s="164"/>
      <c r="J9" s="22" t="str">
        <f>IF(F9="","&lt;==","")</f>
        <v/>
      </c>
      <c r="K9" s="169"/>
      <c r="L9" s="1"/>
    </row>
    <row r="10" spans="2:14" s="15" customFormat="1" ht="15.6" x14ac:dyDescent="0.3">
      <c r="B10" s="151" t="s">
        <v>155</v>
      </c>
      <c r="C10" s="152"/>
      <c r="D10" s="152"/>
      <c r="E10" s="153"/>
      <c r="F10" s="154" t="s">
        <v>249</v>
      </c>
      <c r="G10" s="155"/>
      <c r="H10" s="155"/>
      <c r="I10" s="156"/>
      <c r="J10" s="22" t="str">
        <f>IF(F10="","&lt;==","")</f>
        <v/>
      </c>
      <c r="K10" s="169"/>
      <c r="L10" s="1"/>
    </row>
    <row r="11" spans="2:14" s="15" customFormat="1" ht="15.6" x14ac:dyDescent="0.3">
      <c r="B11" s="151" t="s">
        <v>156</v>
      </c>
      <c r="C11" s="152"/>
      <c r="D11" s="152"/>
      <c r="E11" s="153"/>
      <c r="F11" s="154"/>
      <c r="G11" s="155"/>
      <c r="H11" s="155"/>
      <c r="I11" s="156"/>
      <c r="J11" s="22"/>
      <c r="K11" s="169"/>
      <c r="L11" s="1"/>
    </row>
    <row r="12" spans="2:14" s="15" customFormat="1" ht="15.75" customHeight="1" x14ac:dyDescent="0.3">
      <c r="B12" s="151" t="s">
        <v>157</v>
      </c>
      <c r="C12" s="152"/>
      <c r="D12" s="152"/>
      <c r="E12" s="153"/>
      <c r="F12" s="154"/>
      <c r="G12" s="155"/>
      <c r="H12" s="155"/>
      <c r="I12" s="156"/>
      <c r="J12" s="1"/>
      <c r="K12" s="169"/>
      <c r="L12" s="1"/>
    </row>
    <row r="13" spans="2:14" s="15" customFormat="1" ht="15.75" customHeight="1" x14ac:dyDescent="0.3">
      <c r="B13" s="151" t="s">
        <v>161</v>
      </c>
      <c r="C13" s="152"/>
      <c r="D13" s="152"/>
      <c r="E13" s="153"/>
      <c r="F13" s="162" t="s">
        <v>281</v>
      </c>
      <c r="G13" s="163"/>
      <c r="H13" s="163"/>
      <c r="I13" s="164"/>
      <c r="J13" s="1"/>
      <c r="K13" s="169"/>
      <c r="L13" s="1"/>
    </row>
    <row r="14" spans="2:14" s="15" customFormat="1" ht="15.6" x14ac:dyDescent="0.3">
      <c r="B14" s="151" t="s">
        <v>158</v>
      </c>
      <c r="C14" s="152"/>
      <c r="D14" s="152"/>
      <c r="E14" s="153"/>
      <c r="F14" s="154" t="s">
        <v>251</v>
      </c>
      <c r="G14" s="155"/>
      <c r="H14" s="155"/>
      <c r="I14" s="156"/>
      <c r="J14" s="22" t="str">
        <f>IF(F14="","&lt;==","")</f>
        <v/>
      </c>
      <c r="K14" s="169"/>
      <c r="L14" s="1"/>
    </row>
    <row r="15" spans="2:14" s="15" customFormat="1" ht="15.75" customHeight="1" x14ac:dyDescent="0.3">
      <c r="B15" s="151" t="s">
        <v>159</v>
      </c>
      <c r="C15" s="152"/>
      <c r="D15" s="152"/>
      <c r="E15" s="153"/>
      <c r="F15" s="154"/>
      <c r="G15" s="155"/>
      <c r="H15" s="155"/>
      <c r="I15" s="156"/>
      <c r="J15" s="1"/>
      <c r="K15" s="76"/>
      <c r="L15" s="1"/>
    </row>
    <row r="16" spans="2:14" s="15" customFormat="1" ht="15.75" customHeight="1" thickBot="1" x14ac:dyDescent="0.35">
      <c r="B16" s="178" t="s">
        <v>160</v>
      </c>
      <c r="C16" s="179"/>
      <c r="D16" s="179"/>
      <c r="E16" s="180"/>
      <c r="F16" s="159"/>
      <c r="G16" s="160"/>
      <c r="H16" s="160"/>
      <c r="I16" s="161"/>
      <c r="J16" s="1"/>
      <c r="K16" s="76"/>
      <c r="L16" s="1"/>
    </row>
    <row r="17" spans="2:12" s="15" customFormat="1" ht="7.5" customHeight="1" thickBot="1" x14ac:dyDescent="0.35">
      <c r="B17" s="27"/>
      <c r="C17" s="27"/>
      <c r="D17" s="27"/>
      <c r="E17" s="27"/>
      <c r="F17" s="28"/>
      <c r="G17" s="26"/>
      <c r="H17" s="26"/>
      <c r="I17" s="26"/>
      <c r="J17" s="1"/>
      <c r="K17" s="1"/>
      <c r="L17" s="1"/>
    </row>
    <row r="18" spans="2:12" s="15" customFormat="1" ht="18.75" customHeight="1" x14ac:dyDescent="0.3">
      <c r="B18" s="157" t="s">
        <v>7</v>
      </c>
      <c r="C18" s="158"/>
      <c r="D18" s="172" t="s">
        <v>8</v>
      </c>
      <c r="E18" s="173"/>
      <c r="F18" s="207" t="s">
        <v>133</v>
      </c>
      <c r="G18" s="208"/>
      <c r="H18" s="208"/>
      <c r="I18" s="209"/>
      <c r="J18" s="1"/>
      <c r="K18" s="1"/>
      <c r="L18" s="1"/>
    </row>
    <row r="19" spans="2:12" x14ac:dyDescent="0.3">
      <c r="B19" s="103"/>
      <c r="C19" s="104"/>
      <c r="D19" s="95"/>
      <c r="E19" s="96"/>
      <c r="F19" s="210"/>
      <c r="G19" s="211"/>
      <c r="H19" s="211"/>
      <c r="I19" s="212"/>
      <c r="J19" s="1"/>
      <c r="K19" s="1"/>
      <c r="L19" s="1"/>
    </row>
    <row r="20" spans="2:12" ht="18" customHeight="1" x14ac:dyDescent="0.3">
      <c r="B20" s="176"/>
      <c r="C20" s="177"/>
      <c r="D20" s="97"/>
      <c r="E20" s="98"/>
      <c r="F20" s="210"/>
      <c r="G20" s="211"/>
      <c r="H20" s="211"/>
      <c r="I20" s="212"/>
      <c r="J20" s="1"/>
      <c r="K20" s="1"/>
      <c r="L20" s="1"/>
    </row>
    <row r="21" spans="2:12" ht="15" customHeight="1" x14ac:dyDescent="0.3">
      <c r="B21" s="217"/>
      <c r="C21" s="105"/>
      <c r="D21" s="99"/>
      <c r="E21" s="100"/>
      <c r="F21" s="210"/>
      <c r="G21" s="211"/>
      <c r="H21" s="211"/>
      <c r="I21" s="212"/>
      <c r="J21" s="1"/>
      <c r="K21" s="1"/>
      <c r="L21" s="1"/>
    </row>
    <row r="22" spans="2:12" ht="15.75" customHeight="1" x14ac:dyDescent="0.3">
      <c r="B22" s="217"/>
      <c r="C22" s="105"/>
      <c r="D22" s="99"/>
      <c r="E22" s="100"/>
      <c r="F22" s="210"/>
      <c r="G22" s="211"/>
      <c r="H22" s="211"/>
      <c r="I22" s="212"/>
      <c r="J22" s="1"/>
      <c r="K22" s="1"/>
      <c r="L22" s="1"/>
    </row>
    <row r="23" spans="2:12" ht="15.75" customHeight="1" x14ac:dyDescent="0.3">
      <c r="B23" s="106"/>
      <c r="C23" s="107"/>
      <c r="D23" s="101"/>
      <c r="E23" s="100"/>
      <c r="F23" s="210"/>
      <c r="G23" s="211"/>
      <c r="H23" s="211"/>
      <c r="I23" s="212"/>
      <c r="J23" s="1"/>
      <c r="L23" s="1"/>
    </row>
    <row r="24" spans="2:12" s="15" customFormat="1" ht="15.75" customHeight="1" x14ac:dyDescent="0.3">
      <c r="B24" s="205"/>
      <c r="C24" s="206"/>
      <c r="D24" s="174"/>
      <c r="E24" s="175"/>
      <c r="F24" s="210"/>
      <c r="G24" s="211"/>
      <c r="H24" s="211"/>
      <c r="I24" s="212"/>
      <c r="J24" s="1"/>
      <c r="K24" s="1"/>
      <c r="L24" s="1"/>
    </row>
    <row r="25" spans="2:12" s="15" customFormat="1" ht="64.5" customHeight="1" thickBot="1" x14ac:dyDescent="0.35">
      <c r="B25" s="108" t="s">
        <v>87</v>
      </c>
      <c r="C25" s="109" t="str">
        <f>IF(G91=0,H92,Params!C11)</f>
        <v>There are still criteria without evaluation</v>
      </c>
      <c r="D25" s="82" t="s">
        <v>86</v>
      </c>
      <c r="E25" s="85">
        <f>IF(K4=Params!C9,Params!C9,IF(H91=0,IF(H88&gt;0,Params!C10,H93),Params!C11))</f>
        <v>0.96969696969696972</v>
      </c>
      <c r="F25" s="215" t="str">
        <f>IF(E25=Params!C9,"",IF(E25=Params!C11," ",IF(E25=Params!C10,Params!C14,IF(E25&gt;=Params!C23,Params!C12,IF(E25&lt;Params!C24,Params!C14,Params!C13)))))</f>
        <v>J3/GOREAL possible.
The quality of the functional specifications is good enough to start the technical design phase.</v>
      </c>
      <c r="G25" s="215"/>
      <c r="H25" s="215"/>
      <c r="I25" s="216"/>
      <c r="J25" s="1"/>
      <c r="K25" s="1"/>
      <c r="L25" s="1"/>
    </row>
    <row r="26" spans="2:12" s="15" customFormat="1" ht="7.5" customHeight="1" thickBot="1" x14ac:dyDescent="0.35">
      <c r="B26" s="14"/>
      <c r="C26" s="14"/>
      <c r="D26" s="12"/>
      <c r="E26" s="3"/>
      <c r="F26" s="22"/>
      <c r="G26" s="13"/>
      <c r="H26" s="24"/>
      <c r="I26" s="4"/>
      <c r="J26" s="1"/>
      <c r="K26" s="1"/>
      <c r="L26" s="1"/>
    </row>
    <row r="27" spans="2:12" ht="56.25" customHeight="1" x14ac:dyDescent="0.3">
      <c r="B27" s="213" t="s">
        <v>169</v>
      </c>
      <c r="C27" s="214"/>
      <c r="D27" s="214"/>
      <c r="E27" s="214"/>
      <c r="F27" s="114" t="s">
        <v>170</v>
      </c>
      <c r="G27" s="110" t="s">
        <v>171</v>
      </c>
      <c r="H27" s="102" t="s">
        <v>172</v>
      </c>
      <c r="I27" s="86" t="s">
        <v>173</v>
      </c>
    </row>
    <row r="28" spans="2:12" x14ac:dyDescent="0.3">
      <c r="B28" s="201" t="s">
        <v>174</v>
      </c>
      <c r="C28" s="202"/>
      <c r="D28" s="203"/>
      <c r="E28" s="204"/>
      <c r="F28" s="17"/>
      <c r="G28" s="16"/>
      <c r="H28" s="16"/>
      <c r="I28" s="87"/>
      <c r="J28" s="15"/>
      <c r="K28" s="15"/>
      <c r="L28" s="15"/>
    </row>
    <row r="29" spans="2:12" ht="15" customHeight="1" x14ac:dyDescent="0.3">
      <c r="B29" s="197" t="s">
        <v>175</v>
      </c>
      <c r="C29" s="198"/>
      <c r="D29" s="198"/>
      <c r="E29" s="199"/>
      <c r="F29" s="18" t="s">
        <v>122</v>
      </c>
      <c r="G29" s="9"/>
      <c r="H29" s="9" t="s">
        <v>136</v>
      </c>
      <c r="I29" s="88"/>
      <c r="J29" s="15"/>
      <c r="K29" s="15"/>
      <c r="L29" s="15"/>
    </row>
    <row r="30" spans="2:12" s="11" customFormat="1" ht="27.75" customHeight="1" x14ac:dyDescent="0.3">
      <c r="B30" s="197" t="s">
        <v>176</v>
      </c>
      <c r="C30" s="198"/>
      <c r="D30" s="198"/>
      <c r="E30" s="200"/>
      <c r="F30" s="18" t="s">
        <v>122</v>
      </c>
      <c r="G30" s="9"/>
      <c r="H30" s="9" t="s">
        <v>136</v>
      </c>
      <c r="I30" s="88"/>
    </row>
    <row r="31" spans="2:12" ht="15" customHeight="1" x14ac:dyDescent="0.3">
      <c r="B31" s="197" t="s">
        <v>177</v>
      </c>
      <c r="C31" s="198"/>
      <c r="D31" s="198"/>
      <c r="E31" s="200"/>
      <c r="F31" s="18" t="s">
        <v>122</v>
      </c>
      <c r="G31" s="9"/>
      <c r="H31" s="9" t="s">
        <v>136</v>
      </c>
      <c r="I31" s="88"/>
      <c r="J31" s="15"/>
      <c r="K31" s="15"/>
      <c r="L31" s="15"/>
    </row>
    <row r="32" spans="2:12" ht="27.75" customHeight="1" x14ac:dyDescent="0.3">
      <c r="B32" s="197" t="s">
        <v>178</v>
      </c>
      <c r="C32" s="198"/>
      <c r="D32" s="198"/>
      <c r="E32" s="200"/>
      <c r="F32" s="18" t="s">
        <v>122</v>
      </c>
      <c r="G32" s="9"/>
      <c r="H32" s="9" t="s">
        <v>136</v>
      </c>
      <c r="I32" s="88"/>
      <c r="J32" s="15"/>
      <c r="K32" s="15"/>
      <c r="L32" s="15"/>
    </row>
    <row r="33" spans="2:10" ht="27.75" customHeight="1" x14ac:dyDescent="0.3">
      <c r="B33" s="197" t="s">
        <v>179</v>
      </c>
      <c r="C33" s="198"/>
      <c r="D33" s="198"/>
      <c r="E33" s="200"/>
      <c r="F33" s="18" t="s">
        <v>122</v>
      </c>
      <c r="G33" s="9"/>
      <c r="H33" s="9" t="s">
        <v>136</v>
      </c>
      <c r="I33" s="88"/>
      <c r="J33" s="10"/>
    </row>
    <row r="34" spans="2:10" x14ac:dyDescent="0.3">
      <c r="B34" s="201" t="s">
        <v>180</v>
      </c>
      <c r="C34" s="202"/>
      <c r="D34" s="203"/>
      <c r="E34" s="204"/>
      <c r="F34" s="16"/>
      <c r="G34" s="16"/>
      <c r="H34" s="16"/>
      <c r="I34" s="87"/>
      <c r="J34" s="15"/>
    </row>
    <row r="35" spans="2:10" x14ac:dyDescent="0.3">
      <c r="B35" s="197" t="s">
        <v>181</v>
      </c>
      <c r="C35" s="198"/>
      <c r="D35" s="198"/>
      <c r="E35" s="199"/>
      <c r="F35" s="18" t="s">
        <v>122</v>
      </c>
      <c r="G35" s="9"/>
      <c r="H35" s="9" t="s">
        <v>136</v>
      </c>
      <c r="I35" s="88"/>
      <c r="J35" s="15"/>
    </row>
    <row r="36" spans="2:10" x14ac:dyDescent="0.3">
      <c r="B36" s="197" t="s">
        <v>182</v>
      </c>
      <c r="C36" s="198"/>
      <c r="D36" s="198"/>
      <c r="E36" s="199"/>
      <c r="F36" s="18" t="s">
        <v>122</v>
      </c>
      <c r="G36" s="9"/>
      <c r="H36" s="9" t="s">
        <v>136</v>
      </c>
      <c r="I36" s="88"/>
      <c r="J36" s="15"/>
    </row>
    <row r="37" spans="2:10" x14ac:dyDescent="0.3">
      <c r="B37" s="197" t="s">
        <v>183</v>
      </c>
      <c r="C37" s="198"/>
      <c r="D37" s="198"/>
      <c r="E37" s="199"/>
      <c r="F37" s="18" t="s">
        <v>122</v>
      </c>
      <c r="G37" s="9"/>
      <c r="H37" s="9" t="s">
        <v>1</v>
      </c>
      <c r="I37" s="88" t="s">
        <v>282</v>
      </c>
      <c r="J37" s="15"/>
    </row>
    <row r="38" spans="2:10" x14ac:dyDescent="0.3">
      <c r="B38" s="197" t="s">
        <v>184</v>
      </c>
      <c r="C38" s="198"/>
      <c r="D38" s="198"/>
      <c r="E38" s="199"/>
      <c r="F38" s="18" t="s">
        <v>122</v>
      </c>
      <c r="G38" s="9"/>
      <c r="H38" s="9" t="s">
        <v>136</v>
      </c>
      <c r="I38" s="88"/>
      <c r="J38" s="15"/>
    </row>
    <row r="39" spans="2:10" x14ac:dyDescent="0.3">
      <c r="B39" s="201" t="s">
        <v>185</v>
      </c>
      <c r="C39" s="202"/>
      <c r="D39" s="203"/>
      <c r="E39" s="204"/>
      <c r="F39" s="16"/>
      <c r="G39" s="16"/>
      <c r="H39" s="16"/>
      <c r="I39" s="89"/>
      <c r="J39" s="15"/>
    </row>
    <row r="40" spans="2:10" ht="27.75" customHeight="1" x14ac:dyDescent="0.3">
      <c r="B40" s="197" t="s">
        <v>186</v>
      </c>
      <c r="C40" s="198"/>
      <c r="D40" s="198"/>
      <c r="E40" s="199"/>
      <c r="F40" s="18" t="s">
        <v>122</v>
      </c>
      <c r="G40" s="9"/>
      <c r="H40" s="9" t="s">
        <v>136</v>
      </c>
      <c r="I40" s="88"/>
      <c r="J40" s="15"/>
    </row>
    <row r="41" spans="2:10" ht="27.75" customHeight="1" x14ac:dyDescent="0.3">
      <c r="B41" s="197" t="s">
        <v>187</v>
      </c>
      <c r="C41" s="198"/>
      <c r="D41" s="198"/>
      <c r="E41" s="199"/>
      <c r="F41" s="18" t="s">
        <v>122</v>
      </c>
      <c r="G41" s="9"/>
      <c r="H41" s="9" t="s">
        <v>136</v>
      </c>
      <c r="I41" s="88"/>
      <c r="J41" s="15"/>
    </row>
    <row r="42" spans="2:10" ht="15" customHeight="1" x14ac:dyDescent="0.3">
      <c r="B42" s="187" t="s">
        <v>188</v>
      </c>
      <c r="C42" s="188"/>
      <c r="D42" s="189"/>
      <c r="E42" s="190"/>
      <c r="F42" s="16"/>
      <c r="G42" s="16"/>
      <c r="H42" s="16"/>
      <c r="I42" s="90"/>
      <c r="J42" s="15"/>
    </row>
    <row r="43" spans="2:10" x14ac:dyDescent="0.3">
      <c r="B43" s="191" t="s">
        <v>226</v>
      </c>
      <c r="C43" s="192"/>
      <c r="D43" s="192"/>
      <c r="E43" s="192"/>
      <c r="F43" s="18" t="s">
        <v>122</v>
      </c>
      <c r="G43" s="9"/>
      <c r="H43" s="9" t="s">
        <v>162</v>
      </c>
      <c r="I43" s="88"/>
      <c r="J43" s="15"/>
    </row>
    <row r="44" spans="2:10" x14ac:dyDescent="0.3">
      <c r="B44" s="191" t="s">
        <v>225</v>
      </c>
      <c r="C44" s="192"/>
      <c r="D44" s="193"/>
      <c r="E44" s="190"/>
      <c r="F44" s="18" t="s">
        <v>122</v>
      </c>
      <c r="G44" s="9"/>
      <c r="H44" s="9" t="s">
        <v>136</v>
      </c>
      <c r="I44" s="88"/>
      <c r="J44" s="15"/>
    </row>
    <row r="45" spans="2:10" x14ac:dyDescent="0.3">
      <c r="B45" s="191" t="s">
        <v>189</v>
      </c>
      <c r="C45" s="192"/>
      <c r="D45" s="193"/>
      <c r="E45" s="190"/>
      <c r="F45" s="18" t="s">
        <v>122</v>
      </c>
      <c r="G45" s="9"/>
      <c r="H45" s="9" t="s">
        <v>136</v>
      </c>
      <c r="I45" s="88"/>
      <c r="J45" s="15"/>
    </row>
    <row r="46" spans="2:10" x14ac:dyDescent="0.3">
      <c r="B46" s="201" t="s">
        <v>190</v>
      </c>
      <c r="C46" s="202"/>
      <c r="D46" s="203"/>
      <c r="E46" s="204"/>
      <c r="F46" s="16"/>
      <c r="G46" s="16"/>
      <c r="H46" s="16"/>
      <c r="I46" s="89"/>
      <c r="J46" s="15"/>
    </row>
    <row r="47" spans="2:10" x14ac:dyDescent="0.3">
      <c r="B47" s="197" t="s">
        <v>191</v>
      </c>
      <c r="C47" s="198"/>
      <c r="D47" s="198"/>
      <c r="E47" s="199"/>
      <c r="F47" s="18" t="s">
        <v>122</v>
      </c>
      <c r="G47" s="9"/>
      <c r="H47" s="9" t="s">
        <v>136</v>
      </c>
      <c r="I47" s="88"/>
      <c r="J47" s="15"/>
    </row>
    <row r="48" spans="2:10" x14ac:dyDescent="0.3">
      <c r="B48" s="197" t="s">
        <v>192</v>
      </c>
      <c r="C48" s="198"/>
      <c r="D48" s="198"/>
      <c r="E48" s="199"/>
      <c r="F48" s="18" t="s">
        <v>122</v>
      </c>
      <c r="G48" s="9"/>
      <c r="H48" s="9" t="s">
        <v>136</v>
      </c>
      <c r="I48" s="124"/>
      <c r="J48" s="10"/>
    </row>
    <row r="49" spans="2:10" s="15" customFormat="1" x14ac:dyDescent="0.3">
      <c r="B49" s="197" t="s">
        <v>193</v>
      </c>
      <c r="C49" s="198"/>
      <c r="D49" s="198"/>
      <c r="E49" s="199"/>
      <c r="F49" s="18" t="s">
        <v>122</v>
      </c>
      <c r="G49" s="9"/>
      <c r="H49" s="9" t="s">
        <v>136</v>
      </c>
      <c r="I49" s="88"/>
      <c r="J49" s="10"/>
    </row>
    <row r="50" spans="2:10" x14ac:dyDescent="0.3">
      <c r="B50" s="197" t="s">
        <v>194</v>
      </c>
      <c r="C50" s="198"/>
      <c r="D50" s="198"/>
      <c r="E50" s="199"/>
      <c r="F50" s="18" t="s">
        <v>122</v>
      </c>
      <c r="G50" s="9"/>
      <c r="H50" s="9" t="s">
        <v>136</v>
      </c>
      <c r="I50" s="88"/>
      <c r="J50" s="15"/>
    </row>
    <row r="51" spans="2:10" x14ac:dyDescent="0.3">
      <c r="B51" s="197" t="s">
        <v>195</v>
      </c>
      <c r="C51" s="198"/>
      <c r="D51" s="198"/>
      <c r="E51" s="199"/>
      <c r="F51" s="18" t="s">
        <v>122</v>
      </c>
      <c r="G51" s="9"/>
      <c r="H51" s="9" t="s">
        <v>136</v>
      </c>
      <c r="I51" s="88"/>
      <c r="J51" s="10"/>
    </row>
    <row r="52" spans="2:10" x14ac:dyDescent="0.3">
      <c r="B52" s="197" t="s">
        <v>196</v>
      </c>
      <c r="C52" s="198"/>
      <c r="D52" s="198"/>
      <c r="E52" s="199"/>
      <c r="F52" s="18" t="s">
        <v>122</v>
      </c>
      <c r="G52" s="9"/>
      <c r="H52" s="9" t="s">
        <v>136</v>
      </c>
      <c r="I52" s="88"/>
      <c r="J52" s="15"/>
    </row>
    <row r="53" spans="2:10" x14ac:dyDescent="0.3">
      <c r="B53" s="197" t="s">
        <v>197</v>
      </c>
      <c r="C53" s="198"/>
      <c r="D53" s="198"/>
      <c r="E53" s="199"/>
      <c r="F53" s="18" t="s">
        <v>122</v>
      </c>
      <c r="G53" s="9"/>
      <c r="H53" s="9" t="s">
        <v>136</v>
      </c>
      <c r="I53" s="88"/>
      <c r="J53" s="15"/>
    </row>
    <row r="54" spans="2:10" x14ac:dyDescent="0.3">
      <c r="B54" s="201" t="s">
        <v>198</v>
      </c>
      <c r="C54" s="202"/>
      <c r="D54" s="203"/>
      <c r="E54" s="204"/>
      <c r="F54" s="16"/>
      <c r="G54" s="16"/>
      <c r="H54" s="16"/>
      <c r="I54" s="87"/>
      <c r="J54" s="10"/>
    </row>
    <row r="55" spans="2:10" ht="27.75" customHeight="1" x14ac:dyDescent="0.3">
      <c r="B55" s="197" t="s">
        <v>199</v>
      </c>
      <c r="C55" s="198"/>
      <c r="D55" s="198"/>
      <c r="E55" s="199"/>
      <c r="F55" s="18" t="s">
        <v>122</v>
      </c>
      <c r="G55" s="9"/>
      <c r="H55" s="9" t="s">
        <v>136</v>
      </c>
      <c r="I55" s="88"/>
      <c r="J55" s="15"/>
    </row>
    <row r="56" spans="2:10" x14ac:dyDescent="0.3">
      <c r="B56" s="197" t="s">
        <v>200</v>
      </c>
      <c r="C56" s="198"/>
      <c r="D56" s="198"/>
      <c r="E56" s="199"/>
      <c r="F56" s="18" t="s">
        <v>122</v>
      </c>
      <c r="G56" s="9"/>
      <c r="H56" s="9" t="s">
        <v>136</v>
      </c>
      <c r="I56" s="88"/>
      <c r="J56" s="15"/>
    </row>
    <row r="57" spans="2:10" x14ac:dyDescent="0.3">
      <c r="B57" s="197" t="s">
        <v>201</v>
      </c>
      <c r="C57" s="198"/>
      <c r="D57" s="198"/>
      <c r="E57" s="199"/>
      <c r="F57" s="18" t="s">
        <v>122</v>
      </c>
      <c r="G57" s="9"/>
      <c r="H57" s="9" t="s">
        <v>162</v>
      </c>
      <c r="I57" s="88"/>
      <c r="J57" s="15"/>
    </row>
    <row r="58" spans="2:10" ht="27.75" customHeight="1" x14ac:dyDescent="0.3">
      <c r="B58" s="197" t="s">
        <v>202</v>
      </c>
      <c r="C58" s="198"/>
      <c r="D58" s="198"/>
      <c r="E58" s="199"/>
      <c r="F58" s="18" t="s">
        <v>122</v>
      </c>
      <c r="G58" s="9"/>
      <c r="H58" s="9" t="s">
        <v>136</v>
      </c>
      <c r="I58" s="88"/>
      <c r="J58" s="15"/>
    </row>
    <row r="59" spans="2:10" ht="27.75" customHeight="1" x14ac:dyDescent="0.3">
      <c r="B59" s="197" t="s">
        <v>203</v>
      </c>
      <c r="C59" s="198"/>
      <c r="D59" s="198"/>
      <c r="E59" s="199"/>
      <c r="F59" s="18" t="s">
        <v>122</v>
      </c>
      <c r="G59" s="9"/>
      <c r="H59" s="9" t="s">
        <v>136</v>
      </c>
      <c r="I59" s="88"/>
      <c r="J59" s="15"/>
    </row>
    <row r="60" spans="2:10" ht="15" customHeight="1" x14ac:dyDescent="0.3">
      <c r="B60" s="201" t="s">
        <v>204</v>
      </c>
      <c r="C60" s="202"/>
      <c r="D60" s="203"/>
      <c r="E60" s="204"/>
      <c r="F60" s="16"/>
      <c r="G60" s="16"/>
      <c r="H60" s="16"/>
      <c r="I60" s="90"/>
      <c r="J60" s="15"/>
    </row>
    <row r="61" spans="2:10" ht="15" customHeight="1" x14ac:dyDescent="0.3">
      <c r="B61" s="197" t="s">
        <v>205</v>
      </c>
      <c r="C61" s="198"/>
      <c r="D61" s="198"/>
      <c r="E61" s="199"/>
      <c r="F61" s="18" t="s">
        <v>122</v>
      </c>
      <c r="G61" s="9"/>
      <c r="H61" s="9" t="s">
        <v>136</v>
      </c>
      <c r="I61" s="88"/>
      <c r="J61" s="15"/>
    </row>
    <row r="62" spans="2:10" s="15" customFormat="1" x14ac:dyDescent="0.3">
      <c r="B62" s="197" t="s">
        <v>206</v>
      </c>
      <c r="C62" s="198"/>
      <c r="D62" s="198"/>
      <c r="E62" s="199"/>
      <c r="F62" s="18" t="s">
        <v>122</v>
      </c>
      <c r="G62" s="9"/>
      <c r="H62" s="9" t="s">
        <v>136</v>
      </c>
      <c r="I62" s="88"/>
    </row>
    <row r="63" spans="2:10" ht="15" customHeight="1" x14ac:dyDescent="0.3">
      <c r="B63" s="197" t="s">
        <v>207</v>
      </c>
      <c r="C63" s="198"/>
      <c r="D63" s="198"/>
      <c r="E63" s="199"/>
      <c r="F63" s="18" t="s">
        <v>122</v>
      </c>
      <c r="G63" s="9"/>
      <c r="H63" s="9" t="s">
        <v>136</v>
      </c>
      <c r="I63" s="88"/>
      <c r="J63" s="15"/>
    </row>
    <row r="64" spans="2:10" ht="15" customHeight="1" x14ac:dyDescent="0.3">
      <c r="B64" s="194" t="s">
        <v>208</v>
      </c>
      <c r="C64" s="195"/>
      <c r="D64" s="195"/>
      <c r="E64" s="196"/>
      <c r="F64" s="18" t="s">
        <v>122</v>
      </c>
      <c r="G64" s="9"/>
      <c r="H64" s="9" t="s">
        <v>136</v>
      </c>
      <c r="I64" s="88"/>
      <c r="J64" s="15"/>
    </row>
    <row r="65" spans="2:9" ht="15" customHeight="1" x14ac:dyDescent="0.3">
      <c r="B65" s="194" t="s">
        <v>209</v>
      </c>
      <c r="C65" s="195"/>
      <c r="D65" s="195"/>
      <c r="E65" s="196"/>
      <c r="F65" s="18" t="s">
        <v>122</v>
      </c>
      <c r="G65" s="9"/>
      <c r="H65" s="9" t="s">
        <v>136</v>
      </c>
      <c r="I65" s="88" t="s">
        <v>279</v>
      </c>
    </row>
    <row r="66" spans="2:9" ht="15" customHeight="1" x14ac:dyDescent="0.3">
      <c r="B66" s="187" t="s">
        <v>210</v>
      </c>
      <c r="C66" s="188"/>
      <c r="D66" s="189"/>
      <c r="E66" s="190"/>
      <c r="F66" s="16"/>
      <c r="G66" s="16"/>
      <c r="H66" s="16"/>
      <c r="I66" s="90"/>
    </row>
    <row r="67" spans="2:9" ht="27.75" customHeight="1" x14ac:dyDescent="0.3">
      <c r="B67" s="221" t="s">
        <v>224</v>
      </c>
      <c r="C67" s="222"/>
      <c r="D67" s="222"/>
      <c r="E67" s="223"/>
      <c r="F67" s="18" t="s">
        <v>122</v>
      </c>
      <c r="G67" s="9"/>
      <c r="H67" s="9" t="s">
        <v>136</v>
      </c>
      <c r="I67" s="88"/>
    </row>
    <row r="68" spans="2:9" x14ac:dyDescent="0.3">
      <c r="B68" s="191" t="s">
        <v>211</v>
      </c>
      <c r="C68" s="192"/>
      <c r="D68" s="193"/>
      <c r="E68" s="190"/>
      <c r="F68" s="18" t="s">
        <v>122</v>
      </c>
      <c r="G68" s="9"/>
      <c r="H68" s="9" t="s">
        <v>162</v>
      </c>
      <c r="I68" s="88"/>
    </row>
    <row r="69" spans="2:9" s="15" customFormat="1" x14ac:dyDescent="0.3">
      <c r="B69" s="191" t="s">
        <v>212</v>
      </c>
      <c r="C69" s="192"/>
      <c r="D69" s="193"/>
      <c r="E69" s="190"/>
      <c r="F69" s="18" t="s">
        <v>122</v>
      </c>
      <c r="G69" s="9"/>
      <c r="H69" s="9" t="s">
        <v>162</v>
      </c>
      <c r="I69" s="88"/>
    </row>
    <row r="70" spans="2:9" s="15" customFormat="1" x14ac:dyDescent="0.3">
      <c r="B70" s="224" t="s">
        <v>213</v>
      </c>
      <c r="C70" s="225"/>
      <c r="D70" s="193"/>
      <c r="E70" s="190"/>
      <c r="F70" s="18" t="s">
        <v>122</v>
      </c>
      <c r="G70" s="9"/>
      <c r="H70" s="9" t="s">
        <v>136</v>
      </c>
      <c r="I70" s="88"/>
    </row>
    <row r="71" spans="2:9" s="15" customFormat="1" x14ac:dyDescent="0.3">
      <c r="B71" s="187" t="s">
        <v>214</v>
      </c>
      <c r="C71" s="188"/>
      <c r="D71" s="189"/>
      <c r="E71" s="190"/>
      <c r="F71" s="16"/>
      <c r="G71" s="16"/>
      <c r="H71" s="16"/>
      <c r="I71" s="90"/>
    </row>
    <row r="72" spans="2:9" x14ac:dyDescent="0.3">
      <c r="B72" s="224" t="s">
        <v>215</v>
      </c>
      <c r="C72" s="225"/>
      <c r="D72" s="225"/>
      <c r="E72" s="190"/>
      <c r="F72" s="18" t="s">
        <v>122</v>
      </c>
      <c r="G72" s="9"/>
      <c r="H72" s="9" t="s">
        <v>162</v>
      </c>
      <c r="I72" s="88"/>
    </row>
    <row r="73" spans="2:9" x14ac:dyDescent="0.3">
      <c r="B73" s="187" t="s">
        <v>216</v>
      </c>
      <c r="C73" s="188"/>
      <c r="D73" s="189"/>
      <c r="E73" s="190"/>
      <c r="F73" s="16"/>
      <c r="G73" s="16"/>
      <c r="H73" s="16"/>
      <c r="I73" s="90"/>
    </row>
    <row r="74" spans="2:9" x14ac:dyDescent="0.3">
      <c r="B74" s="224" t="s">
        <v>217</v>
      </c>
      <c r="C74" s="225"/>
      <c r="D74" s="193"/>
      <c r="E74" s="190"/>
      <c r="F74" s="18" t="s">
        <v>122</v>
      </c>
      <c r="G74" s="9"/>
      <c r="H74" s="9" t="s">
        <v>136</v>
      </c>
      <c r="I74" s="88"/>
    </row>
    <row r="75" spans="2:9" x14ac:dyDescent="0.3">
      <c r="B75" s="224" t="s">
        <v>218</v>
      </c>
      <c r="C75" s="225"/>
      <c r="D75" s="193"/>
      <c r="E75" s="190"/>
      <c r="F75" s="18" t="s">
        <v>122</v>
      </c>
      <c r="G75" s="9"/>
      <c r="H75" s="9" t="s">
        <v>162</v>
      </c>
      <c r="I75" s="88"/>
    </row>
    <row r="76" spans="2:9" x14ac:dyDescent="0.3">
      <c r="B76" s="187" t="s">
        <v>219</v>
      </c>
      <c r="C76" s="188"/>
      <c r="D76" s="189"/>
      <c r="E76" s="190"/>
      <c r="F76" s="16"/>
      <c r="G76" s="16"/>
      <c r="H76" s="16"/>
      <c r="I76" s="90"/>
    </row>
    <row r="77" spans="2:9" x14ac:dyDescent="0.3">
      <c r="B77" s="226" t="s">
        <v>220</v>
      </c>
      <c r="C77" s="227"/>
      <c r="D77" s="227"/>
      <c r="E77" s="204"/>
      <c r="F77" s="18" t="s">
        <v>122</v>
      </c>
      <c r="G77" s="9"/>
      <c r="H77" s="9" t="s">
        <v>162</v>
      </c>
      <c r="I77" s="88"/>
    </row>
    <row r="78" spans="2:9" x14ac:dyDescent="0.3">
      <c r="B78" s="228" t="s">
        <v>227</v>
      </c>
      <c r="C78" s="229"/>
      <c r="D78" s="229"/>
      <c r="E78" s="204"/>
      <c r="F78" s="18" t="s">
        <v>122</v>
      </c>
      <c r="G78" s="9"/>
      <c r="H78" s="9" t="s">
        <v>162</v>
      </c>
      <c r="I78" s="88"/>
    </row>
    <row r="79" spans="2:9" x14ac:dyDescent="0.3">
      <c r="B79" s="226" t="s">
        <v>221</v>
      </c>
      <c r="C79" s="227"/>
      <c r="D79" s="227"/>
      <c r="E79" s="204"/>
      <c r="F79" s="18" t="s">
        <v>122</v>
      </c>
      <c r="G79" s="9"/>
      <c r="H79" s="9" t="s">
        <v>162</v>
      </c>
      <c r="I79" s="88"/>
    </row>
    <row r="80" spans="2:9" x14ac:dyDescent="0.3">
      <c r="B80" s="221" t="s">
        <v>222</v>
      </c>
      <c r="C80" s="222"/>
      <c r="D80" s="222"/>
      <c r="E80" s="204"/>
      <c r="F80" s="18" t="s">
        <v>122</v>
      </c>
      <c r="G80" s="9"/>
      <c r="H80" s="9" t="s">
        <v>162</v>
      </c>
      <c r="I80" s="88"/>
    </row>
    <row r="81" spans="2:9" ht="40.5" customHeight="1" thickBot="1" x14ac:dyDescent="0.35">
      <c r="B81" s="218" t="s">
        <v>223</v>
      </c>
      <c r="C81" s="219"/>
      <c r="D81" s="219"/>
      <c r="E81" s="220"/>
      <c r="F81" s="91" t="s">
        <v>122</v>
      </c>
      <c r="G81" s="92"/>
      <c r="H81" s="9" t="s">
        <v>136</v>
      </c>
      <c r="I81" s="93" t="s">
        <v>279</v>
      </c>
    </row>
    <row r="87" spans="2:9" x14ac:dyDescent="0.3">
      <c r="G87" s="6" t="s">
        <v>228</v>
      </c>
      <c r="H87" s="6" t="s">
        <v>228</v>
      </c>
    </row>
    <row r="88" spans="2:9" x14ac:dyDescent="0.3">
      <c r="G88" s="19">
        <f>COUNTIFS(F29:F81,Params!C17,G29:G81,Params!C7)*2+COUNTIFS(F29:F81,Params!C16,G29:G81,Params!C7)+COUNTIFS(F29:F81,Params!C15,G29:G81,Params!C7)*0.5</f>
        <v>0</v>
      </c>
      <c r="H88" s="115">
        <f>COUNTIFS(F29:F81,Params!C17,H29:H81,Params!C7)*2+COUNTIFS(F29:F81,Params!C16,H29:H81,Params!C7)+COUNTIFS(F29:F81,Params!C15,H29:H81,Params!C7)*0.5</f>
        <v>0</v>
      </c>
    </row>
    <row r="89" spans="2:9" x14ac:dyDescent="0.3">
      <c r="G89" s="20">
        <f>COUNTIFS(F29:F81,Params!C17,G29:G81,Params!C6)*2+COUNTIFS(F29:F81,Params!C16,G29:G81,Params!C6)+COUNTIFS(F29:F81,Params!C15,G29:G81,Params!C6)*0.5</f>
        <v>0</v>
      </c>
      <c r="H89" s="116">
        <f>COUNTIFS(F29:F81,Params!C17,H29:H81,Params!C6)*2+COUNTIFS(F29:F81,Params!C16,H29:H81,Params!C6)+COUNTIFS(F29:F81,Params!C15,H29:H81,Params!C6)*0.5</f>
        <v>1</v>
      </c>
    </row>
    <row r="90" spans="2:9" x14ac:dyDescent="0.3">
      <c r="G90" s="20">
        <f>COUNTIFS(F29:F81,Params!C17,G29:G81,Params!C5)*2+COUNTIFS(F29:F81,Params!C16,G29:G81,Params!C5)+COUNTIFS(F29:F81,Params!C15,G29:G81,Params!C5)*0.5</f>
        <v>0</v>
      </c>
      <c r="H90" s="116">
        <f>COUNTIFS(F29:F81,Params!C17,H29:H81,Params!C5)*2+COUNTIFS(F29:F81,Params!C16,H29:H81,Params!C5)+COUNTIFS(F29:F81,Params!C15,H29:H81,Params!C5)*0.5</f>
        <v>32</v>
      </c>
    </row>
    <row r="91" spans="2:9" x14ac:dyDescent="0.3">
      <c r="G91" s="21">
        <f>COUNTBLANK(G29:G33)+COUNTBLANK(G35:G38)+COUNTBLANK(G40:G41)+COUNTBLANK(G43:G45)+COUNTBLANK(G47:G53)+COUNTBLANK(G55:G59)+COUNTBLANK(G61:G65)+COUNTBLANK(G67:G70)+COUNTBLANK(G72)+COUNTBLANK(G74:G75)+COUNTBLANK(G77:G81)</f>
        <v>43</v>
      </c>
      <c r="H91" s="117">
        <f>COUNTBLANK(H29:H33)+COUNTBLANK(H35:H38)+COUNTBLANK(H40:H41)+COUNTBLANK(H43:H45)+COUNTBLANK(H47:H53)+COUNTBLANK(H55:H59)+COUNTBLANK(H61:H65)+COUNTBLANK(H67:H70)+COUNTBLANK(H72)+COUNTBLANK(H74:H75)+COUNTBLANK(H77:H81)</f>
        <v>0</v>
      </c>
    </row>
    <row r="92" spans="2:9" x14ac:dyDescent="0.3">
      <c r="G92" s="84" t="s">
        <v>87</v>
      </c>
      <c r="H92" s="83">
        <f>IF((G88+G89+G90)=0,0,G90/(G88+G89+G90))</f>
        <v>0</v>
      </c>
    </row>
    <row r="93" spans="2:9" ht="15.6" x14ac:dyDescent="0.3">
      <c r="G93" s="84" t="s">
        <v>86</v>
      </c>
      <c r="H93" s="83">
        <f>IF((H88+H89+H90)=0,0,H90/(H88+H89+H90))</f>
        <v>0.96969696969696972</v>
      </c>
      <c r="I93" s="52"/>
    </row>
    <row r="97" spans="8:8" x14ac:dyDescent="0.3">
      <c r="H97" s="29"/>
    </row>
  </sheetData>
  <mergeCells count="92">
    <mergeCell ref="B81:E81"/>
    <mergeCell ref="B67:E67"/>
    <mergeCell ref="B70:E70"/>
    <mergeCell ref="B72:E72"/>
    <mergeCell ref="B74:E74"/>
    <mergeCell ref="B75:E75"/>
    <mergeCell ref="B77:E77"/>
    <mergeCell ref="B78:E78"/>
    <mergeCell ref="B79:E79"/>
    <mergeCell ref="B80:E80"/>
    <mergeCell ref="B69:E69"/>
    <mergeCell ref="B31:E31"/>
    <mergeCell ref="B30:E30"/>
    <mergeCell ref="B32:E32"/>
    <mergeCell ref="F9:I9"/>
    <mergeCell ref="B9:E9"/>
    <mergeCell ref="B24:C24"/>
    <mergeCell ref="F18:I24"/>
    <mergeCell ref="B27:E27"/>
    <mergeCell ref="B29:E29"/>
    <mergeCell ref="F25:I25"/>
    <mergeCell ref="B28:E28"/>
    <mergeCell ref="F12:I12"/>
    <mergeCell ref="F10:I10"/>
    <mergeCell ref="B21:B22"/>
    <mergeCell ref="B60:E60"/>
    <mergeCell ref="B62:E62"/>
    <mergeCell ref="B55:E55"/>
    <mergeCell ref="B52:E52"/>
    <mergeCell ref="B53:E53"/>
    <mergeCell ref="B54:E54"/>
    <mergeCell ref="B35:E35"/>
    <mergeCell ref="B33:E33"/>
    <mergeCell ref="B41:E41"/>
    <mergeCell ref="B46:E46"/>
    <mergeCell ref="B51:E51"/>
    <mergeCell ref="B36:E36"/>
    <mergeCell ref="B42:E42"/>
    <mergeCell ref="B37:E37"/>
    <mergeCell ref="B38:E38"/>
    <mergeCell ref="B47:E47"/>
    <mergeCell ref="B48:E48"/>
    <mergeCell ref="B50:E50"/>
    <mergeCell ref="B39:E39"/>
    <mergeCell ref="B40:E40"/>
    <mergeCell ref="B49:E49"/>
    <mergeCell ref="B34:E34"/>
    <mergeCell ref="B66:E66"/>
    <mergeCell ref="B71:E71"/>
    <mergeCell ref="B73:E73"/>
    <mergeCell ref="B76:E76"/>
    <mergeCell ref="B43:E43"/>
    <mergeCell ref="B44:E44"/>
    <mergeCell ref="B45:E45"/>
    <mergeCell ref="B68:E68"/>
    <mergeCell ref="B65:E65"/>
    <mergeCell ref="B56:E56"/>
    <mergeCell ref="B57:E57"/>
    <mergeCell ref="B58:E58"/>
    <mergeCell ref="B59:E59"/>
    <mergeCell ref="B61:E61"/>
    <mergeCell ref="B63:E63"/>
    <mergeCell ref="B64:E64"/>
    <mergeCell ref="K4:K14"/>
    <mergeCell ref="B8:E8"/>
    <mergeCell ref="D18:E18"/>
    <mergeCell ref="D24:E24"/>
    <mergeCell ref="B20:C20"/>
    <mergeCell ref="B15:E15"/>
    <mergeCell ref="B16:E16"/>
    <mergeCell ref="B7:E7"/>
    <mergeCell ref="B4:E4"/>
    <mergeCell ref="F4:I4"/>
    <mergeCell ref="F5:I5"/>
    <mergeCell ref="F7:I7"/>
    <mergeCell ref="F6:I6"/>
    <mergeCell ref="J2:K2"/>
    <mergeCell ref="B14:E14"/>
    <mergeCell ref="F14:I14"/>
    <mergeCell ref="B18:C18"/>
    <mergeCell ref="F15:I15"/>
    <mergeCell ref="F16:I16"/>
    <mergeCell ref="B10:E10"/>
    <mergeCell ref="B13:E13"/>
    <mergeCell ref="F13:I13"/>
    <mergeCell ref="B11:E11"/>
    <mergeCell ref="F11:I11"/>
    <mergeCell ref="B12:E12"/>
    <mergeCell ref="F8:I8"/>
    <mergeCell ref="B2:I2"/>
    <mergeCell ref="B5:E5"/>
    <mergeCell ref="B6:E6"/>
  </mergeCells>
  <conditionalFormatting sqref="B21:C22">
    <cfRule type="cellIs" dxfId="35" priority="253" operator="equal">
      <formula>"Rouge"</formula>
    </cfRule>
    <cfRule type="cellIs" dxfId="34" priority="254" operator="equal">
      <formula>"Orange"</formula>
    </cfRule>
    <cfRule type="cellIs" dxfId="33" priority="255" operator="equal">
      <formula>"Vert"</formula>
    </cfRule>
  </conditionalFormatting>
  <conditionalFormatting sqref="D26">
    <cfRule type="cellIs" dxfId="32" priority="250" operator="equal">
      <formula>"Rouge"</formula>
    </cfRule>
    <cfRule type="cellIs" dxfId="31" priority="251" operator="equal">
      <formula>"Orange"</formula>
    </cfRule>
    <cfRule type="cellIs" dxfId="30" priority="252" operator="equal">
      <formula>"Vert"</formula>
    </cfRule>
  </conditionalFormatting>
  <conditionalFormatting sqref="F46">
    <cfRule type="cellIs" dxfId="29" priority="75" operator="equal">
      <formula>"Rouge"</formula>
    </cfRule>
  </conditionalFormatting>
  <conditionalFormatting sqref="F54">
    <cfRule type="cellIs" dxfId="28" priority="72" operator="equal">
      <formula>"Rouge"</formula>
    </cfRule>
  </conditionalFormatting>
  <conditionalFormatting sqref="F60">
    <cfRule type="cellIs" dxfId="27" priority="69" operator="equal">
      <formula>"Rouge"</formula>
    </cfRule>
  </conditionalFormatting>
  <conditionalFormatting sqref="F66">
    <cfRule type="cellIs" dxfId="26" priority="66" operator="equal">
      <formula>"Rouge"</formula>
    </cfRule>
  </conditionalFormatting>
  <conditionalFormatting sqref="F71">
    <cfRule type="cellIs" dxfId="25" priority="63" operator="equal">
      <formula>"Rouge"</formula>
    </cfRule>
  </conditionalFormatting>
  <conditionalFormatting sqref="F73">
    <cfRule type="cellIs" dxfId="24" priority="60" operator="equal">
      <formula>"Rouge"</formula>
    </cfRule>
  </conditionalFormatting>
  <conditionalFormatting sqref="F76">
    <cfRule type="cellIs" dxfId="23" priority="57" operator="equal">
      <formula>"Rouge"</formula>
    </cfRule>
  </conditionalFormatting>
  <dataValidations count="3">
    <dataValidation type="list" allowBlank="1" showInputMessage="1" showErrorMessage="1" sqref="F10:I10">
      <formula1>SFAC</formula1>
    </dataValidation>
    <dataValidation type="list" allowBlank="1" showInputMessage="1" showErrorMessage="1" sqref="F15:I15 F11:I11">
      <formula1>INDIRECT(F10)</formula1>
    </dataValidation>
    <dataValidation type="list" allowBlank="1" showInputMessage="1" showErrorMessage="1" sqref="F14:I14">
      <formula1>BIS</formula1>
    </dataValidation>
  </dataValidations>
  <hyperlinks>
    <hyperlink ref="F7" r:id="rId1"/>
  </hyperlinks>
  <pageMargins left="0.7" right="0.7" top="0.75" bottom="0.75" header="0.3" footer="0.3"/>
  <pageSetup paperSize="9" scale="75" orientation="landscape" horizontalDpi="4294967293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6" id="{065889CA-6D0E-4693-BBC3-04D582185780}">
            <xm:f>AND($E$25&gt;=Params!$C$24,$E$25&lt;Params!$C$23)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107" id="{E8124FEF-FCB7-4FFC-806D-C08FDDBF9BE6}">
            <xm:f>$E$25&lt;Params!$C$24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expression" priority="108" id="{EC713A22-2DFA-4072-B3D3-ECB28B684614}">
            <xm:f>$E$25&gt;=Params!$C$23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D25:I25</xm:sqref>
        </x14:conditionalFormatting>
        <x14:conditionalFormatting xmlns:xm="http://schemas.microsoft.com/office/excel/2006/main">
          <x14:cfRule type="expression" priority="94" id="{C666A7AF-4AA5-4511-8A23-DCA589B762F7}">
            <xm:f>$E$25=Params!$C$9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D3EB52B5-1FEC-4917-9CB4-920CB72D35A1}">
            <xm:f>$E$25=Params!$C$11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105" id="{C9D870C3-0E72-4828-85F2-05594A905734}">
            <xm:f>$E$25=Params!$C$10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D25:I25</xm:sqref>
        </x14:conditionalFormatting>
        <x14:conditionalFormatting xmlns:xm="http://schemas.microsoft.com/office/excel/2006/main">
          <x14:cfRule type="cellIs" priority="73" operator="equal" id="{56A1366B-AA5C-48F2-A82C-607EBB760B69}">
            <xm:f>Params!$C$6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equal" id="{998C308C-56C1-4D9E-B657-100100DCA083}">
            <xm:f>Params!$C$5</xm:f>
            <x14:dxf>
              <fill>
                <patternFill>
                  <bgColor rgb="FF00B050"/>
                </patternFill>
              </fill>
            </x14:dxf>
          </x14:cfRule>
          <xm:sqref>F46</xm:sqref>
        </x14:conditionalFormatting>
        <x14:conditionalFormatting xmlns:xm="http://schemas.microsoft.com/office/excel/2006/main">
          <x14:cfRule type="cellIs" priority="70" operator="equal" id="{FE986AB9-784A-40E2-93E6-738E66EC7BD4}">
            <xm:f>Params!$C$6</xm:f>
            <x14:dxf>
              <fill>
                <patternFill>
                  <bgColor rgb="FFFFC000"/>
                </patternFill>
              </fill>
            </x14:dxf>
          </x14:cfRule>
          <x14:cfRule type="cellIs" priority="71" operator="equal" id="{ABDCFEA3-8D23-4BFD-BCB7-FAE2EC9A7606}">
            <xm:f>Params!$C$5</xm:f>
            <x14:dxf>
              <fill>
                <patternFill>
                  <bgColor rgb="FF00B050"/>
                </patternFill>
              </fill>
            </x14:dxf>
          </x14:cfRule>
          <xm:sqref>F54</xm:sqref>
        </x14:conditionalFormatting>
        <x14:conditionalFormatting xmlns:xm="http://schemas.microsoft.com/office/excel/2006/main">
          <x14:cfRule type="cellIs" priority="67" operator="equal" id="{543ED1F1-2B13-4F3E-838C-CDE19819F54D}">
            <xm:f>Params!$C$6</xm:f>
            <x14:dxf>
              <fill>
                <patternFill>
                  <bgColor rgb="FFFFC000"/>
                </patternFill>
              </fill>
            </x14:dxf>
          </x14:cfRule>
          <x14:cfRule type="cellIs" priority="68" operator="equal" id="{1922ACD1-2E80-4ACA-88D4-C7F01A48B625}">
            <xm:f>Params!$C$5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64" operator="equal" id="{81EC7AE1-4754-4903-B6BE-269266485295}">
            <xm:f>Params!$C$6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equal" id="{B3DAD279-2041-4DEA-BF84-7CDD0132DD59}">
            <xm:f>Params!$C$5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61" operator="equal" id="{6941FDDD-CCF6-46DE-82B8-5A09656BE22D}">
            <xm:f>Params!$C$6</xm:f>
            <x14:dxf>
              <fill>
                <patternFill>
                  <bgColor rgb="FFFFC000"/>
                </patternFill>
              </fill>
            </x14:dxf>
          </x14:cfRule>
          <x14:cfRule type="cellIs" priority="62" operator="equal" id="{4BA70B0E-5965-420B-AC00-6BD0559C4D03}">
            <xm:f>Params!$C$5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58" operator="equal" id="{ED331F55-94BD-4EB3-B8FB-52B25AE271E0}">
            <xm:f>Params!$C$6</xm:f>
            <x14:dxf>
              <fill>
                <patternFill>
                  <bgColor rgb="FFFFC000"/>
                </patternFill>
              </fill>
            </x14:dxf>
          </x14:cfRule>
          <x14:cfRule type="cellIs" priority="59" operator="equal" id="{49C24723-F257-4D08-824B-56CFAF9CCE2A}">
            <xm:f>Params!$C$5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55" operator="equal" id="{E4E3A0F9-ACD6-4718-B976-98B75E36F4A0}">
            <xm:f>Params!$C$6</xm:f>
            <x14:dxf>
              <fill>
                <patternFill>
                  <bgColor rgb="FFFFC000"/>
                </patternFill>
              </fill>
            </x14:dxf>
          </x14:cfRule>
          <x14:cfRule type="cellIs" priority="56" operator="equal" id="{BBF0552E-96A4-44BD-98CF-7B9327130B2C}">
            <xm:f>Params!$C$5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95" operator="equal" id="{63548957-4FD9-4053-B4BF-BB5599E0D9B0}">
            <xm:f>Params!$C$6</xm:f>
            <x14:dxf>
              <fill>
                <patternFill>
                  <bgColor rgb="FFFFC000"/>
                </patternFill>
              </fill>
            </x14:dxf>
          </x14:cfRule>
          <x14:cfRule type="cellIs" priority="96" operator="equal" id="{EB782E0C-D3BC-4683-82FD-EEE23622407E}">
            <xm:f>Params!$C$5</xm:f>
            <x14:dxf>
              <fill>
                <patternFill>
                  <bgColor rgb="FF00B050"/>
                </patternFill>
              </fill>
            </x14:dxf>
          </x14:cfRule>
          <x14:cfRule type="cellIs" priority="97" operator="equal" id="{EE13A148-2ACA-497D-A09F-4568E53BCD3E}">
            <xm:f>Params!$C$7</xm:f>
            <x14:dxf>
              <fill>
                <patternFill>
                  <bgColor rgb="FFFF0000"/>
                </patternFill>
              </fill>
            </x14:dxf>
          </x14:cfRule>
          <xm:sqref>G29:H81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Params!$C$15:$C$17</xm:f>
          </x14:formula1>
          <xm:sqref>F29:F33 F67:F70 F35:F38 F40:F41 F43:F45 F47:F53 F55:F59 F61:F65 F74:F75 F77:F81 F72</xm:sqref>
        </x14:dataValidation>
        <x14:dataValidation type="list" allowBlank="1" showInputMessage="1" showErrorMessage="1">
          <x14:formula1>
            <xm:f>Params!$C$5:$C$8</xm:f>
          </x14:formula1>
          <xm:sqref>G61:H65 G40:H41 G43:H45 G35:H38 G55:H59 G47:H53 G67:H70 G72:H72 G74:H75 G29:H33 G77:H81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"/>
  <sheetViews>
    <sheetView workbookViewId="0">
      <selection activeCell="E9" sqref="E9"/>
    </sheetView>
  </sheetViews>
  <sheetFormatPr defaultColWidth="11.44140625" defaultRowHeight="14.4" x14ac:dyDescent="0.3"/>
  <cols>
    <col min="1" max="1" width="2.88671875" style="15" customWidth="1"/>
    <col min="2" max="2" width="33.5546875" style="15" customWidth="1"/>
    <col min="3" max="10" width="11.44140625" style="15"/>
    <col min="11" max="11" width="13.44140625" style="15" customWidth="1"/>
    <col min="12" max="12" width="10.109375" style="15" customWidth="1"/>
    <col min="13" max="13" width="20.88671875" style="15" customWidth="1"/>
    <col min="14" max="14" width="9.5546875" style="15" customWidth="1"/>
    <col min="15" max="15" width="9" style="15" customWidth="1"/>
    <col min="16" max="16" width="7.44140625" style="15" customWidth="1"/>
    <col min="17" max="17" width="11.5546875" style="15" customWidth="1"/>
    <col min="18" max="24" width="4.44140625" style="15" customWidth="1"/>
    <col min="25" max="16384" width="11.44140625" style="15"/>
  </cols>
  <sheetData>
    <row r="1" spans="2:27" ht="23.4" x14ac:dyDescent="0.45">
      <c r="D1" s="54" t="s">
        <v>57</v>
      </c>
      <c r="K1" s="55" t="s">
        <v>58</v>
      </c>
    </row>
    <row r="2" spans="2:27" ht="15.75" customHeight="1" x14ac:dyDescent="0.3">
      <c r="B2" s="53"/>
      <c r="C2" s="53"/>
      <c r="D2" s="53"/>
      <c r="E2" s="53"/>
      <c r="F2" s="53"/>
      <c r="G2" s="53"/>
      <c r="H2" s="53"/>
      <c r="I2" s="53"/>
      <c r="J2" s="53"/>
      <c r="K2" s="53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56"/>
      <c r="Z2" s="56"/>
      <c r="AA2" s="56"/>
    </row>
    <row r="3" spans="2:27" s="61" customFormat="1" ht="78" x14ac:dyDescent="0.3">
      <c r="B3" s="57" t="s">
        <v>59</v>
      </c>
      <c r="C3" s="57" t="s">
        <v>60</v>
      </c>
      <c r="D3" s="58" t="s">
        <v>61</v>
      </c>
      <c r="E3" s="57" t="s">
        <v>62</v>
      </c>
      <c r="F3" s="58" t="s">
        <v>63</v>
      </c>
      <c r="G3" s="58" t="s">
        <v>64</v>
      </c>
      <c r="H3" s="58" t="s">
        <v>65</v>
      </c>
      <c r="I3" s="57" t="s">
        <v>66</v>
      </c>
      <c r="J3" s="58" t="s">
        <v>67</v>
      </c>
      <c r="K3" s="58" t="s">
        <v>68</v>
      </c>
      <c r="L3" s="58" t="s">
        <v>69</v>
      </c>
      <c r="M3" s="58" t="s">
        <v>9</v>
      </c>
      <c r="N3" s="59" t="s">
        <v>70</v>
      </c>
      <c r="O3" s="58" t="s">
        <v>71</v>
      </c>
      <c r="P3" s="57" t="s">
        <v>72</v>
      </c>
      <c r="Q3" s="57" t="s">
        <v>73</v>
      </c>
      <c r="R3" s="60"/>
      <c r="S3" s="60"/>
      <c r="T3" s="60"/>
      <c r="U3" s="60"/>
      <c r="V3" s="60"/>
      <c r="W3" s="60"/>
      <c r="X3" s="60"/>
    </row>
    <row r="4" spans="2:27" s="61" customFormat="1" ht="28.8" x14ac:dyDescent="0.3">
      <c r="B4" s="62">
        <f>'Rating Check-list'!F4</f>
        <v>23356</v>
      </c>
      <c r="C4" s="62" t="str">
        <f>'Rating Check-list'!F5</f>
        <v>Efficience</v>
      </c>
      <c r="D4" s="63">
        <f>'Rating Check-list'!F8</f>
        <v>43031</v>
      </c>
      <c r="E4" s="62" t="str">
        <f>'Rating Check-list'!F9</f>
        <v>Milind Nagare</v>
      </c>
      <c r="F4" s="62" t="str">
        <f>'Rating Check-list'!F10</f>
        <v>Capgemini</v>
      </c>
      <c r="G4" s="62">
        <f>'Rating Check-list'!F11</f>
        <v>0</v>
      </c>
      <c r="H4" s="62">
        <f>'Rating Check-list'!F12</f>
        <v>0</v>
      </c>
      <c r="I4" s="64" t="str">
        <f>'Rating Check-list'!F13</f>
        <v>Pascal Charton</v>
      </c>
      <c r="J4" s="64" t="str">
        <f>'Rating Check-list'!F14</f>
        <v>ASSP</v>
      </c>
      <c r="K4" s="64">
        <f>'Rating Check-list'!F15</f>
        <v>0</v>
      </c>
      <c r="L4" s="62">
        <f>'Rating Check-list'!F16</f>
        <v>0</v>
      </c>
      <c r="M4" s="65">
        <f>'Rating Check-list'!E25</f>
        <v>0.96969696969696972</v>
      </c>
      <c r="N4" s="62">
        <f>IF(M4=Params!C10,1,0)</f>
        <v>0</v>
      </c>
      <c r="O4" s="62">
        <f>'Rating Check-list'!H88</f>
        <v>0</v>
      </c>
      <c r="P4" s="62">
        <f>'Rating Check-list'!H90</f>
        <v>32</v>
      </c>
      <c r="Q4" s="62">
        <f>'Rating Check-list'!H89</f>
        <v>1</v>
      </c>
      <c r="R4" s="66"/>
      <c r="S4" s="66"/>
      <c r="T4" s="66"/>
      <c r="U4" s="66"/>
      <c r="V4" s="66"/>
      <c r="W4" s="66"/>
      <c r="X4" s="66"/>
    </row>
  </sheetData>
  <mergeCells count="1">
    <mergeCell ref="L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5"/>
  <sheetViews>
    <sheetView workbookViewId="0"/>
  </sheetViews>
  <sheetFormatPr defaultColWidth="11.44140625" defaultRowHeight="14.4" x14ac:dyDescent="0.3"/>
  <cols>
    <col min="1" max="16384" width="11.44140625" style="15"/>
  </cols>
  <sheetData>
    <row r="3" spans="2:14" x14ac:dyDescent="0.3">
      <c r="B3" s="94" t="s">
        <v>10</v>
      </c>
      <c r="C3" s="94"/>
      <c r="D3" s="94" t="s">
        <v>250</v>
      </c>
    </row>
    <row r="4" spans="2:14" x14ac:dyDescent="0.3">
      <c r="B4" s="94"/>
      <c r="D4" s="94"/>
    </row>
    <row r="5" spans="2:14" x14ac:dyDescent="0.3">
      <c r="B5" s="94" t="s">
        <v>249</v>
      </c>
      <c r="D5" s="123" t="s">
        <v>271</v>
      </c>
    </row>
    <row r="6" spans="2:14" x14ac:dyDescent="0.3">
      <c r="B6" s="94" t="s">
        <v>250</v>
      </c>
      <c r="D6" s="94" t="s">
        <v>272</v>
      </c>
    </row>
    <row r="7" spans="2:14" x14ac:dyDescent="0.3">
      <c r="B7" s="94" t="s">
        <v>267</v>
      </c>
      <c r="D7" s="94" t="s">
        <v>273</v>
      </c>
    </row>
    <row r="8" spans="2:14" x14ac:dyDescent="0.3">
      <c r="B8" s="94" t="s">
        <v>268</v>
      </c>
      <c r="D8" s="94" t="s">
        <v>274</v>
      </c>
    </row>
    <row r="9" spans="2:14" x14ac:dyDescent="0.3">
      <c r="D9" s="94" t="s">
        <v>275</v>
      </c>
    </row>
    <row r="10" spans="2:14" x14ac:dyDescent="0.3">
      <c r="D10" s="94" t="s">
        <v>276</v>
      </c>
    </row>
    <row r="13" spans="2:14" x14ac:dyDescent="0.3">
      <c r="B13" s="94" t="s">
        <v>11</v>
      </c>
      <c r="C13" s="94"/>
      <c r="D13" s="94" t="s">
        <v>251</v>
      </c>
      <c r="E13" s="94" t="s">
        <v>98</v>
      </c>
      <c r="F13" s="94" t="s">
        <v>252</v>
      </c>
      <c r="G13" s="94" t="s">
        <v>253</v>
      </c>
      <c r="H13" s="94" t="s">
        <v>99</v>
      </c>
      <c r="I13" s="94" t="s">
        <v>254</v>
      </c>
      <c r="J13" s="94" t="s">
        <v>255</v>
      </c>
      <c r="K13" s="94" t="s">
        <v>93</v>
      </c>
      <c r="L13" s="94" t="s">
        <v>12</v>
      </c>
      <c r="M13" s="94" t="s">
        <v>13</v>
      </c>
      <c r="N13" s="94" t="s">
        <v>239</v>
      </c>
    </row>
    <row r="14" spans="2:14" x14ac:dyDescent="0.3">
      <c r="B14" s="94"/>
      <c r="D14" s="94"/>
      <c r="E14" s="94"/>
      <c r="F14" s="94"/>
      <c r="G14" s="94"/>
      <c r="H14" s="94"/>
      <c r="I14" s="94"/>
      <c r="K14" s="94"/>
      <c r="L14" s="94"/>
      <c r="M14" s="94"/>
      <c r="N14" s="94"/>
    </row>
    <row r="15" spans="2:14" x14ac:dyDescent="0.3">
      <c r="B15" s="94" t="s">
        <v>251</v>
      </c>
      <c r="D15" s="94" t="s">
        <v>15</v>
      </c>
      <c r="E15" s="94" t="s">
        <v>100</v>
      </c>
      <c r="F15" s="94" t="s">
        <v>20</v>
      </c>
      <c r="G15" s="94" t="s">
        <v>256</v>
      </c>
      <c r="H15" s="94" t="s">
        <v>102</v>
      </c>
      <c r="I15" s="94" t="s">
        <v>257</v>
      </c>
      <c r="K15" s="94" t="s">
        <v>14</v>
      </c>
      <c r="L15" s="94" t="s">
        <v>36</v>
      </c>
      <c r="M15" s="94" t="s">
        <v>14</v>
      </c>
      <c r="N15" s="94" t="s">
        <v>240</v>
      </c>
    </row>
    <row r="16" spans="2:14" x14ac:dyDescent="0.3">
      <c r="B16" s="94" t="s">
        <v>98</v>
      </c>
      <c r="D16" s="94" t="s">
        <v>18</v>
      </c>
      <c r="E16" s="94" t="s">
        <v>101</v>
      </c>
      <c r="F16" s="94" t="s">
        <v>258</v>
      </c>
      <c r="G16" s="94" t="s">
        <v>259</v>
      </c>
      <c r="H16" s="94" t="s">
        <v>103</v>
      </c>
      <c r="I16" s="94" t="s">
        <v>260</v>
      </c>
      <c r="K16" s="94" t="s">
        <v>26</v>
      </c>
      <c r="L16" s="94" t="s">
        <v>14</v>
      </c>
      <c r="M16" s="94" t="s">
        <v>29</v>
      </c>
      <c r="N16" s="94" t="s">
        <v>241</v>
      </c>
    </row>
    <row r="17" spans="2:14" x14ac:dyDescent="0.3">
      <c r="B17" s="94" t="s">
        <v>252</v>
      </c>
      <c r="D17" s="94" t="s">
        <v>19</v>
      </c>
      <c r="F17" s="94" t="s">
        <v>21</v>
      </c>
      <c r="G17" s="94" t="s">
        <v>261</v>
      </c>
      <c r="H17" s="94" t="s">
        <v>104</v>
      </c>
      <c r="I17" s="94" t="s">
        <v>262</v>
      </c>
      <c r="K17" s="94" t="s">
        <v>94</v>
      </c>
      <c r="L17" s="94" t="s">
        <v>26</v>
      </c>
      <c r="M17" s="94" t="s">
        <v>16</v>
      </c>
      <c r="N17" s="94" t="s">
        <v>242</v>
      </c>
    </row>
    <row r="18" spans="2:14" x14ac:dyDescent="0.3">
      <c r="B18" s="94" t="s">
        <v>253</v>
      </c>
      <c r="F18" s="94" t="s">
        <v>17</v>
      </c>
      <c r="G18" s="94" t="s">
        <v>106</v>
      </c>
      <c r="H18" s="94" t="s">
        <v>105</v>
      </c>
      <c r="I18" s="94" t="s">
        <v>263</v>
      </c>
      <c r="K18" s="94" t="s">
        <v>95</v>
      </c>
      <c r="L18" s="94" t="s">
        <v>37</v>
      </c>
      <c r="M18" s="94" t="s">
        <v>30</v>
      </c>
      <c r="N18" s="94" t="s">
        <v>243</v>
      </c>
    </row>
    <row r="19" spans="2:14" x14ac:dyDescent="0.3">
      <c r="B19" s="94" t="s">
        <v>99</v>
      </c>
      <c r="F19" s="94" t="s">
        <v>22</v>
      </c>
      <c r="G19" s="94" t="s">
        <v>264</v>
      </c>
      <c r="H19" s="94" t="s">
        <v>107</v>
      </c>
      <c r="K19" s="94" t="s">
        <v>96</v>
      </c>
      <c r="L19" s="94" t="s">
        <v>38</v>
      </c>
      <c r="M19" s="94" t="s">
        <v>31</v>
      </c>
      <c r="N19" s="94" t="s">
        <v>244</v>
      </c>
    </row>
    <row r="20" spans="2:14" x14ac:dyDescent="0.3">
      <c r="B20" s="94" t="s">
        <v>254</v>
      </c>
      <c r="F20" s="94" t="s">
        <v>23</v>
      </c>
      <c r="G20" s="94" t="s">
        <v>265</v>
      </c>
      <c r="H20" s="94" t="s">
        <v>108</v>
      </c>
      <c r="K20" s="94" t="s">
        <v>27</v>
      </c>
      <c r="M20" s="94" t="s">
        <v>32</v>
      </c>
      <c r="N20" s="94" t="s">
        <v>245</v>
      </c>
    </row>
    <row r="21" spans="2:14" x14ac:dyDescent="0.3">
      <c r="B21" s="94" t="s">
        <v>255</v>
      </c>
      <c r="F21" s="94" t="s">
        <v>25</v>
      </c>
      <c r="K21" s="94" t="s">
        <v>28</v>
      </c>
      <c r="M21" s="94" t="s">
        <v>33</v>
      </c>
      <c r="N21" s="94" t="s">
        <v>246</v>
      </c>
    </row>
    <row r="22" spans="2:14" x14ac:dyDescent="0.3">
      <c r="B22" s="94" t="s">
        <v>93</v>
      </c>
      <c r="F22" s="94" t="s">
        <v>24</v>
      </c>
      <c r="K22" s="94" t="s">
        <v>97</v>
      </c>
      <c r="M22" s="94" t="s">
        <v>34</v>
      </c>
      <c r="N22" s="94" t="s">
        <v>247</v>
      </c>
    </row>
    <row r="23" spans="2:14" x14ac:dyDescent="0.3">
      <c r="B23" s="94" t="s">
        <v>12</v>
      </c>
      <c r="K23" s="94" t="s">
        <v>39</v>
      </c>
      <c r="M23" s="94" t="s">
        <v>35</v>
      </c>
    </row>
    <row r="24" spans="2:14" x14ac:dyDescent="0.3">
      <c r="B24" s="94" t="s">
        <v>13</v>
      </c>
      <c r="M24" s="94" t="s">
        <v>266</v>
      </c>
    </row>
    <row r="25" spans="2:14" x14ac:dyDescent="0.3">
      <c r="B25" s="94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/>
  </sheetViews>
  <sheetFormatPr defaultColWidth="11.5546875" defaultRowHeight="14.4" x14ac:dyDescent="0.3"/>
  <cols>
    <col min="1" max="1" width="2.88671875" style="79" customWidth="1"/>
    <col min="2" max="3" width="69.5546875" style="79" customWidth="1"/>
    <col min="4" max="4" width="2.88671875" style="79" customWidth="1"/>
    <col min="5" max="26" width="11.44140625" style="79"/>
  </cols>
  <sheetData>
    <row r="1" spans="1:26" x14ac:dyDescent="0.3">
      <c r="A1" s="11"/>
      <c r="B1" s="11"/>
      <c r="C1" s="11"/>
      <c r="D1" s="11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x14ac:dyDescent="0.3">
      <c r="A2" s="11"/>
      <c r="B2" s="231" t="s">
        <v>80</v>
      </c>
      <c r="C2" s="231"/>
      <c r="D2" s="1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x14ac:dyDescent="0.3">
      <c r="A3" s="11"/>
      <c r="B3" s="11"/>
      <c r="C3" s="11"/>
      <c r="D3" s="1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x14ac:dyDescent="0.3">
      <c r="A4" s="11"/>
      <c r="B4" s="78" t="s">
        <v>81</v>
      </c>
      <c r="C4" s="78" t="s">
        <v>82</v>
      </c>
      <c r="D4" s="11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x14ac:dyDescent="0.3">
      <c r="A5" s="11"/>
      <c r="B5" s="81" t="s">
        <v>0</v>
      </c>
      <c r="C5" s="119" t="s">
        <v>136</v>
      </c>
      <c r="D5" s="11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x14ac:dyDescent="0.3">
      <c r="A6" s="11"/>
      <c r="B6" s="81" t="s">
        <v>1</v>
      </c>
      <c r="C6" s="119" t="s">
        <v>1</v>
      </c>
      <c r="D6" s="11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s="15" customFormat="1" x14ac:dyDescent="0.3">
      <c r="A7" s="11"/>
      <c r="B7" s="81" t="s">
        <v>2</v>
      </c>
      <c r="C7" s="119" t="s">
        <v>137</v>
      </c>
      <c r="D7" s="11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x14ac:dyDescent="0.3">
      <c r="A8" s="11"/>
      <c r="B8" s="81" t="s">
        <v>5</v>
      </c>
      <c r="C8" s="119" t="s">
        <v>162</v>
      </c>
      <c r="D8" s="11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x14ac:dyDescent="0.3">
      <c r="A9" s="11"/>
      <c r="B9" s="81" t="s">
        <v>83</v>
      </c>
      <c r="C9" s="119" t="s">
        <v>163</v>
      </c>
      <c r="D9" s="11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x14ac:dyDescent="0.3">
      <c r="A10" s="11"/>
      <c r="B10" s="81" t="s">
        <v>84</v>
      </c>
      <c r="C10" s="119" t="s">
        <v>164</v>
      </c>
      <c r="D10" s="11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x14ac:dyDescent="0.3">
      <c r="A11" s="11"/>
      <c r="B11" s="81" t="s">
        <v>85</v>
      </c>
      <c r="C11" s="119" t="s">
        <v>165</v>
      </c>
      <c r="D11" s="11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43.2" x14ac:dyDescent="0.3">
      <c r="A12" s="11"/>
      <c r="B12" s="81" t="s">
        <v>111</v>
      </c>
      <c r="C12" s="119" t="s">
        <v>168</v>
      </c>
      <c r="D12" s="11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57.6" x14ac:dyDescent="0.3">
      <c r="A13" s="11"/>
      <c r="B13" s="81" t="s">
        <v>110</v>
      </c>
      <c r="C13" s="119" t="s">
        <v>167</v>
      </c>
      <c r="D13" s="11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43.2" x14ac:dyDescent="0.3">
      <c r="A14" s="11"/>
      <c r="B14" s="81" t="s">
        <v>109</v>
      </c>
      <c r="C14" s="119" t="s">
        <v>166</v>
      </c>
      <c r="D14" s="11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x14ac:dyDescent="0.3">
      <c r="A15" s="11"/>
      <c r="B15" s="81" t="s">
        <v>3</v>
      </c>
      <c r="C15" s="119" t="s">
        <v>121</v>
      </c>
      <c r="D15" s="11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x14ac:dyDescent="0.3">
      <c r="A16" s="11"/>
      <c r="B16" s="81" t="s">
        <v>4</v>
      </c>
      <c r="C16" s="119" t="s">
        <v>122</v>
      </c>
      <c r="D16" s="11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x14ac:dyDescent="0.3">
      <c r="A17" s="11"/>
      <c r="B17" s="81" t="s">
        <v>6</v>
      </c>
      <c r="C17" s="119" t="s">
        <v>124</v>
      </c>
      <c r="D17" s="11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x14ac:dyDescent="0.3">
      <c r="A18" s="11"/>
      <c r="B18" s="11"/>
      <c r="C18" s="11"/>
      <c r="D18" s="11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s="15" customFormat="1" x14ac:dyDescent="0.3">
      <c r="A19" s="11"/>
      <c r="B19" s="11"/>
      <c r="C19" s="11"/>
      <c r="D19" s="11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15" customFormat="1" x14ac:dyDescent="0.3">
      <c r="A20" s="11"/>
      <c r="B20" s="231" t="s">
        <v>88</v>
      </c>
      <c r="C20" s="231"/>
      <c r="D20" s="11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s="15" customFormat="1" x14ac:dyDescent="0.3">
      <c r="A21" s="11"/>
      <c r="B21" s="11"/>
      <c r="C21" s="11"/>
      <c r="D21" s="11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15" customFormat="1" x14ac:dyDescent="0.3">
      <c r="A22" s="11"/>
      <c r="B22" s="78" t="s">
        <v>90</v>
      </c>
      <c r="C22" s="78" t="s">
        <v>89</v>
      </c>
      <c r="D22" s="11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15" customFormat="1" x14ac:dyDescent="0.3">
      <c r="A23" s="11"/>
      <c r="B23" s="81" t="s">
        <v>91</v>
      </c>
      <c r="C23" s="80">
        <v>0.8</v>
      </c>
      <c r="D23" s="11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s="15" customFormat="1" x14ac:dyDescent="0.3">
      <c r="A24" s="11"/>
      <c r="B24" s="81" t="s">
        <v>92</v>
      </c>
      <c r="C24" s="80">
        <v>0.6</v>
      </c>
      <c r="D24" s="11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15" customFormat="1" x14ac:dyDescent="0.3">
      <c r="A25" s="11"/>
      <c r="B25" s="11"/>
      <c r="C25" s="11"/>
      <c r="D25" s="11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x14ac:dyDescent="0.3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x14ac:dyDescent="0.3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x14ac:dyDescent="0.3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x14ac:dyDescent="0.3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x14ac:dyDescent="0.3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x14ac:dyDescent="0.3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x14ac:dyDescent="0.3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x14ac:dyDescent="0.3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x14ac:dyDescent="0.3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x14ac:dyDescent="0.3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x14ac:dyDescent="0.3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x14ac:dyDescent="0.3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x14ac:dyDescent="0.3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x14ac:dyDescent="0.3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x14ac:dyDescent="0.3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x14ac:dyDescent="0.3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x14ac:dyDescent="0.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x14ac:dyDescent="0.3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x14ac:dyDescent="0.3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x14ac:dyDescent="0.3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x14ac:dyDescent="0.3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x14ac:dyDescent="0.3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x14ac:dyDescent="0.3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x14ac:dyDescent="0.3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x14ac:dyDescent="0.3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x14ac:dyDescent="0.3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</sheetData>
  <mergeCells count="2">
    <mergeCell ref="B2:C2"/>
    <mergeCell ref="B20:C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6"/>
  <sheetViews>
    <sheetView workbookViewId="0"/>
  </sheetViews>
  <sheetFormatPr defaultColWidth="11.5546875" defaultRowHeight="14.4" x14ac:dyDescent="0.3"/>
  <cols>
    <col min="1" max="1" width="2.88671875" style="15" customWidth="1"/>
    <col min="2" max="2" width="8.88671875" style="34" customWidth="1"/>
    <col min="3" max="3" width="14.44140625" style="34" customWidth="1"/>
    <col min="4" max="4" width="16.44140625" style="34" customWidth="1"/>
    <col min="5" max="5" width="52.6640625" style="34" customWidth="1"/>
    <col min="6" max="6" width="21.88671875" style="34" customWidth="1"/>
    <col min="7" max="256" width="11.44140625" style="15"/>
    <col min="257" max="257" width="8.88671875" style="15" customWidth="1"/>
    <col min="258" max="258" width="14.44140625" style="15" customWidth="1"/>
    <col min="259" max="259" width="16.44140625" style="15" customWidth="1"/>
    <col min="260" max="260" width="52.6640625" style="15" customWidth="1"/>
    <col min="261" max="261" width="21.88671875" style="15" customWidth="1"/>
    <col min="262" max="512" width="11.44140625" style="15"/>
    <col min="513" max="513" width="8.88671875" style="15" customWidth="1"/>
    <col min="514" max="514" width="14.44140625" style="15" customWidth="1"/>
    <col min="515" max="515" width="16.44140625" style="15" customWidth="1"/>
    <col min="516" max="516" width="52.6640625" style="15" customWidth="1"/>
    <col min="517" max="517" width="21.88671875" style="15" customWidth="1"/>
    <col min="518" max="768" width="11.44140625" style="15"/>
    <col min="769" max="769" width="8.88671875" style="15" customWidth="1"/>
    <col min="770" max="770" width="14.44140625" style="15" customWidth="1"/>
    <col min="771" max="771" width="16.44140625" style="15" customWidth="1"/>
    <col min="772" max="772" width="52.6640625" style="15" customWidth="1"/>
    <col min="773" max="773" width="21.88671875" style="15" customWidth="1"/>
    <col min="774" max="1024" width="11.44140625" style="15"/>
    <col min="1025" max="1025" width="8.88671875" style="15" customWidth="1"/>
    <col min="1026" max="1026" width="14.44140625" style="15" customWidth="1"/>
    <col min="1027" max="1027" width="16.44140625" style="15" customWidth="1"/>
    <col min="1028" max="1028" width="52.6640625" style="15" customWidth="1"/>
    <col min="1029" max="1029" width="21.88671875" style="15" customWidth="1"/>
    <col min="1030" max="1280" width="11.44140625" style="15"/>
    <col min="1281" max="1281" width="8.88671875" style="15" customWidth="1"/>
    <col min="1282" max="1282" width="14.44140625" style="15" customWidth="1"/>
    <col min="1283" max="1283" width="16.44140625" style="15" customWidth="1"/>
    <col min="1284" max="1284" width="52.6640625" style="15" customWidth="1"/>
    <col min="1285" max="1285" width="21.88671875" style="15" customWidth="1"/>
    <col min="1286" max="1536" width="11.44140625" style="15"/>
    <col min="1537" max="1537" width="8.88671875" style="15" customWidth="1"/>
    <col min="1538" max="1538" width="14.44140625" style="15" customWidth="1"/>
    <col min="1539" max="1539" width="16.44140625" style="15" customWidth="1"/>
    <col min="1540" max="1540" width="52.6640625" style="15" customWidth="1"/>
    <col min="1541" max="1541" width="21.88671875" style="15" customWidth="1"/>
    <col min="1542" max="1792" width="11.44140625" style="15"/>
    <col min="1793" max="1793" width="8.88671875" style="15" customWidth="1"/>
    <col min="1794" max="1794" width="14.44140625" style="15" customWidth="1"/>
    <col min="1795" max="1795" width="16.44140625" style="15" customWidth="1"/>
    <col min="1796" max="1796" width="52.6640625" style="15" customWidth="1"/>
    <col min="1797" max="1797" width="21.88671875" style="15" customWidth="1"/>
    <col min="1798" max="2048" width="11.44140625" style="15"/>
    <col min="2049" max="2049" width="8.88671875" style="15" customWidth="1"/>
    <col min="2050" max="2050" width="14.44140625" style="15" customWidth="1"/>
    <col min="2051" max="2051" width="16.44140625" style="15" customWidth="1"/>
    <col min="2052" max="2052" width="52.6640625" style="15" customWidth="1"/>
    <col min="2053" max="2053" width="21.88671875" style="15" customWidth="1"/>
    <col min="2054" max="2304" width="11.44140625" style="15"/>
    <col min="2305" max="2305" width="8.88671875" style="15" customWidth="1"/>
    <col min="2306" max="2306" width="14.44140625" style="15" customWidth="1"/>
    <col min="2307" max="2307" width="16.44140625" style="15" customWidth="1"/>
    <col min="2308" max="2308" width="52.6640625" style="15" customWidth="1"/>
    <col min="2309" max="2309" width="21.88671875" style="15" customWidth="1"/>
    <col min="2310" max="2560" width="11.44140625" style="15"/>
    <col min="2561" max="2561" width="8.88671875" style="15" customWidth="1"/>
    <col min="2562" max="2562" width="14.44140625" style="15" customWidth="1"/>
    <col min="2563" max="2563" width="16.44140625" style="15" customWidth="1"/>
    <col min="2564" max="2564" width="52.6640625" style="15" customWidth="1"/>
    <col min="2565" max="2565" width="21.88671875" style="15" customWidth="1"/>
    <col min="2566" max="2816" width="11.44140625" style="15"/>
    <col min="2817" max="2817" width="8.88671875" style="15" customWidth="1"/>
    <col min="2818" max="2818" width="14.44140625" style="15" customWidth="1"/>
    <col min="2819" max="2819" width="16.44140625" style="15" customWidth="1"/>
    <col min="2820" max="2820" width="52.6640625" style="15" customWidth="1"/>
    <col min="2821" max="2821" width="21.88671875" style="15" customWidth="1"/>
    <col min="2822" max="3072" width="11.44140625" style="15"/>
    <col min="3073" max="3073" width="8.88671875" style="15" customWidth="1"/>
    <col min="3074" max="3074" width="14.44140625" style="15" customWidth="1"/>
    <col min="3075" max="3075" width="16.44140625" style="15" customWidth="1"/>
    <col min="3076" max="3076" width="52.6640625" style="15" customWidth="1"/>
    <col min="3077" max="3077" width="21.88671875" style="15" customWidth="1"/>
    <col min="3078" max="3328" width="11.44140625" style="15"/>
    <col min="3329" max="3329" width="8.88671875" style="15" customWidth="1"/>
    <col min="3330" max="3330" width="14.44140625" style="15" customWidth="1"/>
    <col min="3331" max="3331" width="16.44140625" style="15" customWidth="1"/>
    <col min="3332" max="3332" width="52.6640625" style="15" customWidth="1"/>
    <col min="3333" max="3333" width="21.88671875" style="15" customWidth="1"/>
    <col min="3334" max="3584" width="11.44140625" style="15"/>
    <col min="3585" max="3585" width="8.88671875" style="15" customWidth="1"/>
    <col min="3586" max="3586" width="14.44140625" style="15" customWidth="1"/>
    <col min="3587" max="3587" width="16.44140625" style="15" customWidth="1"/>
    <col min="3588" max="3588" width="52.6640625" style="15" customWidth="1"/>
    <col min="3589" max="3589" width="21.88671875" style="15" customWidth="1"/>
    <col min="3590" max="3840" width="11.44140625" style="15"/>
    <col min="3841" max="3841" width="8.88671875" style="15" customWidth="1"/>
    <col min="3842" max="3842" width="14.44140625" style="15" customWidth="1"/>
    <col min="3843" max="3843" width="16.44140625" style="15" customWidth="1"/>
    <col min="3844" max="3844" width="52.6640625" style="15" customWidth="1"/>
    <col min="3845" max="3845" width="21.88671875" style="15" customWidth="1"/>
    <col min="3846" max="4096" width="11.44140625" style="15"/>
    <col min="4097" max="4097" width="8.88671875" style="15" customWidth="1"/>
    <col min="4098" max="4098" width="14.44140625" style="15" customWidth="1"/>
    <col min="4099" max="4099" width="16.44140625" style="15" customWidth="1"/>
    <col min="4100" max="4100" width="52.6640625" style="15" customWidth="1"/>
    <col min="4101" max="4101" width="21.88671875" style="15" customWidth="1"/>
    <col min="4102" max="4352" width="11.44140625" style="15"/>
    <col min="4353" max="4353" width="8.88671875" style="15" customWidth="1"/>
    <col min="4354" max="4354" width="14.44140625" style="15" customWidth="1"/>
    <col min="4355" max="4355" width="16.44140625" style="15" customWidth="1"/>
    <col min="4356" max="4356" width="52.6640625" style="15" customWidth="1"/>
    <col min="4357" max="4357" width="21.88671875" style="15" customWidth="1"/>
    <col min="4358" max="4608" width="11.44140625" style="15"/>
    <col min="4609" max="4609" width="8.88671875" style="15" customWidth="1"/>
    <col min="4610" max="4610" width="14.44140625" style="15" customWidth="1"/>
    <col min="4611" max="4611" width="16.44140625" style="15" customWidth="1"/>
    <col min="4612" max="4612" width="52.6640625" style="15" customWidth="1"/>
    <col min="4613" max="4613" width="21.88671875" style="15" customWidth="1"/>
    <col min="4614" max="4864" width="11.44140625" style="15"/>
    <col min="4865" max="4865" width="8.88671875" style="15" customWidth="1"/>
    <col min="4866" max="4866" width="14.44140625" style="15" customWidth="1"/>
    <col min="4867" max="4867" width="16.44140625" style="15" customWidth="1"/>
    <col min="4868" max="4868" width="52.6640625" style="15" customWidth="1"/>
    <col min="4869" max="4869" width="21.88671875" style="15" customWidth="1"/>
    <col min="4870" max="5120" width="11.44140625" style="15"/>
    <col min="5121" max="5121" width="8.88671875" style="15" customWidth="1"/>
    <col min="5122" max="5122" width="14.44140625" style="15" customWidth="1"/>
    <col min="5123" max="5123" width="16.44140625" style="15" customWidth="1"/>
    <col min="5124" max="5124" width="52.6640625" style="15" customWidth="1"/>
    <col min="5125" max="5125" width="21.88671875" style="15" customWidth="1"/>
    <col min="5126" max="5376" width="11.44140625" style="15"/>
    <col min="5377" max="5377" width="8.88671875" style="15" customWidth="1"/>
    <col min="5378" max="5378" width="14.44140625" style="15" customWidth="1"/>
    <col min="5379" max="5379" width="16.44140625" style="15" customWidth="1"/>
    <col min="5380" max="5380" width="52.6640625" style="15" customWidth="1"/>
    <col min="5381" max="5381" width="21.88671875" style="15" customWidth="1"/>
    <col min="5382" max="5632" width="11.44140625" style="15"/>
    <col min="5633" max="5633" width="8.88671875" style="15" customWidth="1"/>
    <col min="5634" max="5634" width="14.44140625" style="15" customWidth="1"/>
    <col min="5635" max="5635" width="16.44140625" style="15" customWidth="1"/>
    <col min="5636" max="5636" width="52.6640625" style="15" customWidth="1"/>
    <col min="5637" max="5637" width="21.88671875" style="15" customWidth="1"/>
    <col min="5638" max="5888" width="11.44140625" style="15"/>
    <col min="5889" max="5889" width="8.88671875" style="15" customWidth="1"/>
    <col min="5890" max="5890" width="14.44140625" style="15" customWidth="1"/>
    <col min="5891" max="5891" width="16.44140625" style="15" customWidth="1"/>
    <col min="5892" max="5892" width="52.6640625" style="15" customWidth="1"/>
    <col min="5893" max="5893" width="21.88671875" style="15" customWidth="1"/>
    <col min="5894" max="6144" width="11.44140625" style="15"/>
    <col min="6145" max="6145" width="8.88671875" style="15" customWidth="1"/>
    <col min="6146" max="6146" width="14.44140625" style="15" customWidth="1"/>
    <col min="6147" max="6147" width="16.44140625" style="15" customWidth="1"/>
    <col min="6148" max="6148" width="52.6640625" style="15" customWidth="1"/>
    <col min="6149" max="6149" width="21.88671875" style="15" customWidth="1"/>
    <col min="6150" max="6400" width="11.44140625" style="15"/>
    <col min="6401" max="6401" width="8.88671875" style="15" customWidth="1"/>
    <col min="6402" max="6402" width="14.44140625" style="15" customWidth="1"/>
    <col min="6403" max="6403" width="16.44140625" style="15" customWidth="1"/>
    <col min="6404" max="6404" width="52.6640625" style="15" customWidth="1"/>
    <col min="6405" max="6405" width="21.88671875" style="15" customWidth="1"/>
    <col min="6406" max="6656" width="11.44140625" style="15"/>
    <col min="6657" max="6657" width="8.88671875" style="15" customWidth="1"/>
    <col min="6658" max="6658" width="14.44140625" style="15" customWidth="1"/>
    <col min="6659" max="6659" width="16.44140625" style="15" customWidth="1"/>
    <col min="6660" max="6660" width="52.6640625" style="15" customWidth="1"/>
    <col min="6661" max="6661" width="21.88671875" style="15" customWidth="1"/>
    <col min="6662" max="6912" width="11.44140625" style="15"/>
    <col min="6913" max="6913" width="8.88671875" style="15" customWidth="1"/>
    <col min="6914" max="6914" width="14.44140625" style="15" customWidth="1"/>
    <col min="6915" max="6915" width="16.44140625" style="15" customWidth="1"/>
    <col min="6916" max="6916" width="52.6640625" style="15" customWidth="1"/>
    <col min="6917" max="6917" width="21.88671875" style="15" customWidth="1"/>
    <col min="6918" max="7168" width="11.44140625" style="15"/>
    <col min="7169" max="7169" width="8.88671875" style="15" customWidth="1"/>
    <col min="7170" max="7170" width="14.44140625" style="15" customWidth="1"/>
    <col min="7171" max="7171" width="16.44140625" style="15" customWidth="1"/>
    <col min="7172" max="7172" width="52.6640625" style="15" customWidth="1"/>
    <col min="7173" max="7173" width="21.88671875" style="15" customWidth="1"/>
    <col min="7174" max="7424" width="11.44140625" style="15"/>
    <col min="7425" max="7425" width="8.88671875" style="15" customWidth="1"/>
    <col min="7426" max="7426" width="14.44140625" style="15" customWidth="1"/>
    <col min="7427" max="7427" width="16.44140625" style="15" customWidth="1"/>
    <col min="7428" max="7428" width="52.6640625" style="15" customWidth="1"/>
    <col min="7429" max="7429" width="21.88671875" style="15" customWidth="1"/>
    <col min="7430" max="7680" width="11.44140625" style="15"/>
    <col min="7681" max="7681" width="8.88671875" style="15" customWidth="1"/>
    <col min="7682" max="7682" width="14.44140625" style="15" customWidth="1"/>
    <col min="7683" max="7683" width="16.44140625" style="15" customWidth="1"/>
    <col min="7684" max="7684" width="52.6640625" style="15" customWidth="1"/>
    <col min="7685" max="7685" width="21.88671875" style="15" customWidth="1"/>
    <col min="7686" max="7936" width="11.44140625" style="15"/>
    <col min="7937" max="7937" width="8.88671875" style="15" customWidth="1"/>
    <col min="7938" max="7938" width="14.44140625" style="15" customWidth="1"/>
    <col min="7939" max="7939" width="16.44140625" style="15" customWidth="1"/>
    <col min="7940" max="7940" width="52.6640625" style="15" customWidth="1"/>
    <col min="7941" max="7941" width="21.88671875" style="15" customWidth="1"/>
    <col min="7942" max="8192" width="11.44140625" style="15"/>
    <col min="8193" max="8193" width="8.88671875" style="15" customWidth="1"/>
    <col min="8194" max="8194" width="14.44140625" style="15" customWidth="1"/>
    <col min="8195" max="8195" width="16.44140625" style="15" customWidth="1"/>
    <col min="8196" max="8196" width="52.6640625" style="15" customWidth="1"/>
    <col min="8197" max="8197" width="21.88671875" style="15" customWidth="1"/>
    <col min="8198" max="8448" width="11.44140625" style="15"/>
    <col min="8449" max="8449" width="8.88671875" style="15" customWidth="1"/>
    <col min="8450" max="8450" width="14.44140625" style="15" customWidth="1"/>
    <col min="8451" max="8451" width="16.44140625" style="15" customWidth="1"/>
    <col min="8452" max="8452" width="52.6640625" style="15" customWidth="1"/>
    <col min="8453" max="8453" width="21.88671875" style="15" customWidth="1"/>
    <col min="8454" max="8704" width="11.44140625" style="15"/>
    <col min="8705" max="8705" width="8.88671875" style="15" customWidth="1"/>
    <col min="8706" max="8706" width="14.44140625" style="15" customWidth="1"/>
    <col min="8707" max="8707" width="16.44140625" style="15" customWidth="1"/>
    <col min="8708" max="8708" width="52.6640625" style="15" customWidth="1"/>
    <col min="8709" max="8709" width="21.88671875" style="15" customWidth="1"/>
    <col min="8710" max="8960" width="11.44140625" style="15"/>
    <col min="8961" max="8961" width="8.88671875" style="15" customWidth="1"/>
    <col min="8962" max="8962" width="14.44140625" style="15" customWidth="1"/>
    <col min="8963" max="8963" width="16.44140625" style="15" customWidth="1"/>
    <col min="8964" max="8964" width="52.6640625" style="15" customWidth="1"/>
    <col min="8965" max="8965" width="21.88671875" style="15" customWidth="1"/>
    <col min="8966" max="9216" width="11.44140625" style="15"/>
    <col min="9217" max="9217" width="8.88671875" style="15" customWidth="1"/>
    <col min="9218" max="9218" width="14.44140625" style="15" customWidth="1"/>
    <col min="9219" max="9219" width="16.44140625" style="15" customWidth="1"/>
    <col min="9220" max="9220" width="52.6640625" style="15" customWidth="1"/>
    <col min="9221" max="9221" width="21.88671875" style="15" customWidth="1"/>
    <col min="9222" max="9472" width="11.44140625" style="15"/>
    <col min="9473" max="9473" width="8.88671875" style="15" customWidth="1"/>
    <col min="9474" max="9474" width="14.44140625" style="15" customWidth="1"/>
    <col min="9475" max="9475" width="16.44140625" style="15" customWidth="1"/>
    <col min="9476" max="9476" width="52.6640625" style="15" customWidth="1"/>
    <col min="9477" max="9477" width="21.88671875" style="15" customWidth="1"/>
    <col min="9478" max="9728" width="11.44140625" style="15"/>
    <col min="9729" max="9729" width="8.88671875" style="15" customWidth="1"/>
    <col min="9730" max="9730" width="14.44140625" style="15" customWidth="1"/>
    <col min="9731" max="9731" width="16.44140625" style="15" customWidth="1"/>
    <col min="9732" max="9732" width="52.6640625" style="15" customWidth="1"/>
    <col min="9733" max="9733" width="21.88671875" style="15" customWidth="1"/>
    <col min="9734" max="9984" width="11.44140625" style="15"/>
    <col min="9985" max="9985" width="8.88671875" style="15" customWidth="1"/>
    <col min="9986" max="9986" width="14.44140625" style="15" customWidth="1"/>
    <col min="9987" max="9987" width="16.44140625" style="15" customWidth="1"/>
    <col min="9988" max="9988" width="52.6640625" style="15" customWidth="1"/>
    <col min="9989" max="9989" width="21.88671875" style="15" customWidth="1"/>
    <col min="9990" max="10240" width="11.44140625" style="15"/>
    <col min="10241" max="10241" width="8.88671875" style="15" customWidth="1"/>
    <col min="10242" max="10242" width="14.44140625" style="15" customWidth="1"/>
    <col min="10243" max="10243" width="16.44140625" style="15" customWidth="1"/>
    <col min="10244" max="10244" width="52.6640625" style="15" customWidth="1"/>
    <col min="10245" max="10245" width="21.88671875" style="15" customWidth="1"/>
    <col min="10246" max="10496" width="11.44140625" style="15"/>
    <col min="10497" max="10497" width="8.88671875" style="15" customWidth="1"/>
    <col min="10498" max="10498" width="14.44140625" style="15" customWidth="1"/>
    <col min="10499" max="10499" width="16.44140625" style="15" customWidth="1"/>
    <col min="10500" max="10500" width="52.6640625" style="15" customWidth="1"/>
    <col min="10501" max="10501" width="21.88671875" style="15" customWidth="1"/>
    <col min="10502" max="10752" width="11.44140625" style="15"/>
    <col min="10753" max="10753" width="8.88671875" style="15" customWidth="1"/>
    <col min="10754" max="10754" width="14.44140625" style="15" customWidth="1"/>
    <col min="10755" max="10755" width="16.44140625" style="15" customWidth="1"/>
    <col min="10756" max="10756" width="52.6640625" style="15" customWidth="1"/>
    <col min="10757" max="10757" width="21.88671875" style="15" customWidth="1"/>
    <col min="10758" max="11008" width="11.44140625" style="15"/>
    <col min="11009" max="11009" width="8.88671875" style="15" customWidth="1"/>
    <col min="11010" max="11010" width="14.44140625" style="15" customWidth="1"/>
    <col min="11011" max="11011" width="16.44140625" style="15" customWidth="1"/>
    <col min="11012" max="11012" width="52.6640625" style="15" customWidth="1"/>
    <col min="11013" max="11013" width="21.88671875" style="15" customWidth="1"/>
    <col min="11014" max="11264" width="11.44140625" style="15"/>
    <col min="11265" max="11265" width="8.88671875" style="15" customWidth="1"/>
    <col min="11266" max="11266" width="14.44140625" style="15" customWidth="1"/>
    <col min="11267" max="11267" width="16.44140625" style="15" customWidth="1"/>
    <col min="11268" max="11268" width="52.6640625" style="15" customWidth="1"/>
    <col min="11269" max="11269" width="21.88671875" style="15" customWidth="1"/>
    <col min="11270" max="11520" width="11.44140625" style="15"/>
    <col min="11521" max="11521" width="8.88671875" style="15" customWidth="1"/>
    <col min="11522" max="11522" width="14.44140625" style="15" customWidth="1"/>
    <col min="11523" max="11523" width="16.44140625" style="15" customWidth="1"/>
    <col min="11524" max="11524" width="52.6640625" style="15" customWidth="1"/>
    <col min="11525" max="11525" width="21.88671875" style="15" customWidth="1"/>
    <col min="11526" max="11776" width="11.44140625" style="15"/>
    <col min="11777" max="11777" width="8.88671875" style="15" customWidth="1"/>
    <col min="11778" max="11778" width="14.44140625" style="15" customWidth="1"/>
    <col min="11779" max="11779" width="16.44140625" style="15" customWidth="1"/>
    <col min="11780" max="11780" width="52.6640625" style="15" customWidth="1"/>
    <col min="11781" max="11781" width="21.88671875" style="15" customWidth="1"/>
    <col min="11782" max="12032" width="11.44140625" style="15"/>
    <col min="12033" max="12033" width="8.88671875" style="15" customWidth="1"/>
    <col min="12034" max="12034" width="14.44140625" style="15" customWidth="1"/>
    <col min="12035" max="12035" width="16.44140625" style="15" customWidth="1"/>
    <col min="12036" max="12036" width="52.6640625" style="15" customWidth="1"/>
    <col min="12037" max="12037" width="21.88671875" style="15" customWidth="1"/>
    <col min="12038" max="12288" width="11.44140625" style="15"/>
    <col min="12289" max="12289" width="8.88671875" style="15" customWidth="1"/>
    <col min="12290" max="12290" width="14.44140625" style="15" customWidth="1"/>
    <col min="12291" max="12291" width="16.44140625" style="15" customWidth="1"/>
    <col min="12292" max="12292" width="52.6640625" style="15" customWidth="1"/>
    <col min="12293" max="12293" width="21.88671875" style="15" customWidth="1"/>
    <col min="12294" max="12544" width="11.44140625" style="15"/>
    <col min="12545" max="12545" width="8.88671875" style="15" customWidth="1"/>
    <col min="12546" max="12546" width="14.44140625" style="15" customWidth="1"/>
    <col min="12547" max="12547" width="16.44140625" style="15" customWidth="1"/>
    <col min="12548" max="12548" width="52.6640625" style="15" customWidth="1"/>
    <col min="12549" max="12549" width="21.88671875" style="15" customWidth="1"/>
    <col min="12550" max="12800" width="11.44140625" style="15"/>
    <col min="12801" max="12801" width="8.88671875" style="15" customWidth="1"/>
    <col min="12802" max="12802" width="14.44140625" style="15" customWidth="1"/>
    <col min="12803" max="12803" width="16.44140625" style="15" customWidth="1"/>
    <col min="12804" max="12804" width="52.6640625" style="15" customWidth="1"/>
    <col min="12805" max="12805" width="21.88671875" style="15" customWidth="1"/>
    <col min="12806" max="13056" width="11.44140625" style="15"/>
    <col min="13057" max="13057" width="8.88671875" style="15" customWidth="1"/>
    <col min="13058" max="13058" width="14.44140625" style="15" customWidth="1"/>
    <col min="13059" max="13059" width="16.44140625" style="15" customWidth="1"/>
    <col min="13060" max="13060" width="52.6640625" style="15" customWidth="1"/>
    <col min="13061" max="13061" width="21.88671875" style="15" customWidth="1"/>
    <col min="13062" max="13312" width="11.44140625" style="15"/>
    <col min="13313" max="13313" width="8.88671875" style="15" customWidth="1"/>
    <col min="13314" max="13314" width="14.44140625" style="15" customWidth="1"/>
    <col min="13315" max="13315" width="16.44140625" style="15" customWidth="1"/>
    <col min="13316" max="13316" width="52.6640625" style="15" customWidth="1"/>
    <col min="13317" max="13317" width="21.88671875" style="15" customWidth="1"/>
    <col min="13318" max="13568" width="11.44140625" style="15"/>
    <col min="13569" max="13569" width="8.88671875" style="15" customWidth="1"/>
    <col min="13570" max="13570" width="14.44140625" style="15" customWidth="1"/>
    <col min="13571" max="13571" width="16.44140625" style="15" customWidth="1"/>
    <col min="13572" max="13572" width="52.6640625" style="15" customWidth="1"/>
    <col min="13573" max="13573" width="21.88671875" style="15" customWidth="1"/>
    <col min="13574" max="13824" width="11.44140625" style="15"/>
    <col min="13825" max="13825" width="8.88671875" style="15" customWidth="1"/>
    <col min="13826" max="13826" width="14.44140625" style="15" customWidth="1"/>
    <col min="13827" max="13827" width="16.44140625" style="15" customWidth="1"/>
    <col min="13828" max="13828" width="52.6640625" style="15" customWidth="1"/>
    <col min="13829" max="13829" width="21.88671875" style="15" customWidth="1"/>
    <col min="13830" max="14080" width="11.44140625" style="15"/>
    <col min="14081" max="14081" width="8.88671875" style="15" customWidth="1"/>
    <col min="14082" max="14082" width="14.44140625" style="15" customWidth="1"/>
    <col min="14083" max="14083" width="16.44140625" style="15" customWidth="1"/>
    <col min="14084" max="14084" width="52.6640625" style="15" customWidth="1"/>
    <col min="14085" max="14085" width="21.88671875" style="15" customWidth="1"/>
    <col min="14086" max="14336" width="11.44140625" style="15"/>
    <col min="14337" max="14337" width="8.88671875" style="15" customWidth="1"/>
    <col min="14338" max="14338" width="14.44140625" style="15" customWidth="1"/>
    <col min="14339" max="14339" width="16.44140625" style="15" customWidth="1"/>
    <col min="14340" max="14340" width="52.6640625" style="15" customWidth="1"/>
    <col min="14341" max="14341" width="21.88671875" style="15" customWidth="1"/>
    <col min="14342" max="14592" width="11.44140625" style="15"/>
    <col min="14593" max="14593" width="8.88671875" style="15" customWidth="1"/>
    <col min="14594" max="14594" width="14.44140625" style="15" customWidth="1"/>
    <col min="14595" max="14595" width="16.44140625" style="15" customWidth="1"/>
    <col min="14596" max="14596" width="52.6640625" style="15" customWidth="1"/>
    <col min="14597" max="14597" width="21.88671875" style="15" customWidth="1"/>
    <col min="14598" max="14848" width="11.44140625" style="15"/>
    <col min="14849" max="14849" width="8.88671875" style="15" customWidth="1"/>
    <col min="14850" max="14850" width="14.44140625" style="15" customWidth="1"/>
    <col min="14851" max="14851" width="16.44140625" style="15" customWidth="1"/>
    <col min="14852" max="14852" width="52.6640625" style="15" customWidth="1"/>
    <col min="14853" max="14853" width="21.88671875" style="15" customWidth="1"/>
    <col min="14854" max="15104" width="11.44140625" style="15"/>
    <col min="15105" max="15105" width="8.88671875" style="15" customWidth="1"/>
    <col min="15106" max="15106" width="14.44140625" style="15" customWidth="1"/>
    <col min="15107" max="15107" width="16.44140625" style="15" customWidth="1"/>
    <col min="15108" max="15108" width="52.6640625" style="15" customWidth="1"/>
    <col min="15109" max="15109" width="21.88671875" style="15" customWidth="1"/>
    <col min="15110" max="15360" width="11.44140625" style="15"/>
    <col min="15361" max="15361" width="8.88671875" style="15" customWidth="1"/>
    <col min="15362" max="15362" width="14.44140625" style="15" customWidth="1"/>
    <col min="15363" max="15363" width="16.44140625" style="15" customWidth="1"/>
    <col min="15364" max="15364" width="52.6640625" style="15" customWidth="1"/>
    <col min="15365" max="15365" width="21.88671875" style="15" customWidth="1"/>
    <col min="15366" max="15616" width="11.44140625" style="15"/>
    <col min="15617" max="15617" width="8.88671875" style="15" customWidth="1"/>
    <col min="15618" max="15618" width="14.44140625" style="15" customWidth="1"/>
    <col min="15619" max="15619" width="16.44140625" style="15" customWidth="1"/>
    <col min="15620" max="15620" width="52.6640625" style="15" customWidth="1"/>
    <col min="15621" max="15621" width="21.88671875" style="15" customWidth="1"/>
    <col min="15622" max="15872" width="11.44140625" style="15"/>
    <col min="15873" max="15873" width="8.88671875" style="15" customWidth="1"/>
    <col min="15874" max="15874" width="14.44140625" style="15" customWidth="1"/>
    <col min="15875" max="15875" width="16.44140625" style="15" customWidth="1"/>
    <col min="15876" max="15876" width="52.6640625" style="15" customWidth="1"/>
    <col min="15877" max="15877" width="21.88671875" style="15" customWidth="1"/>
    <col min="15878" max="16128" width="11.44140625" style="15"/>
    <col min="16129" max="16129" width="8.88671875" style="15" customWidth="1"/>
    <col min="16130" max="16130" width="14.44140625" style="15" customWidth="1"/>
    <col min="16131" max="16131" width="16.44140625" style="15" customWidth="1"/>
    <col min="16132" max="16132" width="52.6640625" style="15" customWidth="1"/>
    <col min="16133" max="16133" width="21.88671875" style="15" customWidth="1"/>
    <col min="16134" max="16384" width="11.44140625" style="15"/>
  </cols>
  <sheetData>
    <row r="2" spans="2:6" ht="17.399999999999999" x14ac:dyDescent="0.3">
      <c r="B2" s="236" t="s">
        <v>54</v>
      </c>
      <c r="C2" s="236"/>
      <c r="D2" s="236"/>
      <c r="E2" s="236"/>
      <c r="F2" s="236"/>
    </row>
    <row r="3" spans="2:6" ht="17.399999999999999" x14ac:dyDescent="0.3">
      <c r="B3" s="236" t="s">
        <v>238</v>
      </c>
      <c r="C3" s="236"/>
      <c r="D3" s="236"/>
      <c r="E3" s="236"/>
      <c r="F3" s="236"/>
    </row>
    <row r="4" spans="2:6" ht="15.6" x14ac:dyDescent="0.3">
      <c r="B4" s="33"/>
    </row>
    <row r="5" spans="2:6" ht="16.2" thickBot="1" x14ac:dyDescent="0.35">
      <c r="B5" s="33" t="s">
        <v>40</v>
      </c>
    </row>
    <row r="6" spans="2:6" ht="31.8" thickBot="1" x14ac:dyDescent="0.35">
      <c r="B6" s="35" t="s">
        <v>41</v>
      </c>
      <c r="C6" s="35" t="s">
        <v>42</v>
      </c>
      <c r="D6" s="35" t="s">
        <v>43</v>
      </c>
      <c r="E6" s="35" t="s">
        <v>44</v>
      </c>
      <c r="F6" s="36" t="s">
        <v>45</v>
      </c>
    </row>
    <row r="7" spans="2:6" ht="16.2" thickBot="1" x14ac:dyDescent="0.35">
      <c r="B7" s="120" t="s">
        <v>229</v>
      </c>
      <c r="C7" s="121">
        <v>40527</v>
      </c>
      <c r="D7" s="37"/>
      <c r="E7" s="37" t="s">
        <v>47</v>
      </c>
      <c r="F7" s="38" t="s">
        <v>48</v>
      </c>
    </row>
    <row r="8" spans="2:6" ht="31.8" thickBot="1" x14ac:dyDescent="0.35">
      <c r="B8" s="120" t="s">
        <v>230</v>
      </c>
      <c r="C8" s="42">
        <v>40664</v>
      </c>
      <c r="D8" s="39"/>
      <c r="E8" s="39" t="s">
        <v>50</v>
      </c>
      <c r="F8" s="40" t="s">
        <v>48</v>
      </c>
    </row>
    <row r="9" spans="2:6" ht="31.8" thickBot="1" x14ac:dyDescent="0.35">
      <c r="B9" s="122" t="s">
        <v>231</v>
      </c>
      <c r="C9" s="42">
        <v>41306</v>
      </c>
      <c r="D9" s="39"/>
      <c r="E9" s="39" t="s">
        <v>51</v>
      </c>
      <c r="F9" s="40" t="s">
        <v>52</v>
      </c>
    </row>
    <row r="10" spans="2:6" ht="47.4" thickBot="1" x14ac:dyDescent="0.35">
      <c r="B10" s="122" t="s">
        <v>46</v>
      </c>
      <c r="C10" s="42">
        <v>42186</v>
      </c>
      <c r="D10" s="39"/>
      <c r="E10" s="39" t="s">
        <v>56</v>
      </c>
      <c r="F10" s="40" t="s">
        <v>55</v>
      </c>
    </row>
    <row r="11" spans="2:6" ht="31.8" thickBot="1" x14ac:dyDescent="0.35">
      <c r="B11" s="41" t="s">
        <v>49</v>
      </c>
      <c r="C11" s="42">
        <v>42309</v>
      </c>
      <c r="D11" s="39"/>
      <c r="E11" s="39" t="s">
        <v>232</v>
      </c>
      <c r="F11" s="40" t="s">
        <v>55</v>
      </c>
    </row>
    <row r="12" spans="2:6" ht="16.2" thickBot="1" x14ac:dyDescent="0.35">
      <c r="B12" s="41" t="s">
        <v>233</v>
      </c>
      <c r="C12" s="42">
        <v>42036</v>
      </c>
      <c r="D12" s="39"/>
      <c r="E12" s="39" t="s">
        <v>234</v>
      </c>
      <c r="F12" s="40" t="s">
        <v>52</v>
      </c>
    </row>
    <row r="13" spans="2:6" ht="16.2" thickBot="1" x14ac:dyDescent="0.35">
      <c r="B13" s="41" t="s">
        <v>269</v>
      </c>
      <c r="C13" s="42">
        <v>42614</v>
      </c>
      <c r="D13" s="39"/>
      <c r="E13" s="39" t="s">
        <v>270</v>
      </c>
      <c r="F13" s="40" t="s">
        <v>52</v>
      </c>
    </row>
    <row r="16" spans="2:6" ht="15" thickBot="1" x14ac:dyDescent="0.35"/>
    <row r="17" spans="2:6" x14ac:dyDescent="0.3">
      <c r="B17" s="43"/>
      <c r="C17" s="44"/>
      <c r="D17" s="44"/>
      <c r="E17" s="44"/>
      <c r="F17" s="45"/>
    </row>
    <row r="18" spans="2:6" x14ac:dyDescent="0.3">
      <c r="B18" s="46"/>
      <c r="C18" s="47"/>
      <c r="D18" s="47"/>
      <c r="E18" s="47"/>
      <c r="F18" s="48"/>
    </row>
    <row r="19" spans="2:6" x14ac:dyDescent="0.3">
      <c r="B19" s="46"/>
      <c r="C19" s="47"/>
      <c r="D19" s="47"/>
      <c r="E19" s="47"/>
      <c r="F19" s="48"/>
    </row>
    <row r="20" spans="2:6" x14ac:dyDescent="0.3">
      <c r="B20" s="46"/>
      <c r="C20" s="47"/>
      <c r="D20" s="47"/>
      <c r="E20" s="47"/>
      <c r="F20" s="48"/>
    </row>
    <row r="21" spans="2:6" ht="36.75" customHeight="1" x14ac:dyDescent="0.35">
      <c r="B21" s="232" t="s">
        <v>53</v>
      </c>
      <c r="C21" s="233"/>
      <c r="D21" s="233"/>
      <c r="E21" s="233"/>
      <c r="F21" s="234"/>
    </row>
    <row r="22" spans="2:6" ht="15" customHeight="1" x14ac:dyDescent="0.35">
      <c r="B22" s="235"/>
      <c r="C22" s="233"/>
      <c r="D22" s="233"/>
      <c r="E22" s="233"/>
      <c r="F22" s="234"/>
    </row>
    <row r="23" spans="2:6" ht="15" customHeight="1" x14ac:dyDescent="0.35">
      <c r="B23" s="113"/>
      <c r="C23" s="111"/>
      <c r="D23" s="111"/>
      <c r="E23" s="111"/>
      <c r="F23" s="112"/>
    </row>
    <row r="24" spans="2:6" ht="15.75" customHeight="1" thickBot="1" x14ac:dyDescent="0.4">
      <c r="B24" s="49"/>
      <c r="C24" s="50"/>
      <c r="D24" s="50"/>
      <c r="E24" s="50"/>
      <c r="F24" s="51"/>
    </row>
    <row r="25" spans="2:6" x14ac:dyDescent="0.3">
      <c r="B25" s="71"/>
      <c r="C25" s="71"/>
      <c r="D25" s="71"/>
      <c r="E25" s="71"/>
      <c r="F25" s="71"/>
    </row>
    <row r="26" spans="2:6" x14ac:dyDescent="0.3">
      <c r="B26" s="71"/>
      <c r="C26" s="71"/>
      <c r="D26" s="71"/>
      <c r="E26" s="71"/>
      <c r="F26" s="71"/>
    </row>
  </sheetData>
  <mergeCells count="4">
    <mergeCell ref="B21:F21"/>
    <mergeCell ref="B22:F22"/>
    <mergeCell ref="B2:F2"/>
    <mergeCell ref="B3:F3"/>
  </mergeCells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SmartDraw.2" shapeId="6146" r:id="rId4">
          <objectPr defaultSize="0" autoPict="0" r:id="rId5">
            <anchor moveWithCells="1" sizeWithCells="1">
              <from>
                <xdr:col>1</xdr:col>
                <xdr:colOff>76200</xdr:colOff>
                <xdr:row>16</xdr:row>
                <xdr:rowOff>60960</xdr:rowOff>
              </from>
              <to>
                <xdr:col>1</xdr:col>
                <xdr:colOff>502920</xdr:colOff>
                <xdr:row>19</xdr:row>
                <xdr:rowOff>45720</xdr:rowOff>
              </to>
            </anchor>
          </objectPr>
        </oleObject>
      </mc:Choice>
      <mc:Fallback>
        <oleObject progId="SmartDraw.2" shapeId="6146" r:id="rId4"/>
      </mc:Fallback>
    </mc:AlternateContent>
    <mc:AlternateContent xmlns:mc="http://schemas.openxmlformats.org/markup-compatibility/2006">
      <mc:Choice Requires="x14">
        <oleObject progId="SmartDraw.2" shapeId="6147" r:id="rId6">
          <objectPr defaultSize="0" autoPict="0" r:id="rId5">
            <anchor moveWithCells="1" sizeWithCells="1">
              <from>
                <xdr:col>1</xdr:col>
                <xdr:colOff>76200</xdr:colOff>
                <xdr:row>16</xdr:row>
                <xdr:rowOff>60960</xdr:rowOff>
              </from>
              <to>
                <xdr:col>1</xdr:col>
                <xdr:colOff>502920</xdr:colOff>
                <xdr:row>19</xdr:row>
                <xdr:rowOff>45720</xdr:rowOff>
              </to>
            </anchor>
          </objectPr>
        </oleObject>
      </mc:Choice>
      <mc:Fallback>
        <oleObject progId="SmartDraw.2" shapeId="614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Notice</vt:lpstr>
      <vt:lpstr>Rating Check-list</vt:lpstr>
      <vt:lpstr>Consolidation</vt:lpstr>
      <vt:lpstr>Entités</vt:lpstr>
      <vt:lpstr>Params</vt:lpstr>
      <vt:lpstr>Model versions</vt:lpstr>
      <vt:lpstr>ASSP</vt:lpstr>
      <vt:lpstr>BIS</vt:lpstr>
      <vt:lpstr>CVSS</vt:lpstr>
      <vt:lpstr>DESM</vt:lpstr>
      <vt:lpstr>IRST</vt:lpstr>
      <vt:lpstr>ISTA</vt:lpstr>
      <vt:lpstr>ITPF</vt:lpstr>
      <vt:lpstr>PDA</vt:lpstr>
      <vt:lpstr>'Rating Check-list'!Print_Area</vt:lpstr>
      <vt:lpstr>RDMS</vt:lpstr>
      <vt:lpstr>SFAC</vt:lpstr>
      <vt:lpstr>SIBS</vt:lpstr>
      <vt:lpstr>SOIS</vt:lpstr>
      <vt:lpstr>VTIS</vt:lpstr>
    </vt:vector>
  </TitlesOfParts>
  <Company>PSA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AURELINE BOSSU - U410223</dc:creator>
  <cp:lastModifiedBy>AJOGLEKA</cp:lastModifiedBy>
  <dcterms:created xsi:type="dcterms:W3CDTF">2014-04-30T13:19:12Z</dcterms:created>
  <dcterms:modified xsi:type="dcterms:W3CDTF">2017-10-26T11:21:49Z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psa_titre">
    <vt:lpwstr>DP-CHK74-EN_Check_List_Rating_Functional_Specifications</vt:lpwstr>
  </property>
  <property fmtid="{D5CDD505-2E9C-101B-9397-08002B2CF9AE}" pid="4" name="psa_date_creation">
    <vt:lpwstr>30/09/2015 14:35</vt:lpwstr>
  </property>
  <property fmtid="{D5CDD505-2E9C-101B-9397-08002B2CF9AE}" pid="5" name="psa_date_modification">
    <vt:lpwstr>19/09/2016 17:19</vt:lpwstr>
  </property>
  <property fmtid="{D5CDD505-2E9C-101B-9397-08002B2CF9AE}" pid="6" name="psa_auteur">
    <vt:lpwstr>BOSSU AURELINE - U410223  </vt:lpwstr>
  </property>
  <property fmtid="{D5CDD505-2E9C-101B-9397-08002B2CF9AE}" pid="7" name="psa_emetteur">
    <vt:lpwstr>BOSSU AURELINE - U410223  </vt:lpwstr>
  </property>
  <property fmtid="{D5CDD505-2E9C-101B-9397-08002B2CF9AE}" pid="8" name="psa_version">
    <vt:lpwstr>1.9</vt:lpwstr>
  </property>
  <property fmtid="{D5CDD505-2E9C-101B-9397-08002B2CF9AE}" pid="9" name="psa_commentaire">
    <vt:lpwstr/>
  </property>
  <property fmtid="{D5CDD505-2E9C-101B-9397-08002B2CF9AE}" pid="10" name="psa_langue_principale">
    <vt:lpwstr>Français</vt:lpwstr>
  </property>
  <property fmtid="{D5CDD505-2E9C-101B-9397-08002B2CF9AE}" pid="11" name="psa_status">
    <vt:lpwstr>brouillon</vt:lpwstr>
  </property>
  <property fmtid="{D5CDD505-2E9C-101B-9397-08002B2CF9AE}" pid="12" name="psa_type_doc">
    <vt:lpwstr/>
  </property>
  <property fmtid="{D5CDD505-2E9C-101B-9397-08002B2CF9AE}" pid="13" name="psa_communaute">
    <vt:lpwstr>Support Méthodes et Qualité des systèmes d'Information</vt:lpwstr>
  </property>
  <property fmtid="{D5CDD505-2E9C-101B-9397-08002B2CF9AE}" pid="14" name="psa_niveau_confidentialite">
    <vt:lpwstr>A usage interne (C=1)</vt:lpwstr>
  </property>
  <property fmtid="{D5CDD505-2E9C-101B-9397-08002B2CF9AE}" pid="15" name="psa_url_fiche">
    <vt:lpwstr>http://docinfogroupe.inetpsa.com/ead/doc/ref.20596_15_00740/v.1.9</vt:lpwstr>
  </property>
  <property fmtid="{D5CDD505-2E9C-101B-9397-08002B2CF9AE}" pid="16" name="psa_url_modification">
    <vt:lpwstr>http://docinfogroupe.inetpsa.com/ead/doc/modif/ref.20596_15_00740/fiche</vt:lpwstr>
  </property>
  <property fmtid="{D5CDD505-2E9C-101B-9397-08002B2CF9AE}" pid="17" name="psa_date_publication">
    <vt:lpwstr>23/02/2016 13:44</vt:lpwstr>
  </property>
  <property fmtid="{D5CDD505-2E9C-101B-9397-08002B2CF9AE}" pid="18" name="psa_reference">
    <vt:lpwstr>20596_15_00740</vt:lpwstr>
  </property>
</Properties>
</file>