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_kicost. " sheetId="1" r:id="rId1"/>
  </sheets>
  <definedNames>
    <definedName name="BoardQty">'bom_kicost. '!$G$1</definedName>
    <definedName name="digikey_part_data">'bom_kicost. '!$H$5:$L$114</definedName>
    <definedName name="farnell_part_data">'bom_kicost. '!$M$5:$Q$114</definedName>
    <definedName name="global_part_data">'bom_kicost. '!$A$5:$G$114</definedName>
    <definedName name="mouser_part_data">'bom_kicost. '!$R$5:$V$114</definedName>
    <definedName name="newark_part_data">'bom_kicost. '!$W$5:$AA$114</definedName>
    <definedName name="rs_part_data">'bom_kicost. '!$AB$5:$AF$114</definedName>
    <definedName name="tme_part_data">'bom_kicost. '!$AG$5:$AK$114</definedName>
    <definedName name="TotalCost">'bom_kicost.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L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Q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A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K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 to assemble the board(s).
Gray -&gt; Not manf# codes.
Red -&gt; No parts available.
Orange -&gt; Parts available, but not enough.
Yellow -&gt; Enough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I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J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K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L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M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N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O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P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Q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R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S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T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Z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Purchase quantity of each part from this distributor.
Red -&gt; Purchasing more than the available quantity.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Distributor-assigned catalog number for each part and link to its web page (ctrl-click).</t>
        </r>
      </text>
    </comment>
    <comment ref="H3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33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$0.10      $0.10
    10   $0.04      $0.36
   100   $0.02      $1.62
   500   $0.01      $5.80
  1000   $0.01      $9.11
  2500   $0.01     $20.70
  5000   $0.01     $38.10
 10000   $0.01     $60.40
 50000   $0.00    $244.50</t>
        </r>
      </text>
    </comment>
    <comment ref="R33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T33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$0.10      $0.10
    10   $0.04      $0.35
   100   $0.01      $1.50
   500   $0.01      $5.50
  1000   $0.01      $9.00
  5000   $0.01     $40.00
 10000   $0.01     $60.00
 20000   $0.01    $100.00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$0.79      $0.79
    10   $0.56      $5.57
   100   $0.37     $36.71
   500   $0.27    $135.96
  1000   $0.20    $200.99
  2000   $0.19    $378.34
  5000   $0.18    $886.75
 10000   $0.17   $1655.20
 25000   $0.16   $3990.25
 50000   $0.15   $7685.00</t>
        </r>
      </text>
    </comment>
    <comment ref="R35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T35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$0.88      $0.88
    10   $0.50      $5.01
   100   $0.34     $33.90
   500   $0.31    $153.00
  1000   $0.21    $214.00
  2000   $0.19    $376.00
 10000   $0.17   $1750.00
 25000   $0.17   $4225.00
 50000   $0.16   $8200.00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$0.86      $0.86
    10   $0.49      $4.89
    25   $0.44     $10.90
    50   $0.38     $19.15
   100   $0.33     $33.00
   500   $0.30    $149.50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$2.85      $2.85
    10   $2.73     $27.35
    25   $2.51     $62.68
    50   $2.39    $119.67
   100   $2.28    $227.94
   250   $1.99    $498.62
   500   $1.94    $968.75
  1000   $1.65   $1652.58
  3000   $1.40   $4196.22
  6000   $1.35   $8081.58</t>
        </r>
      </text>
    </comment>
    <comment ref="T42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$2.31      $2.31
    10   $2.03     $20.30
   100   $1.85    $185.00
   250   $1.63    $407.50
   500   $1.56    $780.00
  1000   $1.34   $1340.00
  3000   $1.31   $3930.00
  6000   $1.20   $7200.00</t>
        </r>
      </text>
    </comment>
    <comment ref="Y42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$1.25      $1.25
  3000   $1.25   $3750.00
  6000   $1.19   $7140.00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$5.55      $5.55
    10   $5.33     $53.28
    25   $4.88    $122.10
    50   $4.66    $233.10
   100   $4.44    $444.00
   250   $3.88    $971.25
   500   $3.77   $1887.00
  1000   $3.22   $3219.00
  2500   $3.00   $7492.50</t>
        </r>
      </text>
    </comment>
    <comment ref="T4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$5.69      $5.69
    10   $5.45     $54.50
    25   $4.99    $124.75
   100   $4.55    $455.00
   250   $3.98    $995.00
   500   $3.86   $1930.00
  1000   $3.29   $3290.00
  2500   $3.06   $7650.00
  5000   $2.96  $14800.00</t>
        </r>
      </text>
    </comment>
    <comment ref="H5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5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$0.25      $0.25
 20000   $0.25   $5057.20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$0.48      $0.48
    10   $0.46      $4.58
    25   $0.43     $10.72
    50   $0.42     $20.90
   100   $0.40     $40.30
   250   $0.35     $87.50
   500   $0.33    $163.00
  1000   $0.26    $258.00
 20000   $0.26   $5160.00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$0.15      $0.15
    10   $0.15      $1.55
   250   $0.12     $29.25
   500   $0.10     $52.50
  1000   $0.09     $94.00
  5000   $0.09    $430.00</t>
        </r>
      </text>
    </comment>
    <comment ref="J5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$0.97      $0.97
    10   $0.84      $8.45
   100   $0.60     $60.38
   500   $0.44    $220.50
  1000   $0.36    $357.00
  2500   $0.34    $840.00
  5000   $0.33   $1627.50
 12500   $0.32   $3937.50
 25000   $0.30   $7612.50</t>
        </r>
      </text>
    </comment>
    <comment ref="T5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$0.97      $0.97
    10   $0.70      $6.99
   100   $0.65     $64.60
   500   $0.45    $226.50
  1000   $0.40    $403.00
  2500   $0.38    $960.00</t>
        </r>
      </text>
    </comment>
    <comment ref="W5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Y5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$0.40      $0.40
   500   $0.40    $199.50
  1000   $0.36    $357.00
  2000   $0.34    $682.00
  3000   $0.33    $975.00</t>
        </r>
      </text>
    </comment>
    <comment ref="AD5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$1.07      $1.07
     5   $1.07      $5.35
    50   $0.81     $40.38
   250   $0.61    $153.31
   500   $0.45    $223.11</t>
        </r>
      </text>
    </comment>
    <comment ref="J5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$0.41      $0.41
    10   $0.36      $3.62
   100   $0.26     $25.88
   500   $0.22    $108.68
  1000   $0.18    $175.95
  3000   $0.14    $432.00
  6000   $0.14    $837.00
 15000   $0.14   $2025.00
 30000   $0.13   $3990.00</t>
        </r>
      </text>
    </comment>
    <comment ref="T5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$0.37      $0.37
    10   $0.25      $2.53
   100   $0.23     $23.00
   250   $0.21     $53.75
   500   $0.19     $96.50
  1000   $0.16    $156.00
  3000   $0.14    $423.00
  6000   $0.14    $834.00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$0.36      $0.36
    25   $0.25      $6.15
    50   $0.23     $11.75
   100   $0.22     $22.40
   250   $0.21     $52.50
   500   $0.19     $94.00
  1000   $0.15    $152.00</t>
        </r>
      </text>
    </comment>
    <comment ref="AB5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D5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$0.30      $0.30
  3000   $0.30    $889.93</t>
        </r>
      </text>
    </comment>
    <comment ref="T60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$3.25      $3.25
    10   $2.86     $28.60
    50   $2.54    $127.00
   100   $2.23    $223.00
   200   $1.90    $380.00
   300   $1.68    $504.00
   900   $1.53   $1377.00
  1800   $1.41   $2538.00</t>
        </r>
      </text>
    </comment>
    <comment ref="J6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$0.21      $0.21
    10   $0.16      $1.60
    25   $0.13      $3.31
    50   $0.11      $5.71
   100   $0.10     $10.27
   250   $0.09     $21.68
   500   $0.08     $38.80
  1000   $0.07     $66.19
  4000   $0.06    $232.40
  8000   $0.05    $426.64
 12000   $0.05    $622.56</t>
        </r>
      </text>
    </comment>
    <comment ref="R6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Y6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$0.12      $0.12
    10   $0.12      $1.24
    25   $0.11      $2.80
    50   $0.10      $4.95
   100   $0.09      $8.70
   250   $0.08     $20.75
   500   $0.08     $39.00
  1000   $0.07     $67.00</t>
        </r>
      </text>
    </comment>
    <comment ref="AB6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Qty/Price Breaks:
  Qty  -  Unit$  -  Ext$
================
     1 $184.82    $184.82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$0.06      $0.06
    20   $0.06      $1.21
   100   $0.04      $4.31
  1000   $0.03     $34.45
  4000   $0.03    $120.52</t>
        </r>
      </text>
    </comment>
    <comment ref="J6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$0.23      $0.23
    10   $0.17      $1.75
    25   $0.15      $3.63
    50   $0.13      $6.26
   100   $0.11     $11.26
   250   $0.10     $23.77
   500   $0.09     $42.54
  1000   $0.07     $72.57
  4000   $0.06    $254.80
  8000   $0.06    $467.76
 12000   $0.06    $682.56</t>
        </r>
      </text>
    </comment>
    <comment ref="Y6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$0.23      $0.23
    10   $0.14      $1.36
    25   $0.12      $3.08
    50   $0.11      $5.45
   100   $0.10      $9.60
   250   $0.09     $22.75
   500   $0.09     $43.00
  1000   $0.07     $73.00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$0.15      $0.15
    25   $0.15      $3.83
   250   $0.11     $26.80
  1250   $0.08     $98.15
  2500   $0.07    $180.73
  5000   $0.07    $355.22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$0.04      $0.04
   100   $0.04      $4.22
  1000   $0.03     $33.78
  4000   $0.03    $118.24</t>
        </r>
      </text>
    </comment>
    <comment ref="H9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9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$0.76      $0.76
  3000   $0.76   $2286.60</t>
        </r>
      </text>
    </comment>
    <comment ref="R96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T96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$0.81      $0.81
  3000   $0.81   $2415.00</t>
        </r>
      </text>
    </comment>
    <comment ref="H97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97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$0.36      $0.36
  3000   $0.36   $1071.00</t>
        </r>
      </text>
    </comment>
    <comment ref="T97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$0.86      $0.86
    10   $0.73      $7.31
   100   $0.56     $56.30
   500   $0.50    $249.00
  1000   $0.39    $393.00
  3000   $0.35   $1047.00
  9000   $0.34   $3060.00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$0.84      $0.84
     5   $0.84      $4.20
    10   $0.71      $7.14
   100   $0.55     $54.90
   500   $0.48    $242.50
  1000   $0.38    $383.00</t>
        </r>
      </text>
    </comment>
    <comment ref="H9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J9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$0.57      $0.57
    10   $0.53      $5.31
    25   $0.51     $12.66
    50   $0.49     $24.50
   100   $0.47     $47.37
   250   $0.45    $112.30
   500   $0.38    $187.85
  1000   $0.29    $291.58
  3000   $0.25    $757.35
  6000   $0.24   $1425.60
 15000   $0.22   $3341.25
 30000   $0.21   $6237.00</t>
        </r>
      </text>
    </comment>
    <comment ref="R9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T9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$0.60      $0.60
    10   $0.50      $5.00
   100   $0.30     $30.50
  1000   $0.24    $236.00
  3000   $0.20    $603.00
  9000   $0.19   $1692.00
 24000   $0.18   $4320.00</t>
        </r>
      </text>
    </comment>
    <comment ref="W98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Y9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$0.59      $0.59
     5   $0.59      $2.95
    10   $0.49      $4.88
   100   $0.30     $29.80
   500   $0.26    $132.00
  1000   $0.23    $230.00</t>
        </r>
      </text>
    </comment>
    <comment ref="AD9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$0.52      $0.52
    25   $0.52     $13.09
   125   $0.40     $49.86
   625   $0.36    $227.47
  1250   $0.31    $386.38
  1875   $0.29    $549.20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$2.25      $2.25
    25   $1.87     $46.87
   100   $1.80    $180.25
  3000   $1.91   $5716.50</t>
        </r>
      </text>
    </comment>
    <comment ref="T9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$2.69      $2.69
    10   $2.46     $24.60
    25   $1.98     $49.50
   100   $1.91    $191.00</t>
        </r>
      </text>
    </comment>
    <comment ref="Y9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$2.31      $2.31
    25   $2.11     $52.75
   100   $1.92    $192.00</t>
        </r>
      </text>
    </comment>
    <comment ref="AG99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I99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$2.20      $2.20
     5   $1.82      $9.10
    25   $1.75     $43.75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$5.71      $5.71
    25   $4.76    $118.97
   100   $4.33    $432.60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$6.81      $6.81
    10   $6.25     $62.50
    25   $5.03    $125.75
   100   $4.58    $458.00</t>
        </r>
      </text>
    </comment>
    <comment ref="Y100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$5.72      $5.72
    25   $4.75    $118.75
   100   $4.33    $433.00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$4.59      $4.59
   260   $4.59   $1194.18</t>
        </r>
      </text>
    </comment>
    <comment ref="Y10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$2.92      $2.92
    10   $2.60     $26.00
    25   $2.40     $60.00
    50   $2.21    $110.50
   100   $1.96    $196.00
   500   $1.78    $890.00
  1000   $1.58   $1580.00
  2500   $1.46   $3650.00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This part is listed but is not normally stocked.</t>
        </r>
      </text>
    </comment>
    <comment ref="AD101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$2.07      $2.07
   600   $2.07   $1242.91
  1200   $1.97   $2361.68
  1800   $1.87   $3365.28</t>
        </r>
      </text>
    </comment>
    <comment ref="J104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$2.77      $2.77
    10   $2.49     $24.92
   100   $2.04    $204.17
   500   $1.74    $869.01
  1000   $1.47   $1465.80</t>
        </r>
      </text>
    </comment>
    <comment ref="T104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$2.85      $2.85
    10   $2.56     $25.60
   100   $2.10    $210.00
   250   $1.96    $490.00
   500   $1.79    $895.00
  1000   $1.51   $1510.00
  2500   $1.44   $3600.00
  5000   $1.40   $7000.00</t>
        </r>
      </text>
    </comment>
    <comment ref="Y104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$2.78      $2.78
    10   $2.50     $25.00
    25   $2.35     $58.75
    50   $2.20    $110.00
   100   $2.05    $205.00
   250   $1.92    $480.00
   500   $1.74    $870.00</t>
        </r>
      </text>
    </comment>
    <comment ref="AI104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$2.93      $2.93
     3   $2.67      $8.01
    10   $2.19     $21.90
    50   $1.86     $93.00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$6.43      $6.43
    10   $5.74     $57.38
    25   $5.16    $129.11
   100   $4.71    $470.54
   250   $4.04   $1011.03
   500   $3.63   $1814.38
   750   $3.28   $2459.25
  1000   $2.79   $2794.47
  1250   $3.06   $3825.50
  3000   $2.38   $7128.75</t>
        </r>
      </text>
    </comment>
    <comment ref="Y107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$5.03      $5.03
    10   $4.53     $45.30
    25   $4.26    $106.50
    50   $3.98    $199.00
   100   $3.71    $371.00
   250   $3.48    $870.00
   500   $3.16   $1580.00
  1000   $2.67   $2670.00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$3.10      $3.10
    10   $2.77     $27.72
    25   $2.49     $62.37
   100   $2.27    $227.30
   250   $2.05    $512.82
   500   $1.84    $920.30
  1000   $1.55   $1552.32
  2500   $1.40   $3511.20
  5000   $1.35   $6732.00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$2.88      $2.88
    10   $2.59     $25.90
   100   $2.11    $211.00
   250   $1.99    $497.50
   500   $1.80    $900.00
  1000   $1.51   $1510.00
  2500   $1.45   $3625.00
  5000   $1.41   $7050.00</t>
        </r>
      </text>
    </comment>
    <comment ref="Y108" authorId="0">
      <text>
        <r>
          <rPr>
            <sz val="8"/>
            <color indexed="81"/>
            <rFont val="Tahoma"/>
            <family val="2"/>
          </rPr>
          <t>Qty/Price Breaks:
  Qty  -  Unit$  -  Ext$
================
     1   $2.80      $2.80
    10   $2.52     $25.20
    25   $2.37     $59.25
    50   $2.21    $110.50
   100   $2.06    $206.00
   250   $1.94    $485.00
   500   $1.76    $880.00
  1000   $1.48   $1480.00</t>
        </r>
      </text>
    </comment>
    <comment ref="I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S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C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H116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</commentList>
</comments>
</file>

<file path=xl/sharedStrings.xml><?xml version="1.0" encoding="utf-8"?>
<sst xmlns="http://schemas.openxmlformats.org/spreadsheetml/2006/main" count="537" uniqueCount="354">
  <si>
    <t>Global Part Info</t>
  </si>
  <si>
    <t>Footprint</t>
  </si>
  <si>
    <t>Refs</t>
  </si>
  <si>
    <t>Manf#</t>
  </si>
  <si>
    <t>Unit$</t>
  </si>
  <si>
    <t>Ext$</t>
  </si>
  <si>
    <t>Qty</t>
  </si>
  <si>
    <t>Value</t>
  </si>
  <si>
    <t>A1</t>
  </si>
  <si>
    <t>Don-Con:DDR2_TE_1473149-4</t>
  </si>
  <si>
    <t>RaspberryPiComputeModule</t>
  </si>
  <si>
    <t>C1</t>
  </si>
  <si>
    <t>Capacitors_SMD:C_0402</t>
  </si>
  <si>
    <t>10nF</t>
  </si>
  <si>
    <t>C10,C12</t>
  </si>
  <si>
    <t>Capacitors_SMD:C_0805_HandSoldering</t>
  </si>
  <si>
    <t>10uF</t>
  </si>
  <si>
    <t>C102</t>
  </si>
  <si>
    <t>Capacitors_SMD:C_0805</t>
  </si>
  <si>
    <t>1n</t>
  </si>
  <si>
    <t>C105,C106</t>
  </si>
  <si>
    <t>22uF</t>
  </si>
  <si>
    <t>C14</t>
  </si>
  <si>
    <t>3.3nF</t>
  </si>
  <si>
    <t>C16,C19</t>
  </si>
  <si>
    <t>Capacitors_SMD:C_0603</t>
  </si>
  <si>
    <t>15pF</t>
  </si>
  <si>
    <t>C2,C9,C11,C13</t>
  </si>
  <si>
    <t>C20,C23,C26</t>
  </si>
  <si>
    <t>2.2uF</t>
  </si>
  <si>
    <t>C22</t>
  </si>
  <si>
    <t>12uF</t>
  </si>
  <si>
    <t>C24,C25</t>
  </si>
  <si>
    <t>1nF</t>
  </si>
  <si>
    <t>C27</t>
  </si>
  <si>
    <t>12pF</t>
  </si>
  <si>
    <t>C28,C29,C53</t>
  </si>
  <si>
    <t>2.2pF</t>
  </si>
  <si>
    <t>C3,C8</t>
  </si>
  <si>
    <t>4.7uF</t>
  </si>
  <si>
    <t>C30</t>
  </si>
  <si>
    <t>18pF</t>
  </si>
  <si>
    <t>C31</t>
  </si>
  <si>
    <t>0.2pF</t>
  </si>
  <si>
    <t>C34,C57</t>
  </si>
  <si>
    <t>C35,C36</t>
  </si>
  <si>
    <t>15p</t>
  </si>
  <si>
    <t>C4</t>
  </si>
  <si>
    <t>1uF</t>
  </si>
  <si>
    <t>C45</t>
  </si>
  <si>
    <t>1.8nF</t>
  </si>
  <si>
    <t>C48</t>
  </si>
  <si>
    <t>39pF</t>
  </si>
  <si>
    <t>C5</t>
  </si>
  <si>
    <t>Capacitor_THT:CP_Radial_D8.0mm_P3.50mm</t>
  </si>
  <si>
    <t>100uF</t>
  </si>
  <si>
    <t>C50</t>
  </si>
  <si>
    <t>56pF</t>
  </si>
  <si>
    <t>C52,C54,C55</t>
  </si>
  <si>
    <t>5.1pF</t>
  </si>
  <si>
    <t>C56</t>
  </si>
  <si>
    <t>6.2pF</t>
  </si>
  <si>
    <t>C6,C15,C17,C18,C21,C32,C33,C37-C44,C46,C47,C49,C51,C58</t>
  </si>
  <si>
    <t>100nF</t>
  </si>
  <si>
    <t>C64,C67</t>
  </si>
  <si>
    <t>GRM1555C1H9R0CA01D</t>
  </si>
  <si>
    <t>9p</t>
  </si>
  <si>
    <t>C68</t>
  </si>
  <si>
    <t>4u7 10V</t>
  </si>
  <si>
    <t>C7</t>
  </si>
  <si>
    <t>Capacitor_THT:CP_Radial_D8.0mm_P5.00mm</t>
  </si>
  <si>
    <t>EEUFR1C102LB</t>
  </si>
  <si>
    <t>1000uF</t>
  </si>
  <si>
    <t>C73</t>
  </si>
  <si>
    <t>4u7</t>
  </si>
  <si>
    <t>C74</t>
  </si>
  <si>
    <t>1u</t>
  </si>
  <si>
    <t>C91,C92</t>
  </si>
  <si>
    <t>6p</t>
  </si>
  <si>
    <t>C97</t>
  </si>
  <si>
    <t>22n</t>
  </si>
  <si>
    <t>C98,C99,C103,C104</t>
  </si>
  <si>
    <t>C59-C63,C65,C66,C69-C72,C76-C90,C93-C96,C100,C101</t>
  </si>
  <si>
    <t>100n</t>
  </si>
  <si>
    <t>CAM0</t>
  </si>
  <si>
    <t>MM-CONN:54548-2271</t>
  </si>
  <si>
    <t>54548-2271</t>
  </si>
  <si>
    <t>Conn_01x22</t>
  </si>
  <si>
    <t>CAN_1,CAN_2,UART7_DAS1</t>
  </si>
  <si>
    <t>Connectors_Molex:Molex_PicoBlade_53261-0471_04x1.25mm_Angled</t>
  </si>
  <si>
    <t>CONN_01X04</t>
  </si>
  <si>
    <t>D1</t>
  </si>
  <si>
    <t>LEDs:LED_0603</t>
  </si>
  <si>
    <t>RTK_STAT</t>
  </si>
  <si>
    <t>D5,D6</t>
  </si>
  <si>
    <t>3V3</t>
  </si>
  <si>
    <t>D7</t>
  </si>
  <si>
    <t>5V</t>
  </si>
  <si>
    <t>D8</t>
  </si>
  <si>
    <t>PAUL-DIODE-SMD:D_DO-201AD_P5.08mm_Vertical_AnodeUp</t>
  </si>
  <si>
    <t>1N5822</t>
  </si>
  <si>
    <t>D2-D4</t>
  </si>
  <si>
    <t>LED</t>
  </si>
  <si>
    <t>ETHERNET1</t>
  </si>
  <si>
    <t>FS-Conn:0826-1L1T-57-F</t>
  </si>
  <si>
    <t>08261L1T57-F</t>
  </si>
  <si>
    <t>J9</t>
  </si>
  <si>
    <t>Don-Con:microSD_Card_Receptacle_Wurth_693072010801</t>
  </si>
  <si>
    <t>Micro_SD_Card</t>
  </si>
  <si>
    <t>L1</t>
  </si>
  <si>
    <t>Resistors_SMD:R_0805_HandSoldering</t>
  </si>
  <si>
    <t>CPI0805E4R7R-10</t>
  </si>
  <si>
    <t>4.7uH</t>
  </si>
  <si>
    <t>L11,L15</t>
  </si>
  <si>
    <t>Resistors_SMD:R_0402</t>
  </si>
  <si>
    <t>15n</t>
  </si>
  <si>
    <t>L12,L13</t>
  </si>
  <si>
    <t>27n</t>
  </si>
  <si>
    <t>L16</t>
  </si>
  <si>
    <t>43n</t>
  </si>
  <si>
    <t>L17</t>
  </si>
  <si>
    <t>L18</t>
  </si>
  <si>
    <t>56N</t>
  </si>
  <si>
    <t>L19,L20</t>
  </si>
  <si>
    <t>BLM15PD121SN1D</t>
  </si>
  <si>
    <t>L2</t>
  </si>
  <si>
    <t>Inductors_SMD:L_Coilcraft_XAL5030</t>
  </si>
  <si>
    <t>VLCF5020T-220MR75-1</t>
  </si>
  <si>
    <t>22uH</t>
  </si>
  <si>
    <t>L29</t>
  </si>
  <si>
    <t>Inductors_SMD:L_Taiyo-Yuden_NR-50xx_HandSoldering</t>
  </si>
  <si>
    <t>SRN4018-4R7M</t>
  </si>
  <si>
    <t>L3</t>
  </si>
  <si>
    <t>Inductors_SMD:L_Vishay_IHLP-4040</t>
  </si>
  <si>
    <t>MSS1210-104KED</t>
  </si>
  <si>
    <t>100uH</t>
  </si>
  <si>
    <t>L4,L6,L14</t>
  </si>
  <si>
    <t>Resistors_SMD:R_0603</t>
  </si>
  <si>
    <t>BLM18HE152SN1</t>
  </si>
  <si>
    <t>BEAD</t>
  </si>
  <si>
    <t>L5</t>
  </si>
  <si>
    <t>4.7n</t>
  </si>
  <si>
    <t>L7</t>
  </si>
  <si>
    <t>L8</t>
  </si>
  <si>
    <t>2n</t>
  </si>
  <si>
    <t>L9,L10</t>
  </si>
  <si>
    <t>56n</t>
  </si>
  <si>
    <t>L21-L28</t>
  </si>
  <si>
    <t>BLM18EG221SN1D</t>
  </si>
  <si>
    <t>P1,P7</t>
  </si>
  <si>
    <t>Don-Con:USB_A_Stacked</t>
  </si>
  <si>
    <t>USB_A_Vertical</t>
  </si>
  <si>
    <t>P2</t>
  </si>
  <si>
    <t>FS-Conn:HDMI_A_47151-1051</t>
  </si>
  <si>
    <t>HDMI_PAUL</t>
  </si>
  <si>
    <t>P3-P5</t>
  </si>
  <si>
    <t>Connectors:SMA_THT_Jack_Straight</t>
  </si>
  <si>
    <t>SMA_SMD</t>
  </si>
  <si>
    <t>POWER1</t>
  </si>
  <si>
    <t>Don-Con:DuraClik2</t>
  </si>
  <si>
    <t>CONN_01X02</t>
  </si>
  <si>
    <t>PWM_PA1,PWM_PB0,PWM_PB1,PWM_PB9</t>
  </si>
  <si>
    <t>Connectors_Molex:Molex_PicoBlade_53261-0371_03x1.25mm_Angled</t>
  </si>
  <si>
    <t>CONN_01X03</t>
  </si>
  <si>
    <t>R1</t>
  </si>
  <si>
    <t>52.3k</t>
  </si>
  <si>
    <t>R10</t>
  </si>
  <si>
    <t>3.9K</t>
  </si>
  <si>
    <t>R12</t>
  </si>
  <si>
    <t>18R</t>
  </si>
  <si>
    <t>R13</t>
  </si>
  <si>
    <t>4.7R</t>
  </si>
  <si>
    <t>R14,R16-R19</t>
  </si>
  <si>
    <t>100k</t>
  </si>
  <si>
    <t>R15</t>
  </si>
  <si>
    <t>12k0</t>
  </si>
  <si>
    <t>R2,R33</t>
  </si>
  <si>
    <t>10k</t>
  </si>
  <si>
    <t>R20,R28,R29</t>
  </si>
  <si>
    <t>R</t>
  </si>
  <si>
    <t>R22,R40</t>
  </si>
  <si>
    <t>1M</t>
  </si>
  <si>
    <t>R23</t>
  </si>
  <si>
    <t>100K</t>
  </si>
  <si>
    <t>R24</t>
  </si>
  <si>
    <t>DNP</t>
  </si>
  <si>
    <t>R26</t>
  </si>
  <si>
    <t>1k</t>
  </si>
  <si>
    <t>R3</t>
  </si>
  <si>
    <t>Resistor_SMD:R_0402_1005Metric</t>
  </si>
  <si>
    <t>26.1k</t>
  </si>
  <si>
    <t>R34</t>
  </si>
  <si>
    <t>12k4</t>
  </si>
  <si>
    <t>R35</t>
  </si>
  <si>
    <t>12k</t>
  </si>
  <si>
    <t>R4,R44</t>
  </si>
  <si>
    <t>R41</t>
  </si>
  <si>
    <t>10R</t>
  </si>
  <si>
    <t>R42,R43</t>
  </si>
  <si>
    <t>75R</t>
  </si>
  <si>
    <t>R5,R25,R27,R30-R32</t>
  </si>
  <si>
    <t>1K</t>
  </si>
  <si>
    <t>R6,R7</t>
  </si>
  <si>
    <t>120R</t>
  </si>
  <si>
    <t>R8</t>
  </si>
  <si>
    <t>10K</t>
  </si>
  <si>
    <t>R9,R11</t>
  </si>
  <si>
    <t>56K</t>
  </si>
  <si>
    <t>R36-R39</t>
  </si>
  <si>
    <t>49R9</t>
  </si>
  <si>
    <t>SPI_3</t>
  </si>
  <si>
    <t>Connectors_Molex:Molex_PicoBlade_53398-0471_04x1.25mm_Straight</t>
  </si>
  <si>
    <t>U1</t>
  </si>
  <si>
    <t>TO_SOT_Packages_SMD:TSOT-23-5</t>
  </si>
  <si>
    <t>MCP1603LT-180I/OS</t>
  </si>
  <si>
    <t>MCP1603L</t>
  </si>
  <si>
    <t>U10,U12</t>
  </si>
  <si>
    <t>Housings_DFN_QFN:UDFN-10_1.35x2.6mm_Pitch0.5mm</t>
  </si>
  <si>
    <t>ECMF04-4HSM10</t>
  </si>
  <si>
    <t>U11</t>
  </si>
  <si>
    <t>Don-Housing-DFN:UDFN-16-1EP_3.3x1.35mm_Pitch0.4mm</t>
  </si>
  <si>
    <t>CM1624-08DE</t>
  </si>
  <si>
    <t>CM1624</t>
  </si>
  <si>
    <t>U13</t>
  </si>
  <si>
    <t>Don-Housing-QFN:QFN36_5m5X5m5</t>
  </si>
  <si>
    <t>USB2514B/M2</t>
  </si>
  <si>
    <t>USB2514Bi</t>
  </si>
  <si>
    <t>U14</t>
  </si>
  <si>
    <t>Housings_DFN_QFN:QFN-64-1EP_9x9mm_Pitch0.5mm</t>
  </si>
  <si>
    <t>LAN9514-JZX</t>
  </si>
  <si>
    <t>LAN9514/LAN9514i</t>
  </si>
  <si>
    <t>U15</t>
  </si>
  <si>
    <t>FS-Magnetics:Wurth_749010012A</t>
  </si>
  <si>
    <t>749010012A</t>
  </si>
  <si>
    <t>Wurth_Magnetics_749010012A</t>
  </si>
  <si>
    <t>U16</t>
  </si>
  <si>
    <t>Package_SO:PowerIntegrations_SO-8</t>
  </si>
  <si>
    <t>AP3512E</t>
  </si>
  <si>
    <t>U2</t>
  </si>
  <si>
    <t>Housings_SSOP:MSOP-8-1EP_3x3mm_Pitch0.65mm</t>
  </si>
  <si>
    <t>MCP16311/2</t>
  </si>
  <si>
    <t>U3</t>
  </si>
  <si>
    <t>Package_TO_SOT_SMD:TO-263-5_TabPin3</t>
  </si>
  <si>
    <t>LM2576S-12/NOPB</t>
  </si>
  <si>
    <t>U4</t>
  </si>
  <si>
    <t>Don-Mechanical:Autopilot</t>
  </si>
  <si>
    <t>Autopilot_module</t>
  </si>
  <si>
    <t>U5</t>
  </si>
  <si>
    <t>FS-Diode:ESD8040</t>
  </si>
  <si>
    <t>ESD-8040</t>
  </si>
  <si>
    <t>U6</t>
  </si>
  <si>
    <t>Housings_DFN_QFN:QFN-28-1EP_5x5mm_Pitch0.5mm</t>
  </si>
  <si>
    <t>CC2520RHDR</t>
  </si>
  <si>
    <t>CC2520</t>
  </si>
  <si>
    <t>U7</t>
  </si>
  <si>
    <t>Housings_DFN_QFN:QFN-16-1EP_4x4mm_Pitch0.65mm</t>
  </si>
  <si>
    <t>CC2592RGVR</t>
  </si>
  <si>
    <t>CC2592</t>
  </si>
  <si>
    <t>U8</t>
  </si>
  <si>
    <t>Housings_DFN_QFN:QFN-32-1EP_5x5mm_Pitch0.5mm</t>
  </si>
  <si>
    <t>CC112X</t>
  </si>
  <si>
    <t>U9</t>
  </si>
  <si>
    <t>PAUL-MODULE:U-BLOX-NEO-M8P</t>
  </si>
  <si>
    <t>UBLOX_NEO_M8P</t>
  </si>
  <si>
    <t>X1</t>
  </si>
  <si>
    <t>Crystals:Crystal_SMD_5032-4pin_5.0x3.2mm</t>
  </si>
  <si>
    <t>32Mhz</t>
  </si>
  <si>
    <t>X2</t>
  </si>
  <si>
    <t>32MHZ</t>
  </si>
  <si>
    <t>X3</t>
  </si>
  <si>
    <t>Don-Timing:XRCGB</t>
  </si>
  <si>
    <t>XRCGB24M000F2P00R0</t>
  </si>
  <si>
    <t>X4</t>
  </si>
  <si>
    <t>XRCGB25M000F2P00R0</t>
  </si>
  <si>
    <t>Prj:</t>
  </si>
  <si>
    <t>bom_kicost.xml</t>
  </si>
  <si>
    <t>Co.:</t>
  </si>
  <si>
    <t>Prj date:</t>
  </si>
  <si>
    <t>Thu 24 May 2018 02:57:31 PM CEST</t>
  </si>
  <si>
    <t>Board Qty:</t>
  </si>
  <si>
    <t>Total Cost:</t>
  </si>
  <si>
    <t>Unit Cost:</t>
  </si>
  <si>
    <t>$ date:</t>
  </si>
  <si>
    <t>2018-05-24 14:59:21</t>
  </si>
  <si>
    <t>Digi-Key</t>
  </si>
  <si>
    <t>Avail</t>
  </si>
  <si>
    <t>Purch</t>
  </si>
  <si>
    <t>Cat#</t>
  </si>
  <si>
    <t>490-8232-1-ND</t>
  </si>
  <si>
    <t>NonStk</t>
  </si>
  <si>
    <t>P15332CT-ND</t>
  </si>
  <si>
    <t>WM8828CT-ND</t>
  </si>
  <si>
    <t>507-1431-ND</t>
  </si>
  <si>
    <t>CPI0805E4R7R-10-ND</t>
  </si>
  <si>
    <t>445-3211-1-ND</t>
  </si>
  <si>
    <t>SRN4018-4R7MCT-ND</t>
  </si>
  <si>
    <t>490-5216-1-ND</t>
  </si>
  <si>
    <t>490-3992-1-ND</t>
  </si>
  <si>
    <t>MCP1603LT-180I/OS-ND</t>
  </si>
  <si>
    <t>497-14242-2-ND</t>
  </si>
  <si>
    <t>CM1624-08DEOSCT-ND</t>
  </si>
  <si>
    <t>USB2514B/M2-ND</t>
  </si>
  <si>
    <t>638-1087-ND</t>
  </si>
  <si>
    <t>LM2576S-12/NOPB-ND</t>
  </si>
  <si>
    <t>296-22996-1-ND</t>
  </si>
  <si>
    <t>296-37475-1-ND</t>
  </si>
  <si>
    <t>Farnell</t>
  </si>
  <si>
    <t>Mouser</t>
  </si>
  <si>
    <t>81-GRM1555C1H9R0CA1D</t>
  </si>
  <si>
    <t>667-EEU-FR1C102LB</t>
  </si>
  <si>
    <t>538-54548-2271</t>
  </si>
  <si>
    <t>530-0826-1L1T-57-F</t>
  </si>
  <si>
    <t>875-CPI0805E4R7R-10</t>
  </si>
  <si>
    <t>810-VLCF52T220MR751</t>
  </si>
  <si>
    <t>652-SRN4018-4R7M</t>
  </si>
  <si>
    <t>994-MSS1210-104KED</t>
  </si>
  <si>
    <t>Not Assigned</t>
  </si>
  <si>
    <t>579-MCP1603LT-180IOS</t>
  </si>
  <si>
    <t>511-ECMF04-4HSM10</t>
  </si>
  <si>
    <t>748-CM1624-08DE</t>
  </si>
  <si>
    <t>579-USB2514B/M2</t>
  </si>
  <si>
    <t>886-LAN9514-JZX</t>
  </si>
  <si>
    <t>926-LM2576S-12/NOPB</t>
  </si>
  <si>
    <t>595-CC2592RGVR</t>
  </si>
  <si>
    <t>Newark</t>
  </si>
  <si>
    <t>49W7393</t>
  </si>
  <si>
    <t>28W0905</t>
  </si>
  <si>
    <t>39Y3900</t>
  </si>
  <si>
    <t>91Y7126</t>
  </si>
  <si>
    <t>54W0064</t>
  </si>
  <si>
    <t>87X8574</t>
  </si>
  <si>
    <t>73M9090</t>
  </si>
  <si>
    <t>41Y1736</t>
  </si>
  <si>
    <t>55T2137</t>
  </si>
  <si>
    <t>31AC2618</t>
  </si>
  <si>
    <t>69W9525</t>
  </si>
  <si>
    <t>55X3963</t>
  </si>
  <si>
    <t>41K3687</t>
  </si>
  <si>
    <t>33AC4955</t>
  </si>
  <si>
    <t>33AC4958</t>
  </si>
  <si>
    <t>Rs Components</t>
  </si>
  <si>
    <t>708-3642</t>
  </si>
  <si>
    <t>614-2863</t>
  </si>
  <si>
    <t>172-8355</t>
  </si>
  <si>
    <t>167-4980</t>
  </si>
  <si>
    <t>724-1328</t>
  </si>
  <si>
    <t>800-9960</t>
  </si>
  <si>
    <t>889-5130</t>
  </si>
  <si>
    <t>135-3807</t>
  </si>
  <si>
    <t>533-3197</t>
  </si>
  <si>
    <t>Tme</t>
  </si>
  <si>
    <t>BLM18HE152SN1D</t>
  </si>
  <si>
    <t>LM2576S-12</t>
  </si>
  <si>
    <t>Distributors scraped by KiCost® v.0.1.43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</si>
</sst>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1" applyAlignment="1" applyProtection="1"/>
  </cellXfs>
  <cellStyles count="2">
    <cellStyle name="Hyperlink" xfId="1" builtinId="8"/>
    <cellStyle name="Normal" xfId="0" builtinId="0"/>
  </cellStyles>
  <dxfs count="5">
    <dxf>
      <fill>
        <patternFill>
          <bgColor rgb="FFAAAAAA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80FF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digikey.com/product-detail/en/murata-electronics-north-america/GRM1555C1H9R0CA01D/490-8232-1-ND/4380526" TargetMode="External"/><Relationship Id="rId2" Type="http://schemas.openxmlformats.org/officeDocument/2006/relationships/hyperlink" Target="https://www.mouser.com/ProductDetail/Murata-Electronics/GRM1555C1H9R0CA01D?qs=sGAEpiMZZMs0AnBnWHyRQO3lCa4gsPOhnI40iWxHsVE%3d" TargetMode="External"/><Relationship Id="rId3" Type="http://schemas.openxmlformats.org/officeDocument/2006/relationships/hyperlink" Target="http://www.digikey.com/product-detail/en/panasonic-electronic-components/EEU-FR1C102LB/P15332CT-ND/3072212" TargetMode="External"/><Relationship Id="rId4" Type="http://schemas.openxmlformats.org/officeDocument/2006/relationships/hyperlink" Target="https://www.mouser.com/Search/Refine.aspx?Keyword=EEUFR1C102LB+" TargetMode="External"/><Relationship Id="rId5" Type="http://schemas.openxmlformats.org/officeDocument/2006/relationships/hyperlink" Target="http://www.newark.com/webapp/wcs/stores/servlet/Search?catalogId=15003&amp;langId=-1&amp;storeId=10194&amp;gs=true&amp;st=EEUFR1C102LB+" TargetMode="External"/><Relationship Id="rId6" Type="http://schemas.openxmlformats.org/officeDocument/2006/relationships/hyperlink" Target="http://it.rs-online.com/web/p/condensatori-elettrolitici/7083642P/" TargetMode="External"/><Relationship Id="rId7" Type="http://schemas.openxmlformats.org/officeDocument/2006/relationships/hyperlink" Target="http://www.digikey.com/product-detail/en/molex-llc/0545482271/WM8828CT-ND/3197258" TargetMode="External"/><Relationship Id="rId8" Type="http://schemas.openxmlformats.org/officeDocument/2006/relationships/hyperlink" Target="https://www.mouser.com/Search/Refine.aspx?Keyword=54548-2271+" TargetMode="External"/><Relationship Id="rId9" Type="http://schemas.openxmlformats.org/officeDocument/2006/relationships/hyperlink" Target="http://www.newark.com/molex/54548-2271/ffc-fpc-board-connector-zif-surface/dp/28W0905?st=54548-2271%20" TargetMode="External"/><Relationship Id="rId10" Type="http://schemas.openxmlformats.org/officeDocument/2006/relationships/hyperlink" Target="http://www.digikey.com/scripts/DkSearch/dksus.dll?WT.z_header=search_go&amp;lang=en&amp;keywords=08261L1T57-F+" TargetMode="External"/><Relationship Id="rId11" Type="http://schemas.openxmlformats.org/officeDocument/2006/relationships/hyperlink" Target="https://www.mouser.com/Search/Refine.aspx?Keyword=08261L1T57-F+" TargetMode="External"/><Relationship Id="rId12" Type="http://schemas.openxmlformats.org/officeDocument/2006/relationships/hyperlink" Target="http://www.digikey.com/scripts/DkSearch/dksus.dll?WT.z_header=search_go&amp;lang=en&amp;keywords=CPI0805E4R7R-10+" TargetMode="External"/><Relationship Id="rId13" Type="http://schemas.openxmlformats.org/officeDocument/2006/relationships/hyperlink" Target="https://www.mouser.com/Search/Refine.aspx?Keyword=CPI0805E4R7R-10+" TargetMode="External"/><Relationship Id="rId14" Type="http://schemas.openxmlformats.org/officeDocument/2006/relationships/hyperlink" Target="http://www.newark.com/webapp/wcs/stores/servlet/Search?catalogId=15003&amp;langId=-1&amp;storeId=10194&amp;gs=true&amp;st=CPI0805E4R7R-10+" TargetMode="External"/><Relationship Id="rId15" Type="http://schemas.openxmlformats.org/officeDocument/2006/relationships/hyperlink" Target="http://www.digikey.com/product-detail/en/tdk-corporation/VLCF5020T-220MR75-1/445-3211-1-ND/1132852" TargetMode="External"/><Relationship Id="rId16" Type="http://schemas.openxmlformats.org/officeDocument/2006/relationships/hyperlink" Target="https://www.mouser.com/Search/Refine.aspx?Keyword=VLCF5020T-220MR75-1+" TargetMode="External"/><Relationship Id="rId17" Type="http://schemas.openxmlformats.org/officeDocument/2006/relationships/hyperlink" Target="http://www.newark.com/tdk/vlcf5020t-220mr75-1/inductor-shielded-22uh-1a-20/dp/91Y7126?st=VLCF5020T-220MR75-1%20" TargetMode="External"/><Relationship Id="rId18" Type="http://schemas.openxmlformats.org/officeDocument/2006/relationships/hyperlink" Target="http://it.rs-online.com/web/c/?searchTerm=VLCF5020T-220MR75-1+" TargetMode="External"/><Relationship Id="rId19" Type="http://schemas.openxmlformats.org/officeDocument/2006/relationships/hyperlink" Target="http://www.digikey.com/product-detail/en/bourns-inc/SRN4018-4R7M/SRN4018-4R7MCT-ND/3821520" TargetMode="External"/><Relationship Id="rId20" Type="http://schemas.openxmlformats.org/officeDocument/2006/relationships/hyperlink" Target="https://www.mouser.com/Search/Refine.aspx?Keyword=SRN4018-4R7M+" TargetMode="External"/><Relationship Id="rId21" Type="http://schemas.openxmlformats.org/officeDocument/2006/relationships/hyperlink" Target="http://www.newark.com/bourns/srn4018-4r7m/inductor-semi-shielded-4-7uh-1/dp/54W0064" TargetMode="External"/><Relationship Id="rId22" Type="http://schemas.openxmlformats.org/officeDocument/2006/relationships/hyperlink" Target="http://it.rs-online.com/web/p/induttori-avvolti-smd/1728355/" TargetMode="External"/><Relationship Id="rId23" Type="http://schemas.openxmlformats.org/officeDocument/2006/relationships/hyperlink" Target="https://www.mouser.com/ProductDetail/Coilcraft/MSS1210-104KED?qs=sGAEpiMZZMsg%252by3WlYCkU2kWFds1hA9DrZKsATdjD1Q%3d" TargetMode="External"/><Relationship Id="rId24" Type="http://schemas.openxmlformats.org/officeDocument/2006/relationships/hyperlink" Target="http://www.digikey.com/product-detail/en/murata-electronics-north-america/BLM18HE152SN1D/490-5216-1-ND/1948392" TargetMode="External"/><Relationship Id="rId25" Type="http://schemas.openxmlformats.org/officeDocument/2006/relationships/hyperlink" Target="https://www.mouser.com/ProductDetail/Murata-Electronics/BLM18HE152SN1?qs=sGAEpiMZZMtdyQheitOmRQ%252bCAxjH%2fThoaxhUespsBBQ%3d" TargetMode="External"/><Relationship Id="rId26" Type="http://schemas.openxmlformats.org/officeDocument/2006/relationships/hyperlink" Target="http://www.newark.com/webapp/wcs/stores/servlet/Search?catalogId=15003&amp;langId=-1&amp;storeId=10194&amp;gs=true&amp;st=BLM18HE152SN1+" TargetMode="External"/><Relationship Id="rId27" Type="http://schemas.openxmlformats.org/officeDocument/2006/relationships/hyperlink" Target="http://it.rs-online.com/web/p/ferriti/1674980/" TargetMode="External"/><Relationship Id="rId28" Type="http://schemas.openxmlformats.org/officeDocument/2006/relationships/hyperlink" Target="https://www.tme.eu/en/details/blm18he152sn1d/ferrite-beads/murata/" TargetMode="External"/><Relationship Id="rId29" Type="http://schemas.openxmlformats.org/officeDocument/2006/relationships/hyperlink" Target="http://www.digikey.com/product-detail/en/murata-electronics-north-america/BLM18EG221SN1D/490-3992-1-ND/1016252" TargetMode="External"/><Relationship Id="rId30" Type="http://schemas.openxmlformats.org/officeDocument/2006/relationships/hyperlink" Target="http://www.newark.com/webapp/wcs/stores/servlet/Search?catalogId=15003&amp;langId=-1&amp;storeId=10194&amp;gs=true&amp;st=BLM18EG221SN1D+" TargetMode="External"/><Relationship Id="rId31" Type="http://schemas.openxmlformats.org/officeDocument/2006/relationships/hyperlink" Target="http://it.rs-online.com/web/p/ferriti/7241328/" TargetMode="External"/><Relationship Id="rId32" Type="http://schemas.openxmlformats.org/officeDocument/2006/relationships/hyperlink" Target="https://www.tme.eu/en/details/blm18eg221sn1d/ferrite-beads/murata/" TargetMode="External"/><Relationship Id="rId33" Type="http://schemas.openxmlformats.org/officeDocument/2006/relationships/hyperlink" Target="http://www.digikey.com/scripts/DkSearch/dksus.dll?WT.z_header=search_go&amp;lang=en&amp;keywords=MCP1603LT-180I%2FOS+" TargetMode="External"/><Relationship Id="rId34" Type="http://schemas.openxmlformats.org/officeDocument/2006/relationships/hyperlink" Target="https://www.mouser.com/ProductDetail/Microchip-Technology/MCP1603LT-180I-OS?qs=sGAEpiMZZMtitjHzVIkrqc97DK9NHUh6UlRVuy9EPlw%3d" TargetMode="External"/><Relationship Id="rId35" Type="http://schemas.openxmlformats.org/officeDocument/2006/relationships/hyperlink" Target="http://www.digikey.com/product-detail/en/stmicroelectronics/ECMF04-4HSM10/497-14242-2-ND/4552280" TargetMode="External"/><Relationship Id="rId36" Type="http://schemas.openxmlformats.org/officeDocument/2006/relationships/hyperlink" Target="https://www.mouser.com/Search/Refine.aspx?Keyword=ECMF04-4HSM10+" TargetMode="External"/><Relationship Id="rId37" Type="http://schemas.openxmlformats.org/officeDocument/2006/relationships/hyperlink" Target="http://www.newark.com/webapp/wcs/stores/servlet/Search?catalogId=15003&amp;langId=-1&amp;storeId=10194&amp;gs=true&amp;st=ECMF04-4HSM10+" TargetMode="External"/><Relationship Id="rId38" Type="http://schemas.openxmlformats.org/officeDocument/2006/relationships/hyperlink" Target="http://www.digikey.com/product-detail/en/on-semiconductor/CM1624-08DE/CM1624-08DEOSCT-ND/2442761" TargetMode="External"/><Relationship Id="rId39" Type="http://schemas.openxmlformats.org/officeDocument/2006/relationships/hyperlink" Target="https://www.mouser.com/Search/Refine.aspx?Keyword=CM1624-08DE+" TargetMode="External"/><Relationship Id="rId40" Type="http://schemas.openxmlformats.org/officeDocument/2006/relationships/hyperlink" Target="http://www.newark.com/on-semiconductor/cm1624-08de/diode-emi-filter-esd-8ch-16-udfn/dp/55T2137?st=CM1624-08DE%20" TargetMode="External"/><Relationship Id="rId41" Type="http://schemas.openxmlformats.org/officeDocument/2006/relationships/hyperlink" Target="http://it.rs-online.com/web/p/diodi-tvs/8009960/" TargetMode="External"/><Relationship Id="rId42" Type="http://schemas.openxmlformats.org/officeDocument/2006/relationships/hyperlink" Target="http://www.digikey.com/scripts/DkSearch/dksus.dll?WT.z_header=search_go&amp;lang=en&amp;keywords=USB2514B%2FM2+" TargetMode="External"/><Relationship Id="rId43" Type="http://schemas.openxmlformats.org/officeDocument/2006/relationships/hyperlink" Target="https://www.mouser.com/Search/Refine.aspx?Keyword=USB2514B%2FM2+" TargetMode="External"/><Relationship Id="rId44" Type="http://schemas.openxmlformats.org/officeDocument/2006/relationships/hyperlink" Target="http://www.newark.com/webapp/wcs/stores/servlet/Search?catalogId=15003&amp;langId=-1&amp;storeId=10194&amp;gs=true&amp;st=USB2514B%2FM2+" TargetMode="External"/><Relationship Id="rId45" Type="http://schemas.openxmlformats.org/officeDocument/2006/relationships/hyperlink" Target="https://www.tme.eu/en/details/usb2514b_m2/usb-integrated-circuits/microchip-technology/" TargetMode="External"/><Relationship Id="rId46" Type="http://schemas.openxmlformats.org/officeDocument/2006/relationships/hyperlink" Target="http://www.digikey.com/product-detail/en/microchip-technology/LAN9514-JZX/638-1087-ND/2166039" TargetMode="External"/><Relationship Id="rId47" Type="http://schemas.openxmlformats.org/officeDocument/2006/relationships/hyperlink" Target="https://www.mouser.com/ProductDetail/Microchip-Technology/LAN9514-JZX?qs=sGAEpiMZZMtv%252bwxsgy%2fhiAlYNAg5Ms%2fkyJKM0b9meYA%3d" TargetMode="External"/><Relationship Id="rId48" Type="http://schemas.openxmlformats.org/officeDocument/2006/relationships/hyperlink" Target="http://www.newark.com/microchip/lan9514-jzx/usb-hub-ethernet-controller-100mbps/dp/69W9525?st=LAN9514-JZX%20" TargetMode="External"/><Relationship Id="rId49" Type="http://schemas.openxmlformats.org/officeDocument/2006/relationships/hyperlink" Target="http://it.rs-online.com/web/p/controller-ethernet/8895130/" TargetMode="External"/><Relationship Id="rId50" Type="http://schemas.openxmlformats.org/officeDocument/2006/relationships/hyperlink" Target="http://www.newark.com/webapp/wcs/stores/servlet/Search?catalogId=15003&amp;langId=-1&amp;storeId=10194&amp;gs=true&amp;st=749010012A+" TargetMode="External"/><Relationship Id="rId51" Type="http://schemas.openxmlformats.org/officeDocument/2006/relationships/hyperlink" Target="http://it.rs-online.com/web/p/trasformatori-per-reti-lan-ethernet/1353807/" TargetMode="External"/><Relationship Id="rId52" Type="http://schemas.openxmlformats.org/officeDocument/2006/relationships/hyperlink" Target="http://www.digikey.com/scripts/DkSearch/dksus.dll?WT.z_header=search_go&amp;lang=en&amp;keywords=LM2576S-12%2FNOPB+" TargetMode="External"/><Relationship Id="rId53" Type="http://schemas.openxmlformats.org/officeDocument/2006/relationships/hyperlink" Target="https://www.mouser.com/ProductDetail/Texas-Instruments/LM2576S-12-NOPB?qs=sGAEpiMZZMtitjHzVIkrqaeIqJaO9bXJz1a3huhucT8%3d" TargetMode="External"/><Relationship Id="rId54" Type="http://schemas.openxmlformats.org/officeDocument/2006/relationships/hyperlink" Target="http://www.newark.com/webapp/wcs/stores/servlet/Search?catalogId=15003&amp;langId=-1&amp;storeId=10194&amp;gs=true&amp;st=LM2576S-12%2FNOPB+" TargetMode="External"/><Relationship Id="rId55" Type="http://schemas.openxmlformats.org/officeDocument/2006/relationships/hyperlink" Target="http://it.rs-online.com/web/p/convertitori-buck/5333197/" TargetMode="External"/><Relationship Id="rId56" Type="http://schemas.openxmlformats.org/officeDocument/2006/relationships/hyperlink" Target="https://www.tme.eu/en/details/lm2576s-12/voltage-regulators-dcdc-circuits/texas-instruments/lm2576s-12nopb/" TargetMode="External"/><Relationship Id="rId57" Type="http://schemas.openxmlformats.org/officeDocument/2006/relationships/hyperlink" Target="http://www.digikey.com/product-detail/en/texas-instruments/CC2520RHDT/296-22996-1-ND/1770315" TargetMode="External"/><Relationship Id="rId58" Type="http://schemas.openxmlformats.org/officeDocument/2006/relationships/hyperlink" Target="http://www.newark.com/webapp/wcs/stores/servlet/Search?catalogId=15003&amp;langId=-1&amp;storeId=10194&amp;gs=true&amp;st=CC2520RHDR+" TargetMode="External"/><Relationship Id="rId59" Type="http://schemas.openxmlformats.org/officeDocument/2006/relationships/hyperlink" Target="http://www.digikey.com/product-detail/en/texas-instruments/CC2592RGVR/296-37475-1-ND/4764659" TargetMode="External"/><Relationship Id="rId60" Type="http://schemas.openxmlformats.org/officeDocument/2006/relationships/hyperlink" Target="https://www.mouser.com/ProductDetail/Texas-Instruments/CC2592RGVR?qs=sGAEpiMZZMs1XLgO2PaRjVsXBnHy0pWtF%2frcqYHgDNYKNXd5Jx0F0Q%3d%3d" TargetMode="External"/><Relationship Id="rId61" Type="http://schemas.openxmlformats.org/officeDocument/2006/relationships/hyperlink" Target="http://www.newark.com/webapp/wcs/stores/servlet/Search?catalogId=15003&amp;langId=-1&amp;storeId=10194&amp;gs=true&amp;st=CC2592RGVR+" TargetMode="External"/><Relationship Id="rId62" Type="http://schemas.openxmlformats.org/officeDocument/2006/relationships/vmlDrawing" Target="../drawings/vmlDrawing1.vml"/><Relationship Id="rId6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24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/>
    <col min="4" max="4" width="9.140625"/>
    <col min="5" max="5" width="9.140625"/>
    <col min="6" max="6" width="9.140625"/>
    <col min="7" max="7" width="15.7109375" customWidth="1"/>
    <col min="8" max="8" width="9.140625" outlineLevel="1"/>
    <col min="9" max="9" width="9.140625" outlineLevel="2"/>
    <col min="10" max="10" width="9.140625" outlineLevel="2"/>
    <col min="11" max="11" width="15.7109375" customWidth="1"/>
    <col min="12" max="12" width="15.7109375" customWidth="1" outlineLevel="2"/>
    <col min="13" max="13" width="9.140625" outlineLevel="1"/>
    <col min="14" max="14" width="9.140625" outlineLevel="2"/>
    <col min="15" max="15" width="9.140625" outlineLevel="2"/>
    <col min="16" max="16" width="15.7109375" customWidth="1"/>
    <col min="17" max="17" width="15.7109375" customWidth="1" outlineLevel="2"/>
    <col min="18" max="18" width="9.140625" outlineLevel="1"/>
    <col min="19" max="19" width="9.140625" outlineLevel="2"/>
    <col min="20" max="20" width="9.140625" outlineLevel="2"/>
    <col min="21" max="21" width="15.7109375" customWidth="1"/>
    <col min="22" max="22" width="15.7109375" customWidth="1" outlineLevel="2"/>
    <col min="23" max="23" width="9.140625" outlineLevel="1"/>
    <col min="24" max="24" width="9.140625" outlineLevel="2"/>
    <col min="25" max="25" width="9.140625" outlineLevel="2"/>
    <col min="26" max="26" width="15.7109375" customWidth="1"/>
    <col min="27" max="27" width="15.7109375" customWidth="1" outlineLevel="2"/>
    <col min="28" max="28" width="9.140625" outlineLevel="1"/>
    <col min="29" max="29" width="9.140625" outlineLevel="2"/>
    <col min="30" max="30" width="9.140625" outlineLevel="2"/>
    <col min="31" max="31" width="15.7109375" customWidth="1"/>
    <col min="32" max="32" width="15.7109375" customWidth="1" outlineLevel="2"/>
    <col min="33" max="33" width="9.140625" outlineLevel="1"/>
    <col min="34" max="34" width="9.140625" outlineLevel="2"/>
    <col min="35" max="35" width="9.140625" outlineLevel="2"/>
    <col min="36" max="36" width="15.7109375" customWidth="1"/>
    <col min="37" max="37" width="15.7109375" customWidth="1" outlineLevel="2"/>
  </cols>
  <sheetData>
    <row r="1" spans="1:37">
      <c r="A1" s="2" t="s">
        <v>274</v>
      </c>
      <c r="B1" s="3" t="s">
        <v>275</v>
      </c>
      <c r="F1" s="4" t="s">
        <v>279</v>
      </c>
      <c r="G1" s="4">
        <v>100</v>
      </c>
    </row>
    <row r="2" spans="1:37">
      <c r="A2" s="2" t="s">
        <v>276</v>
      </c>
      <c r="B2" s="3"/>
      <c r="F2" s="2" t="s">
        <v>281</v>
      </c>
      <c r="G2" s="5">
        <f>TotalCost/BoardQty</f>
        <v>0</v>
      </c>
    </row>
    <row r="3" spans="1:37">
      <c r="A3" s="2" t="s">
        <v>277</v>
      </c>
      <c r="B3" s="3" t="s">
        <v>278</v>
      </c>
      <c r="F3" s="2" t="s">
        <v>280</v>
      </c>
      <c r="G3" s="6">
        <f>SUM(G7:G114)</f>
        <v>0</v>
      </c>
      <c r="K3" s="6">
        <f>SUM(K7:K114)</f>
        <v>0</v>
      </c>
      <c r="L3" s="7">
        <f>(ROWS(K7:K114)-COUNTBLANK(K7:K114))&amp;" of "&amp;ROWS(K7:K114)&amp;" parts found"</f>
        <v>0</v>
      </c>
      <c r="P3" s="6">
        <f>SUM(P7:P114)</f>
        <v>0</v>
      </c>
      <c r="Q3" s="7">
        <f>(ROWS(P7:P114)-COUNTBLANK(P7:P114))&amp;" of "&amp;ROWS(P7:P114)&amp;" parts found"</f>
        <v>0</v>
      </c>
      <c r="U3" s="6">
        <f>SUM(U7:U114)</f>
        <v>0</v>
      </c>
      <c r="V3" s="7">
        <f>(ROWS(U7:U114)-COUNTBLANK(U7:U114))&amp;" of "&amp;ROWS(U7:U114)&amp;" parts found"</f>
        <v>0</v>
      </c>
      <c r="Z3" s="6">
        <f>SUM(Z7:Z114)</f>
        <v>0</v>
      </c>
      <c r="AA3" s="7">
        <f>(ROWS(Z7:Z114)-COUNTBLANK(Z7:Z114))&amp;" of "&amp;ROWS(Z7:Z114)&amp;" parts found"</f>
        <v>0</v>
      </c>
      <c r="AE3" s="6">
        <f>SUM(AE7:AE114)</f>
        <v>0</v>
      </c>
      <c r="AF3" s="7">
        <f>(ROWS(AE7:AE114)-COUNTBLANK(AE7:AE114))&amp;" of "&amp;ROWS(AE7:AE114)&amp;" parts found"</f>
        <v>0</v>
      </c>
      <c r="AJ3" s="6">
        <f>SUM(AJ7:AJ114)</f>
        <v>0</v>
      </c>
      <c r="AK3" s="7">
        <f>(ROWS(AJ7:AJ114)-COUNTBLANK(AJ7:AJ114))&amp;" of "&amp;ROWS(AJ7:AJ114)&amp;" parts found"</f>
        <v>0</v>
      </c>
    </row>
    <row r="4" spans="1:37">
      <c r="A4" s="2" t="s">
        <v>282</v>
      </c>
      <c r="B4" s="3" t="s">
        <v>283</v>
      </c>
    </row>
    <row r="5" spans="1:37">
      <c r="A5" s="8" t="s">
        <v>0</v>
      </c>
      <c r="B5" s="8"/>
      <c r="C5" s="8"/>
      <c r="D5" s="8"/>
      <c r="E5" s="8"/>
      <c r="F5" s="8"/>
      <c r="G5" s="8"/>
      <c r="H5" s="9" t="s">
        <v>284</v>
      </c>
      <c r="I5" s="9"/>
      <c r="J5" s="9"/>
      <c r="K5" s="9"/>
      <c r="L5" s="9"/>
      <c r="M5" s="10" t="s">
        <v>306</v>
      </c>
      <c r="N5" s="10"/>
      <c r="O5" s="10"/>
      <c r="P5" s="10"/>
      <c r="Q5" s="10"/>
      <c r="R5" s="11" t="s">
        <v>307</v>
      </c>
      <c r="S5" s="11"/>
      <c r="T5" s="11"/>
      <c r="U5" s="11"/>
      <c r="V5" s="11"/>
      <c r="W5" s="12" t="s">
        <v>324</v>
      </c>
      <c r="X5" s="12"/>
      <c r="Y5" s="12"/>
      <c r="Z5" s="12"/>
      <c r="AA5" s="12"/>
      <c r="AB5" s="13" t="s">
        <v>340</v>
      </c>
      <c r="AC5" s="13"/>
      <c r="AD5" s="13"/>
      <c r="AE5" s="13"/>
      <c r="AF5" s="13"/>
      <c r="AG5" s="14" t="s">
        <v>350</v>
      </c>
      <c r="AH5" s="14"/>
      <c r="AI5" s="14"/>
      <c r="AJ5" s="14"/>
      <c r="AK5" s="14"/>
    </row>
    <row r="6" spans="1:37">
      <c r="A6" s="15" t="s">
        <v>2</v>
      </c>
      <c r="B6" s="15" t="s">
        <v>7</v>
      </c>
      <c r="C6" s="15" t="s">
        <v>1</v>
      </c>
      <c r="D6" s="15" t="s">
        <v>3</v>
      </c>
      <c r="E6" s="15" t="s">
        <v>6</v>
      </c>
      <c r="F6" s="15" t="s">
        <v>4</v>
      </c>
      <c r="G6" s="15" t="s">
        <v>5</v>
      </c>
      <c r="H6" s="15" t="s">
        <v>285</v>
      </c>
      <c r="I6" s="15" t="s">
        <v>286</v>
      </c>
      <c r="J6" s="15" t="s">
        <v>4</v>
      </c>
      <c r="K6" s="15" t="s">
        <v>5</v>
      </c>
      <c r="L6" s="15" t="s">
        <v>287</v>
      </c>
      <c r="M6" s="15" t="s">
        <v>285</v>
      </c>
      <c r="N6" s="15" t="s">
        <v>286</v>
      </c>
      <c r="O6" s="15" t="s">
        <v>4</v>
      </c>
      <c r="P6" s="15" t="s">
        <v>5</v>
      </c>
      <c r="Q6" s="15" t="s">
        <v>287</v>
      </c>
      <c r="R6" s="15" t="s">
        <v>285</v>
      </c>
      <c r="S6" s="15" t="s">
        <v>286</v>
      </c>
      <c r="T6" s="15" t="s">
        <v>4</v>
      </c>
      <c r="U6" s="15" t="s">
        <v>5</v>
      </c>
      <c r="V6" s="15" t="s">
        <v>287</v>
      </c>
      <c r="W6" s="15" t="s">
        <v>285</v>
      </c>
      <c r="X6" s="15" t="s">
        <v>286</v>
      </c>
      <c r="Y6" s="15" t="s">
        <v>4</v>
      </c>
      <c r="Z6" s="15" t="s">
        <v>5</v>
      </c>
      <c r="AA6" s="15" t="s">
        <v>287</v>
      </c>
      <c r="AB6" s="15" t="s">
        <v>285</v>
      </c>
      <c r="AC6" s="15" t="s">
        <v>286</v>
      </c>
      <c r="AD6" s="15" t="s">
        <v>4</v>
      </c>
      <c r="AE6" s="15" t="s">
        <v>5</v>
      </c>
      <c r="AF6" s="15" t="s">
        <v>287</v>
      </c>
      <c r="AG6" s="15" t="s">
        <v>285</v>
      </c>
      <c r="AH6" s="15" t="s">
        <v>286</v>
      </c>
      <c r="AI6" s="15" t="s">
        <v>4</v>
      </c>
      <c r="AJ6" s="15" t="s">
        <v>5</v>
      </c>
      <c r="AK6" s="15" t="s">
        <v>287</v>
      </c>
    </row>
    <row r="7" spans="1:37">
      <c r="A7" s="16" t="s">
        <v>8</v>
      </c>
      <c r="B7" s="16" t="s">
        <v>10</v>
      </c>
      <c r="C7" s="16" t="s">
        <v>9</v>
      </c>
      <c r="E7" s="16">
        <f>BoardQty*1</f>
        <v>0</v>
      </c>
      <c r="F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" s="17">
        <f>iferror(E7*F7,"")</f>
        <v>0</v>
      </c>
    </row>
    <row r="8" spans="1:37">
      <c r="A8" s="16" t="s">
        <v>11</v>
      </c>
      <c r="B8" s="16" t="s">
        <v>13</v>
      </c>
      <c r="C8" s="16" t="s">
        <v>12</v>
      </c>
      <c r="E8" s="16">
        <f>BoardQty*1</f>
        <v>0</v>
      </c>
      <c r="F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" s="17">
        <f>iferror(E8*F8,"")</f>
        <v>0</v>
      </c>
    </row>
    <row r="9" spans="1:37">
      <c r="A9" s="16" t="s">
        <v>14</v>
      </c>
      <c r="B9" s="16" t="s">
        <v>16</v>
      </c>
      <c r="C9" s="16" t="s">
        <v>15</v>
      </c>
      <c r="E9" s="16">
        <f>BoardQty*2</f>
        <v>0</v>
      </c>
      <c r="F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" s="17">
        <f>iferror(E9*F9,"")</f>
        <v>0</v>
      </c>
    </row>
    <row r="10" spans="1:37">
      <c r="A10" s="16" t="s">
        <v>17</v>
      </c>
      <c r="B10" s="16" t="s">
        <v>19</v>
      </c>
      <c r="C10" s="16" t="s">
        <v>18</v>
      </c>
      <c r="E10" s="16">
        <f>BoardQty*1</f>
        <v>0</v>
      </c>
      <c r="F1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" s="17">
        <f>iferror(E10*F10,"")</f>
        <v>0</v>
      </c>
    </row>
    <row r="11" spans="1:37">
      <c r="A11" s="16" t="s">
        <v>20</v>
      </c>
      <c r="B11" s="16" t="s">
        <v>21</v>
      </c>
      <c r="C11" s="16" t="s">
        <v>15</v>
      </c>
      <c r="E11" s="16">
        <f>BoardQty*2</f>
        <v>0</v>
      </c>
      <c r="F1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" s="17">
        <f>iferror(E11*F11,"")</f>
        <v>0</v>
      </c>
    </row>
    <row r="12" spans="1:37">
      <c r="A12" s="16" t="s">
        <v>22</v>
      </c>
      <c r="B12" s="16" t="s">
        <v>23</v>
      </c>
      <c r="C12" s="16" t="s">
        <v>12</v>
      </c>
      <c r="E12" s="16">
        <f>BoardQty*1</f>
        <v>0</v>
      </c>
      <c r="F1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2" s="17">
        <f>iferror(E12*F12,"")</f>
        <v>0</v>
      </c>
    </row>
    <row r="13" spans="1:37">
      <c r="A13" s="16" t="s">
        <v>24</v>
      </c>
      <c r="B13" s="16" t="s">
        <v>26</v>
      </c>
      <c r="C13" s="16" t="s">
        <v>25</v>
      </c>
      <c r="E13" s="16">
        <f>BoardQty*2</f>
        <v>0</v>
      </c>
      <c r="F1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3" s="17">
        <f>iferror(E13*F13,"")</f>
        <v>0</v>
      </c>
    </row>
    <row r="14" spans="1:37">
      <c r="A14" s="16" t="s">
        <v>27</v>
      </c>
      <c r="B14" s="16" t="s">
        <v>16</v>
      </c>
      <c r="C14" s="16" t="s">
        <v>12</v>
      </c>
      <c r="E14" s="16">
        <f>BoardQty*4</f>
        <v>0</v>
      </c>
      <c r="F1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4" s="17">
        <f>iferror(E14*F14,"")</f>
        <v>0</v>
      </c>
    </row>
    <row r="15" spans="1:37">
      <c r="A15" s="16" t="s">
        <v>28</v>
      </c>
      <c r="B15" s="16" t="s">
        <v>29</v>
      </c>
      <c r="C15" s="16" t="s">
        <v>12</v>
      </c>
      <c r="E15" s="16">
        <f>BoardQty*3</f>
        <v>0</v>
      </c>
      <c r="F1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5" s="17">
        <f>iferror(E15*F15,"")</f>
        <v>0</v>
      </c>
    </row>
    <row r="16" spans="1:37">
      <c r="A16" s="16" t="s">
        <v>30</v>
      </c>
      <c r="B16" s="16" t="s">
        <v>31</v>
      </c>
      <c r="C16" s="16" t="s">
        <v>12</v>
      </c>
      <c r="E16" s="16">
        <f>BoardQty*1</f>
        <v>0</v>
      </c>
      <c r="F1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6" s="17">
        <f>iferror(E16*F16,"")</f>
        <v>0</v>
      </c>
    </row>
    <row r="17" spans="1:7">
      <c r="A17" s="16" t="s">
        <v>32</v>
      </c>
      <c r="B17" s="16" t="s">
        <v>33</v>
      </c>
      <c r="C17" s="16" t="s">
        <v>12</v>
      </c>
      <c r="E17" s="16">
        <f>BoardQty*2</f>
        <v>0</v>
      </c>
      <c r="F1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7" s="17">
        <f>iferror(E17*F17,"")</f>
        <v>0</v>
      </c>
    </row>
    <row r="18" spans="1:7">
      <c r="A18" s="16" t="s">
        <v>34</v>
      </c>
      <c r="B18" s="16" t="s">
        <v>35</v>
      </c>
      <c r="C18" s="16" t="s">
        <v>12</v>
      </c>
      <c r="E18" s="16">
        <f>BoardQty*1</f>
        <v>0</v>
      </c>
      <c r="F1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8" s="17">
        <f>iferror(E18*F18,"")</f>
        <v>0</v>
      </c>
    </row>
    <row r="19" spans="1:7">
      <c r="A19" s="16" t="s">
        <v>36</v>
      </c>
      <c r="B19" s="16" t="s">
        <v>37</v>
      </c>
      <c r="C19" s="16" t="s">
        <v>12</v>
      </c>
      <c r="E19" s="16">
        <f>BoardQty*3</f>
        <v>0</v>
      </c>
      <c r="F1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9" s="17">
        <f>iferror(E19*F19,"")</f>
        <v>0</v>
      </c>
    </row>
    <row r="20" spans="1:7">
      <c r="A20" s="16" t="s">
        <v>38</v>
      </c>
      <c r="B20" s="16" t="s">
        <v>39</v>
      </c>
      <c r="C20" s="16" t="s">
        <v>12</v>
      </c>
      <c r="E20" s="16">
        <f>BoardQty*2</f>
        <v>0</v>
      </c>
      <c r="F2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0" s="17">
        <f>iferror(E20*F20,"")</f>
        <v>0</v>
      </c>
    </row>
    <row r="21" spans="1:7">
      <c r="A21" s="16" t="s">
        <v>40</v>
      </c>
      <c r="B21" s="16" t="s">
        <v>41</v>
      </c>
      <c r="C21" s="16" t="s">
        <v>12</v>
      </c>
      <c r="E21" s="16">
        <f>BoardQty*1</f>
        <v>0</v>
      </c>
      <c r="F2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1" s="17">
        <f>iferror(E21*F21,"")</f>
        <v>0</v>
      </c>
    </row>
    <row r="22" spans="1:7">
      <c r="A22" s="16" t="s">
        <v>42</v>
      </c>
      <c r="B22" s="16" t="s">
        <v>43</v>
      </c>
      <c r="C22" s="16" t="s">
        <v>12</v>
      </c>
      <c r="E22" s="16">
        <f>BoardQty*1</f>
        <v>0</v>
      </c>
      <c r="F2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2" s="17">
        <f>iferror(E22*F22,"")</f>
        <v>0</v>
      </c>
    </row>
    <row r="23" spans="1:7">
      <c r="A23" s="16" t="s">
        <v>44</v>
      </c>
      <c r="B23" s="16" t="s">
        <v>29</v>
      </c>
      <c r="C23" s="16" t="s">
        <v>25</v>
      </c>
      <c r="E23" s="16">
        <f>BoardQty*2</f>
        <v>0</v>
      </c>
      <c r="F2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3" s="17">
        <f>iferror(E23*F23,"")</f>
        <v>0</v>
      </c>
    </row>
    <row r="24" spans="1:7">
      <c r="A24" s="16" t="s">
        <v>45</v>
      </c>
      <c r="B24" s="16" t="s">
        <v>46</v>
      </c>
      <c r="C24" s="16" t="s">
        <v>25</v>
      </c>
      <c r="E24" s="16">
        <f>BoardQty*2</f>
        <v>0</v>
      </c>
      <c r="F2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4" s="17">
        <f>iferror(E24*F24,"")</f>
        <v>0</v>
      </c>
    </row>
    <row r="25" spans="1:7">
      <c r="A25" s="16" t="s">
        <v>47</v>
      </c>
      <c r="B25" s="16" t="s">
        <v>48</v>
      </c>
      <c r="C25" s="16" t="s">
        <v>12</v>
      </c>
      <c r="E25" s="16">
        <f>BoardQty*1</f>
        <v>0</v>
      </c>
      <c r="F2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5" s="17">
        <f>iferror(E25*F25,"")</f>
        <v>0</v>
      </c>
    </row>
    <row r="26" spans="1:7">
      <c r="A26" s="16" t="s">
        <v>49</v>
      </c>
      <c r="B26" s="16" t="s">
        <v>50</v>
      </c>
      <c r="C26" s="16" t="s">
        <v>12</v>
      </c>
      <c r="E26" s="16">
        <f>BoardQty*1</f>
        <v>0</v>
      </c>
      <c r="F2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6" s="17">
        <f>iferror(E26*F26,"")</f>
        <v>0</v>
      </c>
    </row>
    <row r="27" spans="1:7">
      <c r="A27" s="16" t="s">
        <v>51</v>
      </c>
      <c r="B27" s="16" t="s">
        <v>52</v>
      </c>
      <c r="C27" s="16" t="s">
        <v>12</v>
      </c>
      <c r="E27" s="16">
        <f>BoardQty*1</f>
        <v>0</v>
      </c>
      <c r="F2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7" s="17">
        <f>iferror(E27*F27,"")</f>
        <v>0</v>
      </c>
    </row>
    <row r="28" spans="1:7">
      <c r="A28" s="16" t="s">
        <v>53</v>
      </c>
      <c r="B28" s="16" t="s">
        <v>55</v>
      </c>
      <c r="C28" s="16" t="s">
        <v>54</v>
      </c>
      <c r="E28" s="16">
        <f>BoardQty*1</f>
        <v>0</v>
      </c>
      <c r="F2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8" s="17">
        <f>iferror(E28*F28,"")</f>
        <v>0</v>
      </c>
    </row>
    <row r="29" spans="1:7">
      <c r="A29" s="16" t="s">
        <v>56</v>
      </c>
      <c r="B29" s="16" t="s">
        <v>57</v>
      </c>
      <c r="C29" s="16" t="s">
        <v>12</v>
      </c>
      <c r="E29" s="16">
        <f>BoardQty*1</f>
        <v>0</v>
      </c>
      <c r="F2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29" s="17">
        <f>iferror(E29*F29,"")</f>
        <v>0</v>
      </c>
    </row>
    <row r="30" spans="1:7">
      <c r="A30" s="16" t="s">
        <v>58</v>
      </c>
      <c r="B30" s="16" t="s">
        <v>59</v>
      </c>
      <c r="C30" s="16" t="s">
        <v>12</v>
      </c>
      <c r="E30" s="16">
        <f>BoardQty*3</f>
        <v>0</v>
      </c>
      <c r="F3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0" s="17">
        <f>iferror(E30*F30,"")</f>
        <v>0</v>
      </c>
    </row>
    <row r="31" spans="1:7">
      <c r="A31" s="16" t="s">
        <v>60</v>
      </c>
      <c r="B31" s="16" t="s">
        <v>61</v>
      </c>
      <c r="C31" s="16" t="s">
        <v>12</v>
      </c>
      <c r="E31" s="16">
        <f>BoardQty*1</f>
        <v>0</v>
      </c>
      <c r="F3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1" s="17">
        <f>iferror(E31*F31,"")</f>
        <v>0</v>
      </c>
    </row>
    <row r="32" spans="1:7">
      <c r="A32" s="16" t="s">
        <v>62</v>
      </c>
      <c r="B32" s="16" t="s">
        <v>63</v>
      </c>
      <c r="C32" s="16" t="s">
        <v>12</v>
      </c>
      <c r="E32" s="16">
        <f>BoardQty*20</f>
        <v>0</v>
      </c>
      <c r="F3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2" s="17">
        <f>iferror(E32*F32,"")</f>
        <v>0</v>
      </c>
    </row>
    <row r="33" spans="1:32">
      <c r="A33" s="16" t="s">
        <v>64</v>
      </c>
      <c r="B33" s="16" t="s">
        <v>66</v>
      </c>
      <c r="C33" s="16" t="s">
        <v>12</v>
      </c>
      <c r="D33" s="16" t="s">
        <v>65</v>
      </c>
      <c r="E33" s="16">
        <f>BoardQty*2</f>
        <v>0</v>
      </c>
      <c r="F3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3" s="17">
        <f>iferror(E33*F33,"")</f>
        <v>0</v>
      </c>
      <c r="H33" s="18" t="s">
        <v>289</v>
      </c>
      <c r="J33" s="17">
        <f>iferror(lookup(if(I33="",E33,I33),{0,1,10,100,500,1000,2500,5000,10000,50000},{0.0,0.1,0.036,0.0162,0.0116,0.00911,0.00828,0.00762,0.00604,0.00489}),"")</f>
        <v>0</v>
      </c>
      <c r="K33" s="17">
        <f>iferror(if(I33="",E33,I33)*J33,"")</f>
        <v>0</v>
      </c>
      <c r="L33" s="19" t="s">
        <v>288</v>
      </c>
      <c r="R33" s="18" t="s">
        <v>289</v>
      </c>
      <c r="T33" s="17">
        <f>iferror(lookup(if(S33="",E33,S33),{0,1,10,100,500,1000,5000,10000,20000},{0.0,0.103,0.035,0.015,0.011,0.009,0.008,0.006,0.005}),"")</f>
        <v>0</v>
      </c>
      <c r="U33" s="17">
        <f>iferror(if(S33="",E33,S33)*T33,"")</f>
        <v>0</v>
      </c>
      <c r="V33" s="19" t="s">
        <v>308</v>
      </c>
    </row>
    <row r="34" spans="1:32">
      <c r="A34" s="16" t="s">
        <v>67</v>
      </c>
      <c r="B34" s="16" t="s">
        <v>68</v>
      </c>
      <c r="C34" s="16" t="s">
        <v>25</v>
      </c>
      <c r="E34" s="16">
        <f>BoardQty*1</f>
        <v>0</v>
      </c>
      <c r="F3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4" s="17">
        <f>iferror(E34*F34,"")</f>
        <v>0</v>
      </c>
    </row>
    <row r="35" spans="1:32">
      <c r="A35" s="16" t="s">
        <v>69</v>
      </c>
      <c r="B35" s="16" t="s">
        <v>72</v>
      </c>
      <c r="C35" s="16" t="s">
        <v>70</v>
      </c>
      <c r="D35" s="16" t="s">
        <v>71</v>
      </c>
      <c r="E35" s="16">
        <f>BoardQty*1</f>
        <v>0</v>
      </c>
      <c r="F3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5" s="17">
        <f>iferror(E35*F35,"")</f>
        <v>0</v>
      </c>
      <c r="H35" s="16">
        <v>860</v>
      </c>
      <c r="J35" s="17">
        <f>iferror(lookup(if(I35="",E35,I35),{0,1,10,100,500,1000,2000,5000,10000,25000,50000},{0.0,0.79,0.557,0.3671,0.27192,0.20099,0.18917,0.17735,0.16552,0.15961,0.1537}),"")</f>
        <v>0</v>
      </c>
      <c r="K35" s="17">
        <f>iferror(if(I35="",E35,I35)*J35,"")</f>
        <v>0</v>
      </c>
      <c r="L35" s="19" t="s">
        <v>290</v>
      </c>
      <c r="R35" s="18" t="s">
        <v>289</v>
      </c>
      <c r="T35" s="17">
        <f>iferror(lookup(if(S35="",E35,S35),{0,1,10,100,500,1000,2000,10000,25000,50000},{0.0,0.881,0.501,0.339,0.306,0.214,0.188,0.175,0.169,0.164}),"")</f>
        <v>0</v>
      </c>
      <c r="U35" s="17">
        <f>iferror(if(S35="",E35,S35)*T35,"")</f>
        <v>0</v>
      </c>
      <c r="V35" s="19" t="s">
        <v>309</v>
      </c>
      <c r="W35" s="16">
        <v>263</v>
      </c>
      <c r="Y35" s="17">
        <f>iferror(lookup(if(X35="",E35,X35),{0,1,10,25,50,100,500},{0.0,0.86,0.489,0.436,0.383,0.33,0.299}),"")</f>
        <v>0</v>
      </c>
      <c r="Z35" s="17">
        <f>iferror(if(X35="",E35,X35)*Y35,"")</f>
        <v>0</v>
      </c>
      <c r="AA35" s="19" t="s">
        <v>325</v>
      </c>
      <c r="AB35" s="16">
        <v>3800</v>
      </c>
      <c r="AF35" s="19" t="s">
        <v>341</v>
      </c>
    </row>
    <row r="36" spans="1:32">
      <c r="A36" s="16" t="s">
        <v>73</v>
      </c>
      <c r="B36" s="16" t="s">
        <v>74</v>
      </c>
      <c r="C36" s="16" t="s">
        <v>25</v>
      </c>
      <c r="E36" s="16">
        <f>BoardQty*1</f>
        <v>0</v>
      </c>
      <c r="F3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6" s="17">
        <f>iferror(E36*F36,"")</f>
        <v>0</v>
      </c>
    </row>
    <row r="37" spans="1:32">
      <c r="A37" s="16" t="s">
        <v>75</v>
      </c>
      <c r="B37" s="16" t="s">
        <v>76</v>
      </c>
      <c r="C37" s="16" t="s">
        <v>12</v>
      </c>
      <c r="E37" s="16">
        <f>BoardQty*1</f>
        <v>0</v>
      </c>
      <c r="F3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7" s="17">
        <f>iferror(E37*F37,"")</f>
        <v>0</v>
      </c>
    </row>
    <row r="38" spans="1:32">
      <c r="A38" s="16" t="s">
        <v>77</v>
      </c>
      <c r="B38" s="16" t="s">
        <v>78</v>
      </c>
      <c r="C38" s="16" t="s">
        <v>12</v>
      </c>
      <c r="E38" s="16">
        <f>BoardQty*2</f>
        <v>0</v>
      </c>
      <c r="F3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8" s="17">
        <f>iferror(E38*F38,"")</f>
        <v>0</v>
      </c>
    </row>
    <row r="39" spans="1:32">
      <c r="A39" s="16" t="s">
        <v>79</v>
      </c>
      <c r="B39" s="16" t="s">
        <v>80</v>
      </c>
      <c r="C39" s="16" t="s">
        <v>18</v>
      </c>
      <c r="E39" s="16">
        <f>BoardQty*1</f>
        <v>0</v>
      </c>
      <c r="F3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39" s="17">
        <f>iferror(E39*F39,"")</f>
        <v>0</v>
      </c>
    </row>
    <row r="40" spans="1:32">
      <c r="A40" s="16" t="s">
        <v>81</v>
      </c>
      <c r="B40" s="16" t="s">
        <v>19</v>
      </c>
      <c r="C40" s="16" t="s">
        <v>12</v>
      </c>
      <c r="E40" s="16">
        <f>BoardQty*4</f>
        <v>0</v>
      </c>
      <c r="F4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0" s="17">
        <f>iferror(E40*F40,"")</f>
        <v>0</v>
      </c>
    </row>
    <row r="41" spans="1:32">
      <c r="A41" s="16" t="s">
        <v>82</v>
      </c>
      <c r="B41" s="16" t="s">
        <v>83</v>
      </c>
      <c r="C41" s="16" t="s">
        <v>12</v>
      </c>
      <c r="E41" s="16">
        <f>BoardQty*32</f>
        <v>0</v>
      </c>
      <c r="F4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1" s="17">
        <f>iferror(E41*F41,"")</f>
        <v>0</v>
      </c>
    </row>
    <row r="42" spans="1:32">
      <c r="A42" s="16" t="s">
        <v>84</v>
      </c>
      <c r="B42" s="16" t="s">
        <v>87</v>
      </c>
      <c r="C42" s="16" t="s">
        <v>85</v>
      </c>
      <c r="D42" s="16" t="s">
        <v>86</v>
      </c>
      <c r="E42" s="16">
        <f>BoardQty*1</f>
        <v>0</v>
      </c>
      <c r="F4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2" s="17">
        <f>iferror(E42*F42,"")</f>
        <v>0</v>
      </c>
      <c r="H42" s="16">
        <v>5312</v>
      </c>
      <c r="J42" s="17">
        <f>iferror(lookup(if(I42="",E42,I42),{0,1,10,25,50,100,250,500,1000,3000,6000},{0.0,2.85,2.735,2.5072,2.3934,2.2794,1.99448,1.9375,1.65258,1.39874,1.34693}),"")</f>
        <v>0</v>
      </c>
      <c r="K42" s="17">
        <f>iferror(if(I42="",E42,I42)*J42,"")</f>
        <v>0</v>
      </c>
      <c r="L42" s="19" t="s">
        <v>291</v>
      </c>
      <c r="R42" s="16">
        <v>2773</v>
      </c>
      <c r="T42" s="17">
        <f>iferror(lookup(if(S42="",E42,S42),{0,1,10,100,250,500,1000,3000,6000},{0.0,2.31,2.03,1.85,1.63,1.56,1.34,1.31,1.2}),"")</f>
        <v>0</v>
      </c>
      <c r="U42" s="17">
        <f>iferror(if(S42="",E42,S42)*T42,"")</f>
        <v>0</v>
      </c>
      <c r="V42" s="19" t="s">
        <v>310</v>
      </c>
      <c r="W42" s="16">
        <v>24750</v>
      </c>
      <c r="Y42" s="17">
        <f>iferror(lookup(if(X42="",E42,X42),{0,1,3000,6000},{0.0,1.25,1.25,1.19}),"")</f>
        <v>0</v>
      </c>
      <c r="Z42" s="17">
        <f>iferror(if(X42="",E42,X42)*Y42,"")</f>
        <v>0</v>
      </c>
      <c r="AA42" s="19" t="s">
        <v>326</v>
      </c>
    </row>
    <row r="43" spans="1:32">
      <c r="A43" s="16" t="s">
        <v>88</v>
      </c>
      <c r="B43" s="16" t="s">
        <v>90</v>
      </c>
      <c r="C43" s="16" t="s">
        <v>89</v>
      </c>
      <c r="E43" s="16">
        <f>BoardQty*3</f>
        <v>0</v>
      </c>
      <c r="F4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3" s="17">
        <f>iferror(E43*F43,"")</f>
        <v>0</v>
      </c>
    </row>
    <row r="44" spans="1:32">
      <c r="A44" s="16" t="s">
        <v>91</v>
      </c>
      <c r="B44" s="16" t="s">
        <v>93</v>
      </c>
      <c r="C44" s="16" t="s">
        <v>92</v>
      </c>
      <c r="E44" s="16">
        <f>BoardQty*1</f>
        <v>0</v>
      </c>
      <c r="F4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4" s="17">
        <f>iferror(E44*F44,"")</f>
        <v>0</v>
      </c>
    </row>
    <row r="45" spans="1:32">
      <c r="A45" s="16" t="s">
        <v>94</v>
      </c>
      <c r="B45" s="16" t="s">
        <v>95</v>
      </c>
      <c r="C45" s="16" t="s">
        <v>92</v>
      </c>
      <c r="E45" s="16">
        <f>BoardQty*2</f>
        <v>0</v>
      </c>
      <c r="F4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5" s="17">
        <f>iferror(E45*F45,"")</f>
        <v>0</v>
      </c>
    </row>
    <row r="46" spans="1:32">
      <c r="A46" s="16" t="s">
        <v>96</v>
      </c>
      <c r="B46" s="16" t="s">
        <v>97</v>
      </c>
      <c r="C46" s="16" t="s">
        <v>92</v>
      </c>
      <c r="E46" s="16">
        <f>BoardQty*1</f>
        <v>0</v>
      </c>
      <c r="F4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6" s="17">
        <f>iferror(E46*F46,"")</f>
        <v>0</v>
      </c>
    </row>
    <row r="47" spans="1:32">
      <c r="A47" s="16" t="s">
        <v>98</v>
      </c>
      <c r="B47" s="16" t="s">
        <v>100</v>
      </c>
      <c r="C47" s="16" t="s">
        <v>99</v>
      </c>
      <c r="E47" s="16">
        <f>BoardQty*1</f>
        <v>0</v>
      </c>
      <c r="F4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7" s="17">
        <f>iferror(E47*F47,"")</f>
        <v>0</v>
      </c>
    </row>
    <row r="48" spans="1:32">
      <c r="A48" s="16" t="s">
        <v>101</v>
      </c>
      <c r="B48" s="16" t="s">
        <v>102</v>
      </c>
      <c r="C48" s="16" t="s">
        <v>92</v>
      </c>
      <c r="E48" s="16">
        <f>BoardQty*3</f>
        <v>0</v>
      </c>
      <c r="F4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8" s="17">
        <f>iferror(E48*F48,"")</f>
        <v>0</v>
      </c>
    </row>
    <row r="49" spans="1:37">
      <c r="A49" s="16" t="s">
        <v>103</v>
      </c>
      <c r="B49" s="16" t="s">
        <v>105</v>
      </c>
      <c r="C49" s="16" t="s">
        <v>104</v>
      </c>
      <c r="D49" s="16" t="s">
        <v>105</v>
      </c>
      <c r="E49" s="16">
        <f>BoardQty*1</f>
        <v>0</v>
      </c>
      <c r="F4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49" s="17">
        <f>iferror(E49*F49,"")</f>
        <v>0</v>
      </c>
      <c r="H49" s="16">
        <v>1929</v>
      </c>
      <c r="J49" s="17">
        <f>iferror(lookup(if(I49="",E49,I49),{0,1,10,25,50,100,250,500,1000,2500},{0.0,5.55,5.328,4.884,4.662,4.44,3.885,3.774,3.219,2.997}),"")</f>
        <v>0</v>
      </c>
      <c r="K49" s="17">
        <f>iferror(if(I49="",E49,I49)*J49,"")</f>
        <v>0</v>
      </c>
      <c r="L49" s="19" t="s">
        <v>292</v>
      </c>
      <c r="R49" s="16">
        <v>757</v>
      </c>
      <c r="T49" s="17">
        <f>iferror(lookup(if(S49="",E49,S49),{0,1,10,25,100,250,500,1000,2500,5000},{0.0,5.69,5.45,4.99,4.55,3.98,3.86,3.29,3.06,2.96}),"")</f>
        <v>0</v>
      </c>
      <c r="U49" s="17">
        <f>iferror(if(S49="",E49,S49)*T49,"")</f>
        <v>0</v>
      </c>
      <c r="V49" s="19" t="s">
        <v>311</v>
      </c>
    </row>
    <row r="50" spans="1:37">
      <c r="A50" s="16" t="s">
        <v>106</v>
      </c>
      <c r="B50" s="16" t="s">
        <v>108</v>
      </c>
      <c r="C50" s="16" t="s">
        <v>107</v>
      </c>
      <c r="E50" s="16">
        <f>BoardQty*1</f>
        <v>0</v>
      </c>
      <c r="F5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0" s="17">
        <f>iferror(E50*F50,"")</f>
        <v>0</v>
      </c>
    </row>
    <row r="51" spans="1:37">
      <c r="A51" s="16" t="s">
        <v>109</v>
      </c>
      <c r="B51" s="16" t="s">
        <v>112</v>
      </c>
      <c r="C51" s="16" t="s">
        <v>110</v>
      </c>
      <c r="D51" s="16" t="s">
        <v>111</v>
      </c>
      <c r="E51" s="16">
        <f>BoardQty*1</f>
        <v>0</v>
      </c>
      <c r="F5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1" s="17">
        <f>iferror(E51*F51,"")</f>
        <v>0</v>
      </c>
      <c r="H51" s="18" t="s">
        <v>289</v>
      </c>
      <c r="J51" s="17">
        <f>iferror(lookup(if(I51="",E51,I51),{0,1,20000},{0.0,0.25286,0.25286}),"")</f>
        <v>0</v>
      </c>
      <c r="K51" s="17">
        <f>iferror(if(I51="",E51,I51)*J51,"")</f>
        <v>0</v>
      </c>
      <c r="L51" s="19" t="s">
        <v>293</v>
      </c>
      <c r="R51" s="16">
        <v>11435</v>
      </c>
      <c r="T51" s="17">
        <f>iferror(lookup(if(S51="",E51,S51),{0,1,10,25,50,100,250,500,1000,20000},{0.0,0.481,0.458,0.429,0.418,0.403,0.35,0.326,0.258,0.258}),"")</f>
        <v>0</v>
      </c>
      <c r="U51" s="17">
        <f>iferror(if(S51="",E51,S51)*T51,"")</f>
        <v>0</v>
      </c>
      <c r="V51" s="19" t="s">
        <v>312</v>
      </c>
      <c r="W51" s="16">
        <v>1114</v>
      </c>
      <c r="Y51" s="17">
        <f>iferror(lookup(if(X51="",E51,X51),{0,1,10,250,500,1000,5000},{0.0,0.155,0.155,0.117,0.105,0.094,0.086}),"")</f>
        <v>0</v>
      </c>
      <c r="Z51" s="17">
        <f>iferror(if(X51="",E51,X51)*Y51,"")</f>
        <v>0</v>
      </c>
      <c r="AA51" s="19" t="s">
        <v>327</v>
      </c>
    </row>
    <row r="52" spans="1:37">
      <c r="A52" s="16" t="s">
        <v>113</v>
      </c>
      <c r="B52" s="16" t="s">
        <v>115</v>
      </c>
      <c r="C52" s="16" t="s">
        <v>114</v>
      </c>
      <c r="E52" s="16">
        <f>BoardQty*2</f>
        <v>0</v>
      </c>
      <c r="F5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2" s="17">
        <f>iferror(E52*F52,"")</f>
        <v>0</v>
      </c>
    </row>
    <row r="53" spans="1:37">
      <c r="A53" s="16" t="s">
        <v>116</v>
      </c>
      <c r="B53" s="16" t="s">
        <v>117</v>
      </c>
      <c r="C53" s="16" t="s">
        <v>114</v>
      </c>
      <c r="E53" s="16">
        <f>BoardQty*2</f>
        <v>0</v>
      </c>
      <c r="F5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3" s="17">
        <f>iferror(E53*F53,"")</f>
        <v>0</v>
      </c>
    </row>
    <row r="54" spans="1:37">
      <c r="A54" s="16" t="s">
        <v>118</v>
      </c>
      <c r="B54" s="16" t="s">
        <v>119</v>
      </c>
      <c r="C54" s="16" t="s">
        <v>114</v>
      </c>
      <c r="E54" s="16">
        <f>BoardQty*1</f>
        <v>0</v>
      </c>
      <c r="F5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4" s="17">
        <f>iferror(E54*F54,"")</f>
        <v>0</v>
      </c>
    </row>
    <row r="55" spans="1:37">
      <c r="A55" s="16" t="s">
        <v>120</v>
      </c>
      <c r="B55" s="16" t="s">
        <v>80</v>
      </c>
      <c r="C55" s="16" t="s">
        <v>114</v>
      </c>
      <c r="E55" s="16">
        <f>BoardQty*1</f>
        <v>0</v>
      </c>
      <c r="F5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5" s="17">
        <f>iferror(E55*F55,"")</f>
        <v>0</v>
      </c>
    </row>
    <row r="56" spans="1:37">
      <c r="A56" s="16" t="s">
        <v>121</v>
      </c>
      <c r="B56" s="16" t="s">
        <v>122</v>
      </c>
      <c r="C56" s="16" t="s">
        <v>114</v>
      </c>
      <c r="E56" s="16">
        <f>BoardQty*1</f>
        <v>0</v>
      </c>
      <c r="F5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6" s="17">
        <f>iferror(E56*F56,"")</f>
        <v>0</v>
      </c>
    </row>
    <row r="57" spans="1:37">
      <c r="A57" s="16" t="s">
        <v>123</v>
      </c>
      <c r="B57" s="16" t="s">
        <v>124</v>
      </c>
      <c r="C57" s="16" t="s">
        <v>114</v>
      </c>
      <c r="E57" s="16">
        <f>BoardQty*2</f>
        <v>0</v>
      </c>
      <c r="F5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7" s="17">
        <f>iferror(E57*F57,"")</f>
        <v>0</v>
      </c>
    </row>
    <row r="58" spans="1:37">
      <c r="A58" s="16" t="s">
        <v>125</v>
      </c>
      <c r="B58" s="16" t="s">
        <v>128</v>
      </c>
      <c r="C58" s="16" t="s">
        <v>126</v>
      </c>
      <c r="D58" s="16" t="s">
        <v>127</v>
      </c>
      <c r="E58" s="16">
        <f>BoardQty*1</f>
        <v>0</v>
      </c>
      <c r="F5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8" s="17">
        <f>iferror(E58*F58,"")</f>
        <v>0</v>
      </c>
      <c r="H58" s="16">
        <v>21355</v>
      </c>
      <c r="J58" s="17">
        <f>iferror(lookup(if(I58="",E58,I58),{0,1,10,100,500,1000,2500,5000,12500,25000},{0.0,0.97,0.845,0.6038,0.441,0.357,0.336,0.3255,0.315,0.3045}),"")</f>
        <v>0</v>
      </c>
      <c r="K58" s="17">
        <f>iferror(if(I58="",E58,I58)*J58,"")</f>
        <v>0</v>
      </c>
      <c r="L58" s="19" t="s">
        <v>294</v>
      </c>
      <c r="R58" s="16">
        <v>6990</v>
      </c>
      <c r="T58" s="17">
        <f>iferror(lookup(if(S58="",E58,S58),{0,1,10,100,500,1000,2500},{0.0,0.974,0.699,0.646,0.453,0.403,0.384}),"")</f>
        <v>0</v>
      </c>
      <c r="U58" s="17">
        <f>iferror(if(S58="",E58,S58)*T58,"")</f>
        <v>0</v>
      </c>
      <c r="V58" s="19" t="s">
        <v>313</v>
      </c>
      <c r="W58" s="18" t="s">
        <v>289</v>
      </c>
      <c r="Y58" s="17">
        <f>iferror(lookup(if(X58="",E58,X58),{0,1,500,1000,2000,3000},{0.0,0.399,0.399,0.357,0.341,0.325}),"")</f>
        <v>0</v>
      </c>
      <c r="Z58" s="17">
        <f>iferror(if(X58="",E58,X58)*Y58,"")</f>
        <v>0</v>
      </c>
      <c r="AA58" s="19" t="s">
        <v>328</v>
      </c>
      <c r="AB58" s="16">
        <v>280</v>
      </c>
      <c r="AD58" s="17">
        <f>iferror(lookup(if(AC58="",E58,AC58),{0,1,5,50,250,500},{0.0,1.0694112,1.0694112,0.8076672,0.6132288,0.4462112}),"")</f>
        <v>0</v>
      </c>
      <c r="AE58" s="17">
        <f>iferror(if(AC58="",E58,AC58)*AD58,"")</f>
        <v>0</v>
      </c>
      <c r="AF58" s="19" t="s">
        <v>342</v>
      </c>
    </row>
    <row r="59" spans="1:37">
      <c r="A59" s="16" t="s">
        <v>129</v>
      </c>
      <c r="B59" s="16" t="s">
        <v>112</v>
      </c>
      <c r="C59" s="16" t="s">
        <v>130</v>
      </c>
      <c r="D59" s="16" t="s">
        <v>131</v>
      </c>
      <c r="E59" s="16">
        <f>BoardQty*1</f>
        <v>0</v>
      </c>
      <c r="F5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59" s="17">
        <f>iferror(E59*F59,"")</f>
        <v>0</v>
      </c>
      <c r="H59" s="16">
        <v>38373</v>
      </c>
      <c r="J59" s="17">
        <f>iferror(lookup(if(I59="",E59,I59),{0,1,10,100,500,1000,3000,6000,15000,30000},{0.0,0.41,0.362,0.2588,0.21736,0.17595,0.144,0.1395,0.135,0.133}),"")</f>
        <v>0</v>
      </c>
      <c r="K59" s="17">
        <f>iferror(if(I59="",E59,I59)*J59,"")</f>
        <v>0</v>
      </c>
      <c r="L59" s="19" t="s">
        <v>295</v>
      </c>
      <c r="R59" s="16">
        <v>14094</v>
      </c>
      <c r="T59" s="17">
        <f>iferror(lookup(if(S59="",E59,S59),{0,1,10,100,250,500,1000,3000,6000},{0.0,0.369,0.253,0.23,0.215,0.193,0.156,0.141,0.139}),"")</f>
        <v>0</v>
      </c>
      <c r="U59" s="17">
        <f>iferror(if(S59="",E59,S59)*T59,"")</f>
        <v>0</v>
      </c>
      <c r="V59" s="19" t="s">
        <v>314</v>
      </c>
      <c r="W59" s="16">
        <v>4833</v>
      </c>
      <c r="Y59" s="17">
        <f>iferror(lookup(if(X59="",E59,X59),{0,1,25,50,100,250,500,1000},{0.0,0.36,0.246,0.235,0.224,0.21,0.188,0.152}),"")</f>
        <v>0</v>
      </c>
      <c r="Z59" s="17">
        <f>iferror(if(X59="",E59,X59)*Y59,"")</f>
        <v>0</v>
      </c>
      <c r="AA59" s="19" t="s">
        <v>329</v>
      </c>
      <c r="AB59" s="18" t="s">
        <v>289</v>
      </c>
      <c r="AD59" s="17">
        <f>iferror(lookup(if(AC59="",E59,AC59),{0,1,3000},{0.0,0.2966432,0.2966432}),"")</f>
        <v>0</v>
      </c>
      <c r="AE59" s="17">
        <f>iferror(if(AC59="",E59,AC59)*AD59,"")</f>
        <v>0</v>
      </c>
      <c r="AF59" s="19" t="s">
        <v>343</v>
      </c>
    </row>
    <row r="60" spans="1:37">
      <c r="A60" s="16" t="s">
        <v>132</v>
      </c>
      <c r="B60" s="16" t="s">
        <v>135</v>
      </c>
      <c r="C60" s="16" t="s">
        <v>133</v>
      </c>
      <c r="D60" s="16" t="s">
        <v>134</v>
      </c>
      <c r="E60" s="16">
        <f>BoardQty*1</f>
        <v>0</v>
      </c>
      <c r="F6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0" s="17">
        <f>iferror(E60*F60,"")</f>
        <v>0</v>
      </c>
      <c r="R60" s="16">
        <v>1939</v>
      </c>
      <c r="T60" s="17">
        <f>iferror(lookup(if(S60="",E60,S60),{0,1,10,50,100,200,300,900,1800},{0.0,3.25,2.86,2.54,2.23,1.9,1.68,1.53,1.41}),"")</f>
        <v>0</v>
      </c>
      <c r="U60" s="17">
        <f>iferror(if(S60="",E60,S60)*T60,"")</f>
        <v>0</v>
      </c>
      <c r="V60" s="19" t="s">
        <v>315</v>
      </c>
    </row>
    <row r="61" spans="1:37">
      <c r="A61" s="16" t="s">
        <v>136</v>
      </c>
      <c r="B61" s="16" t="s">
        <v>139</v>
      </c>
      <c r="C61" s="16" t="s">
        <v>137</v>
      </c>
      <c r="D61" s="16" t="s">
        <v>138</v>
      </c>
      <c r="E61" s="16">
        <f>BoardQty*3</f>
        <v>0</v>
      </c>
      <c r="F6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1" s="17">
        <f>iferror(E61*F61,"")</f>
        <v>0</v>
      </c>
      <c r="H61" s="16">
        <v>94313</v>
      </c>
      <c r="J61" s="17">
        <f>iferror(lookup(if(I61="",E61,I61),{0,1,10,25,50,100,250,500,1000,4000,8000,12000},{0.0,0.21,0.16,0.1324,0.1142,0.1027,0.08672,0.0776,0.06619,0.0581,0.05333,0.05188}),"")</f>
        <v>0</v>
      </c>
      <c r="K61" s="17">
        <f>iferror(if(I61="",E61,I61)*J61,"")</f>
        <v>0</v>
      </c>
      <c r="L61" s="19" t="s">
        <v>296</v>
      </c>
      <c r="R61" s="18" t="s">
        <v>289</v>
      </c>
      <c r="V61" s="19" t="s">
        <v>316</v>
      </c>
      <c r="W61" s="16">
        <v>23044</v>
      </c>
      <c r="Y61" s="17">
        <f>iferror(lookup(if(X61="",E61,X61),{0,1,10,25,50,100,250,500,1000},{0.0,0.124,0.124,0.112,0.099,0.087,0.083,0.078,0.067}),"")</f>
        <v>0</v>
      </c>
      <c r="Z61" s="17">
        <f>iferror(if(X61="",E61,X61)*Y61,"")</f>
        <v>0</v>
      </c>
      <c r="AA61" s="19" t="s">
        <v>330</v>
      </c>
      <c r="AB61" s="18" t="s">
        <v>289</v>
      </c>
      <c r="AD61" s="17">
        <f>iferror(lookup(if(AC61="",E61,AC61),{0,1},{0.0,184.816192}),"")</f>
        <v>0</v>
      </c>
      <c r="AE61" s="17">
        <f>iferror(if(AC61="",E61,AC61)*AD61,"")</f>
        <v>0</v>
      </c>
      <c r="AF61" s="19" t="s">
        <v>344</v>
      </c>
      <c r="AG61" s="16">
        <v>22000</v>
      </c>
      <c r="AI61" s="17">
        <f>iferror(lookup(if(AH61="",E61,AH61),{0,1,20,100,1000,4000},{0.0,0.06028,0.06028,0.04306,0.03445,0.03013}),"")</f>
        <v>0</v>
      </c>
      <c r="AJ61" s="17">
        <f>iferror(if(AH61="",E61,AH61)*AI61,"")</f>
        <v>0</v>
      </c>
      <c r="AK61" s="19" t="s">
        <v>351</v>
      </c>
    </row>
    <row r="62" spans="1:37">
      <c r="A62" s="16" t="s">
        <v>140</v>
      </c>
      <c r="B62" s="16" t="s">
        <v>141</v>
      </c>
      <c r="C62" s="16" t="s">
        <v>114</v>
      </c>
      <c r="E62" s="16">
        <f>BoardQty*1</f>
        <v>0</v>
      </c>
      <c r="F6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2" s="17">
        <f>iferror(E62*F62,"")</f>
        <v>0</v>
      </c>
    </row>
    <row r="63" spans="1:37">
      <c r="A63" s="16" t="s">
        <v>142</v>
      </c>
      <c r="B63" s="16" t="s">
        <v>19</v>
      </c>
      <c r="C63" s="16" t="s">
        <v>114</v>
      </c>
      <c r="E63" s="16">
        <f>BoardQty*1</f>
        <v>0</v>
      </c>
      <c r="F6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3" s="17">
        <f>iferror(E63*F63,"")</f>
        <v>0</v>
      </c>
    </row>
    <row r="64" spans="1:37">
      <c r="A64" s="16" t="s">
        <v>143</v>
      </c>
      <c r="B64" s="16" t="s">
        <v>144</v>
      </c>
      <c r="C64" s="16" t="s">
        <v>114</v>
      </c>
      <c r="E64" s="16">
        <f>BoardQty*1</f>
        <v>0</v>
      </c>
      <c r="F6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4" s="17">
        <f>iferror(E64*F64,"")</f>
        <v>0</v>
      </c>
    </row>
    <row r="65" spans="1:37">
      <c r="A65" s="16" t="s">
        <v>145</v>
      </c>
      <c r="B65" s="16" t="s">
        <v>146</v>
      </c>
      <c r="C65" s="16" t="s">
        <v>114</v>
      </c>
      <c r="E65" s="16">
        <f>BoardQty*2</f>
        <v>0</v>
      </c>
      <c r="F6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5" s="17">
        <f>iferror(E65*F65,"")</f>
        <v>0</v>
      </c>
    </row>
    <row r="66" spans="1:37">
      <c r="A66" s="16" t="s">
        <v>147</v>
      </c>
      <c r="B66" s="16" t="s">
        <v>148</v>
      </c>
      <c r="C66" s="16" t="s">
        <v>137</v>
      </c>
      <c r="D66" s="16" t="s">
        <v>148</v>
      </c>
      <c r="E66" s="16">
        <f>BoardQty*8</f>
        <v>0</v>
      </c>
      <c r="F6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6" s="17">
        <f>iferror(E66*F66,"")</f>
        <v>0</v>
      </c>
      <c r="H66" s="16">
        <v>126995</v>
      </c>
      <c r="J66" s="17">
        <f>iferror(lookup(if(I66="",E66,I66),{0,1,10,25,50,100,250,500,1000,4000,8000,12000},{0.0,0.23,0.175,0.1452,0.1252,0.1126,0.09508,0.08508,0.07257,0.0637,0.05847,0.05688}),"")</f>
        <v>0</v>
      </c>
      <c r="K66" s="17">
        <f>iferror(if(I66="",E66,I66)*J66,"")</f>
        <v>0</v>
      </c>
      <c r="L66" s="19" t="s">
        <v>297</v>
      </c>
      <c r="W66" s="16">
        <v>6911</v>
      </c>
      <c r="Y66" s="17">
        <f>iferror(lookup(if(X66="",E66,X66),{0,1,10,25,50,100,250,500,1000},{0.0,0.23,0.136,0.123,0.109,0.096,0.091,0.086,0.073}),"")</f>
        <v>0</v>
      </c>
      <c r="Z66" s="17">
        <f>iferror(if(X66="",E66,X66)*Y66,"")</f>
        <v>0</v>
      </c>
      <c r="AA66" s="19" t="s">
        <v>331</v>
      </c>
      <c r="AB66" s="16">
        <v>1375</v>
      </c>
      <c r="AD66" s="17">
        <f>iferror(lookup(if(AC66="",E66,AC66),{0,1,25,250,1250,2500,5000},{0.0,0.1533072,0.1533072,0.10719039999999999,0.0785232,0.0722912,0.0710448}),"")</f>
        <v>0</v>
      </c>
      <c r="AE66" s="17">
        <f>iferror(if(AC66="",E66,AC66)*AD66,"")</f>
        <v>0</v>
      </c>
      <c r="AF66" s="19" t="s">
        <v>345</v>
      </c>
      <c r="AG66" s="18" t="s">
        <v>289</v>
      </c>
      <c r="AI66" s="17">
        <f>iferror(lookup(if(AH66="",E66,AH66),{0,1,100,1000,4000},{0.0,0.04222,0.04222,0.03378,0.02956}),"")</f>
        <v>0</v>
      </c>
      <c r="AJ66" s="17">
        <f>iferror(if(AH66="",E66,AH66)*AI66,"")</f>
        <v>0</v>
      </c>
      <c r="AK66" s="19" t="s">
        <v>148</v>
      </c>
    </row>
    <row r="67" spans="1:37">
      <c r="A67" s="16" t="s">
        <v>149</v>
      </c>
      <c r="B67" s="16" t="s">
        <v>151</v>
      </c>
      <c r="C67" s="16" t="s">
        <v>150</v>
      </c>
      <c r="E67" s="16">
        <f>BoardQty*2</f>
        <v>0</v>
      </c>
      <c r="F6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7" s="17">
        <f>iferror(E67*F67,"")</f>
        <v>0</v>
      </c>
    </row>
    <row r="68" spans="1:37">
      <c r="A68" s="16" t="s">
        <v>152</v>
      </c>
      <c r="B68" s="16" t="s">
        <v>154</v>
      </c>
      <c r="C68" s="16" t="s">
        <v>153</v>
      </c>
      <c r="E68" s="16">
        <f>BoardQty*1</f>
        <v>0</v>
      </c>
      <c r="F6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8" s="17">
        <f>iferror(E68*F68,"")</f>
        <v>0</v>
      </c>
    </row>
    <row r="69" spans="1:37">
      <c r="A69" s="16" t="s">
        <v>155</v>
      </c>
      <c r="B69" s="16" t="s">
        <v>157</v>
      </c>
      <c r="C69" s="16" t="s">
        <v>156</v>
      </c>
      <c r="E69" s="16">
        <f>BoardQty*3</f>
        <v>0</v>
      </c>
      <c r="F6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69" s="17">
        <f>iferror(E69*F69,"")</f>
        <v>0</v>
      </c>
    </row>
    <row r="70" spans="1:37">
      <c r="A70" s="16" t="s">
        <v>158</v>
      </c>
      <c r="B70" s="16" t="s">
        <v>160</v>
      </c>
      <c r="C70" s="16" t="s">
        <v>159</v>
      </c>
      <c r="E70" s="16">
        <f>BoardQty*1</f>
        <v>0</v>
      </c>
      <c r="F7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0" s="17">
        <f>iferror(E70*F70,"")</f>
        <v>0</v>
      </c>
    </row>
    <row r="71" spans="1:37">
      <c r="A71" s="16" t="s">
        <v>161</v>
      </c>
      <c r="B71" s="16" t="s">
        <v>163</v>
      </c>
      <c r="C71" s="16" t="s">
        <v>162</v>
      </c>
      <c r="E71" s="16">
        <f>BoardQty*4</f>
        <v>0</v>
      </c>
      <c r="F7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1" s="17">
        <f>iferror(E71*F71,"")</f>
        <v>0</v>
      </c>
    </row>
    <row r="72" spans="1:37">
      <c r="A72" s="16" t="s">
        <v>164</v>
      </c>
      <c r="B72" s="16" t="s">
        <v>165</v>
      </c>
      <c r="C72" s="16" t="s">
        <v>114</v>
      </c>
      <c r="E72" s="16">
        <f>BoardQty*1</f>
        <v>0</v>
      </c>
      <c r="F7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2" s="17">
        <f>iferror(E72*F72,"")</f>
        <v>0</v>
      </c>
    </row>
    <row r="73" spans="1:37">
      <c r="A73" s="16" t="s">
        <v>166</v>
      </c>
      <c r="B73" s="16" t="s">
        <v>167</v>
      </c>
      <c r="C73" s="16" t="s">
        <v>114</v>
      </c>
      <c r="E73" s="16">
        <f>BoardQty*1</f>
        <v>0</v>
      </c>
      <c r="F7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3" s="17">
        <f>iferror(E73*F73,"")</f>
        <v>0</v>
      </c>
    </row>
    <row r="74" spans="1:37">
      <c r="A74" s="16" t="s">
        <v>168</v>
      </c>
      <c r="B74" s="16" t="s">
        <v>169</v>
      </c>
      <c r="C74" s="16" t="s">
        <v>114</v>
      </c>
      <c r="E74" s="16">
        <f>BoardQty*1</f>
        <v>0</v>
      </c>
      <c r="F7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4" s="17">
        <f>iferror(E74*F74,"")</f>
        <v>0</v>
      </c>
    </row>
    <row r="75" spans="1:37">
      <c r="A75" s="16" t="s">
        <v>170</v>
      </c>
      <c r="B75" s="16" t="s">
        <v>171</v>
      </c>
      <c r="C75" s="16" t="s">
        <v>114</v>
      </c>
      <c r="E75" s="16">
        <f>BoardQty*1</f>
        <v>0</v>
      </c>
      <c r="F7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5" s="17">
        <f>iferror(E75*F75,"")</f>
        <v>0</v>
      </c>
    </row>
    <row r="76" spans="1:37">
      <c r="A76" s="16" t="s">
        <v>172</v>
      </c>
      <c r="B76" s="16" t="s">
        <v>173</v>
      </c>
      <c r="C76" s="16" t="s">
        <v>114</v>
      </c>
      <c r="E76" s="16">
        <f>BoardQty*5</f>
        <v>0</v>
      </c>
      <c r="F7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6" s="17">
        <f>iferror(E76*F76,"")</f>
        <v>0</v>
      </c>
    </row>
    <row r="77" spans="1:37">
      <c r="A77" s="16" t="s">
        <v>174</v>
      </c>
      <c r="B77" s="16" t="s">
        <v>175</v>
      </c>
      <c r="C77" s="16" t="s">
        <v>114</v>
      </c>
      <c r="E77" s="16">
        <f>BoardQty*1</f>
        <v>0</v>
      </c>
      <c r="F7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7" s="17">
        <f>iferror(E77*F77,"")</f>
        <v>0</v>
      </c>
    </row>
    <row r="78" spans="1:37">
      <c r="A78" s="16" t="s">
        <v>176</v>
      </c>
      <c r="B78" s="16" t="s">
        <v>177</v>
      </c>
      <c r="C78" s="16" t="s">
        <v>114</v>
      </c>
      <c r="E78" s="16">
        <f>BoardQty*2</f>
        <v>0</v>
      </c>
      <c r="F7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8" s="17">
        <f>iferror(E78*F78,"")</f>
        <v>0</v>
      </c>
    </row>
    <row r="79" spans="1:37">
      <c r="A79" s="16" t="s">
        <v>178</v>
      </c>
      <c r="B79" s="16" t="s">
        <v>179</v>
      </c>
      <c r="C79" s="16" t="s">
        <v>114</v>
      </c>
      <c r="E79" s="16">
        <f>BoardQty*3</f>
        <v>0</v>
      </c>
      <c r="F7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79" s="17">
        <f>iferror(E79*F79,"")</f>
        <v>0</v>
      </c>
    </row>
    <row r="80" spans="1:37">
      <c r="A80" s="16" t="s">
        <v>180</v>
      </c>
      <c r="B80" s="16" t="s">
        <v>181</v>
      </c>
      <c r="C80" s="16" t="s">
        <v>114</v>
      </c>
      <c r="E80" s="16">
        <f>BoardQty*2</f>
        <v>0</v>
      </c>
      <c r="F8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0" s="17">
        <f>iferror(E80*F80,"")</f>
        <v>0</v>
      </c>
    </row>
    <row r="81" spans="1:22">
      <c r="A81" s="16" t="s">
        <v>182</v>
      </c>
      <c r="B81" s="16" t="s">
        <v>183</v>
      </c>
      <c r="C81" s="16" t="s">
        <v>114</v>
      </c>
      <c r="E81" s="16">
        <f>BoardQty*1</f>
        <v>0</v>
      </c>
      <c r="F8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1" s="17">
        <f>iferror(E81*F81,"")</f>
        <v>0</v>
      </c>
    </row>
    <row r="82" spans="1:22">
      <c r="A82" s="16" t="s">
        <v>184</v>
      </c>
      <c r="B82" s="16" t="s">
        <v>185</v>
      </c>
      <c r="C82" s="16" t="s">
        <v>114</v>
      </c>
      <c r="E82" s="16">
        <f>BoardQty*1</f>
        <v>0</v>
      </c>
      <c r="F8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2" s="17">
        <f>iferror(E82*F82,"")</f>
        <v>0</v>
      </c>
    </row>
    <row r="83" spans="1:22">
      <c r="A83" s="16" t="s">
        <v>186</v>
      </c>
      <c r="B83" s="16" t="s">
        <v>187</v>
      </c>
      <c r="C83" s="16" t="s">
        <v>114</v>
      </c>
      <c r="E83" s="16">
        <f>BoardQty*1</f>
        <v>0</v>
      </c>
      <c r="F8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3" s="17">
        <f>iferror(E83*F83,"")</f>
        <v>0</v>
      </c>
    </row>
    <row r="84" spans="1:22">
      <c r="A84" s="16" t="s">
        <v>188</v>
      </c>
      <c r="B84" s="16" t="s">
        <v>190</v>
      </c>
      <c r="C84" s="16" t="s">
        <v>189</v>
      </c>
      <c r="E84" s="16">
        <f>BoardQty*1</f>
        <v>0</v>
      </c>
      <c r="F8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4" s="17">
        <f>iferror(E84*F84,"")</f>
        <v>0</v>
      </c>
    </row>
    <row r="85" spans="1:22">
      <c r="A85" s="16" t="s">
        <v>191</v>
      </c>
      <c r="B85" s="16" t="s">
        <v>192</v>
      </c>
      <c r="C85" s="16" t="s">
        <v>114</v>
      </c>
      <c r="E85" s="16">
        <f>BoardQty*1</f>
        <v>0</v>
      </c>
      <c r="F8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5" s="17">
        <f>iferror(E85*F85,"")</f>
        <v>0</v>
      </c>
    </row>
    <row r="86" spans="1:22">
      <c r="A86" s="16" t="s">
        <v>193</v>
      </c>
      <c r="B86" s="16" t="s">
        <v>194</v>
      </c>
      <c r="C86" s="16" t="s">
        <v>114</v>
      </c>
      <c r="E86" s="16">
        <f>BoardQty*1</f>
        <v>0</v>
      </c>
      <c r="F8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6" s="17">
        <f>iferror(E86*F86,"")</f>
        <v>0</v>
      </c>
    </row>
    <row r="87" spans="1:22">
      <c r="A87" s="16" t="s">
        <v>195</v>
      </c>
      <c r="B87" s="16" t="s">
        <v>177</v>
      </c>
      <c r="C87" s="16" t="s">
        <v>189</v>
      </c>
      <c r="E87" s="16">
        <f>BoardQty*2</f>
        <v>0</v>
      </c>
      <c r="F8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7" s="17">
        <f>iferror(E87*F87,"")</f>
        <v>0</v>
      </c>
    </row>
    <row r="88" spans="1:22">
      <c r="A88" s="16" t="s">
        <v>196</v>
      </c>
      <c r="B88" s="16" t="s">
        <v>197</v>
      </c>
      <c r="C88" s="16" t="s">
        <v>114</v>
      </c>
      <c r="E88" s="16">
        <f>BoardQty*1</f>
        <v>0</v>
      </c>
      <c r="F8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8" s="17">
        <f>iferror(E88*F88,"")</f>
        <v>0</v>
      </c>
    </row>
    <row r="89" spans="1:22">
      <c r="A89" s="16" t="s">
        <v>198</v>
      </c>
      <c r="B89" s="16" t="s">
        <v>199</v>
      </c>
      <c r="C89" s="16" t="s">
        <v>114</v>
      </c>
      <c r="E89" s="16">
        <f>BoardQty*2</f>
        <v>0</v>
      </c>
      <c r="F8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89" s="17">
        <f>iferror(E89*F89,"")</f>
        <v>0</v>
      </c>
    </row>
    <row r="90" spans="1:22">
      <c r="A90" s="16" t="s">
        <v>200</v>
      </c>
      <c r="B90" s="16" t="s">
        <v>201</v>
      </c>
      <c r="C90" s="16" t="s">
        <v>114</v>
      </c>
      <c r="E90" s="16">
        <f>BoardQty*6</f>
        <v>0</v>
      </c>
      <c r="F9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0" s="17">
        <f>iferror(E90*F90,"")</f>
        <v>0</v>
      </c>
    </row>
    <row r="91" spans="1:22">
      <c r="A91" s="16" t="s">
        <v>202</v>
      </c>
      <c r="B91" s="16" t="s">
        <v>203</v>
      </c>
      <c r="C91" s="16" t="s">
        <v>114</v>
      </c>
      <c r="E91" s="16">
        <f>BoardQty*2</f>
        <v>0</v>
      </c>
      <c r="F9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1" s="17">
        <f>iferror(E91*F91,"")</f>
        <v>0</v>
      </c>
    </row>
    <row r="92" spans="1:22">
      <c r="A92" s="16" t="s">
        <v>204</v>
      </c>
      <c r="B92" s="16" t="s">
        <v>205</v>
      </c>
      <c r="C92" s="16" t="s">
        <v>114</v>
      </c>
      <c r="E92" s="16">
        <f>BoardQty*1</f>
        <v>0</v>
      </c>
      <c r="F9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2" s="17">
        <f>iferror(E92*F92,"")</f>
        <v>0</v>
      </c>
    </row>
    <row r="93" spans="1:22">
      <c r="A93" s="16" t="s">
        <v>206</v>
      </c>
      <c r="B93" s="16" t="s">
        <v>207</v>
      </c>
      <c r="C93" s="16" t="s">
        <v>114</v>
      </c>
      <c r="E93" s="16">
        <f>BoardQty*2</f>
        <v>0</v>
      </c>
      <c r="F9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3" s="17">
        <f>iferror(E93*F93,"")</f>
        <v>0</v>
      </c>
    </row>
    <row r="94" spans="1:22">
      <c r="A94" s="16" t="s">
        <v>208</v>
      </c>
      <c r="B94" s="16" t="s">
        <v>209</v>
      </c>
      <c r="C94" s="16" t="s">
        <v>114</v>
      </c>
      <c r="E94" s="16">
        <f>BoardQty*4</f>
        <v>0</v>
      </c>
      <c r="F9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4" s="17">
        <f>iferror(E94*F94,"")</f>
        <v>0</v>
      </c>
    </row>
    <row r="95" spans="1:22">
      <c r="A95" s="16" t="s">
        <v>210</v>
      </c>
      <c r="B95" s="16" t="s">
        <v>90</v>
      </c>
      <c r="C95" s="16" t="s">
        <v>211</v>
      </c>
      <c r="E95" s="16">
        <f>BoardQty*1</f>
        <v>0</v>
      </c>
      <c r="F9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5" s="17">
        <f>iferror(E95*F95,"")</f>
        <v>0</v>
      </c>
    </row>
    <row r="96" spans="1:22">
      <c r="A96" s="16" t="s">
        <v>212</v>
      </c>
      <c r="B96" s="16" t="s">
        <v>215</v>
      </c>
      <c r="C96" s="16" t="s">
        <v>213</v>
      </c>
      <c r="D96" s="16" t="s">
        <v>214</v>
      </c>
      <c r="E96" s="16">
        <f>BoardQty*1</f>
        <v>0</v>
      </c>
      <c r="F9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6" s="17">
        <f>iferror(E96*F96,"")</f>
        <v>0</v>
      </c>
      <c r="H96" s="18" t="s">
        <v>289</v>
      </c>
      <c r="J96" s="17">
        <f>iferror(lookup(if(I96="",E96,I96),{0,1,3000},{0.0,0.7622,0.7622}),"")</f>
        <v>0</v>
      </c>
      <c r="K96" s="17">
        <f>iferror(if(I96="",E96,I96)*J96,"")</f>
        <v>0</v>
      </c>
      <c r="L96" s="19" t="s">
        <v>298</v>
      </c>
      <c r="R96" s="18" t="s">
        <v>289</v>
      </c>
      <c r="T96" s="17">
        <f>iferror(lookup(if(S96="",E96,S96),{0,1,3000},{0.0,0.805,0.805}),"")</f>
        <v>0</v>
      </c>
      <c r="U96" s="17">
        <f>iferror(if(S96="",E96,S96)*T96,"")</f>
        <v>0</v>
      </c>
      <c r="V96" s="19" t="s">
        <v>317</v>
      </c>
    </row>
    <row r="97" spans="1:37">
      <c r="A97" s="16" t="s">
        <v>216</v>
      </c>
      <c r="B97" s="16" t="s">
        <v>218</v>
      </c>
      <c r="C97" s="16" t="s">
        <v>217</v>
      </c>
      <c r="D97" s="16" t="s">
        <v>218</v>
      </c>
      <c r="E97" s="16">
        <f>BoardQty*2</f>
        <v>0</v>
      </c>
      <c r="F9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7" s="17">
        <f>iferror(E97*F97,"")</f>
        <v>0</v>
      </c>
      <c r="H97" s="18" t="s">
        <v>289</v>
      </c>
      <c r="J97" s="17">
        <f>iferror(lookup(if(I97="",E97,I97),{0,1,3000},{0.0,0.357,0.357}),"")</f>
        <v>0</v>
      </c>
      <c r="K97" s="17">
        <f>iferror(if(I97="",E97,I97)*J97,"")</f>
        <v>0</v>
      </c>
      <c r="L97" s="19" t="s">
        <v>299</v>
      </c>
      <c r="R97" s="16">
        <v>2949</v>
      </c>
      <c r="T97" s="17">
        <f>iferror(lookup(if(S97="",E97,S97),{0,1,10,100,500,1000,3000,9000},{0.0,0.861,0.731,0.563,0.498,0.393,0.349,0.34}),"")</f>
        <v>0</v>
      </c>
      <c r="U97" s="17">
        <f>iferror(if(S97="",E97,S97)*T97,"")</f>
        <v>0</v>
      </c>
      <c r="V97" s="19" t="s">
        <v>318</v>
      </c>
      <c r="W97" s="16">
        <v>3157</v>
      </c>
      <c r="Y97" s="17">
        <f>iferror(lookup(if(X97="",E97,X97),{0,1,5,10,100,500,1000},{0.0,0.84,0.84,0.714,0.549,0.485,0.383}),"")</f>
        <v>0</v>
      </c>
      <c r="Z97" s="17">
        <f>iferror(if(X97="",E97,X97)*Y97,"")</f>
        <v>0</v>
      </c>
      <c r="AA97" s="19" t="s">
        <v>332</v>
      </c>
    </row>
    <row r="98" spans="1:37">
      <c r="A98" s="16" t="s">
        <v>219</v>
      </c>
      <c r="B98" s="16" t="s">
        <v>222</v>
      </c>
      <c r="C98" s="16" t="s">
        <v>220</v>
      </c>
      <c r="D98" s="16" t="s">
        <v>221</v>
      </c>
      <c r="E98" s="16">
        <f>BoardQty*1</f>
        <v>0</v>
      </c>
      <c r="F9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8" s="17">
        <f>iferror(E98*F98,"")</f>
        <v>0</v>
      </c>
      <c r="H98" s="18" t="s">
        <v>289</v>
      </c>
      <c r="J98" s="17">
        <f>iferror(lookup(if(I98="",E98,I98),{0,1,10,25,50,100,250,500,1000,3000,6000,15000,30000},{0.0,0.57,0.531,0.5064,0.49,0.4737,0.4492,0.3757,0.29158,0.25245,0.2376,0.22275,0.2079}),"")</f>
        <v>0</v>
      </c>
      <c r="K98" s="17">
        <f>iferror(if(I98="",E98,I98)*J98,"")</f>
        <v>0</v>
      </c>
      <c r="L98" s="19" t="s">
        <v>300</v>
      </c>
      <c r="R98" s="18" t="s">
        <v>289</v>
      </c>
      <c r="T98" s="17">
        <f>iferror(lookup(if(S98="",E98,S98),{0,1,10,100,1000,3000,9000,24000},{0.0,0.605,0.5,0.305,0.236,0.201,0.188,0.18}),"")</f>
        <v>0</v>
      </c>
      <c r="U98" s="17">
        <f>iferror(if(S98="",E98,S98)*T98,"")</f>
        <v>0</v>
      </c>
      <c r="V98" s="19" t="s">
        <v>319</v>
      </c>
      <c r="W98" s="18" t="s">
        <v>289</v>
      </c>
      <c r="Y98" s="17">
        <f>iferror(lookup(if(X98="",E98,X98),{0,1,5,10,100,500,1000},{0.0,0.59,0.59,0.488,0.298,0.264,0.23}),"")</f>
        <v>0</v>
      </c>
      <c r="Z98" s="17">
        <f>iferror(if(X98="",E98,X98)*Y98,"")</f>
        <v>0</v>
      </c>
      <c r="AA98" s="19" t="s">
        <v>333</v>
      </c>
      <c r="AB98" s="16">
        <v>50</v>
      </c>
      <c r="AD98" s="17">
        <f>iferror(lookup(if(AC98="",E98,AC98),{0,1,25,125,625,1250,1875},{0.0,0.523488,0.523488,0.398848,0.36394879999999996,0.30910719999999997,0.292904}),"")</f>
        <v>0</v>
      </c>
      <c r="AE98" s="17">
        <f>iferror(if(AC98="",E98,AC98)*AD98,"")</f>
        <v>0</v>
      </c>
      <c r="AF98" s="19" t="s">
        <v>346</v>
      </c>
    </row>
    <row r="99" spans="1:37">
      <c r="A99" s="16" t="s">
        <v>223</v>
      </c>
      <c r="B99" s="16" t="s">
        <v>226</v>
      </c>
      <c r="C99" s="16" t="s">
        <v>224</v>
      </c>
      <c r="D99" s="16" t="s">
        <v>225</v>
      </c>
      <c r="E99" s="16">
        <f>BoardQty*1</f>
        <v>0</v>
      </c>
      <c r="F9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99" s="17">
        <f>iferror(E99*F99,"")</f>
        <v>0</v>
      </c>
      <c r="H99" s="16">
        <v>1776</v>
      </c>
      <c r="J99" s="17">
        <f>iferror(lookup(if(I99="",E99,I99),{0,1,25,100,3000},{0.0,2.25,1.8748,1.8025,1.9055}),"")</f>
        <v>0</v>
      </c>
      <c r="K99" s="17">
        <f>iferror(if(I99="",E99,I99)*J99,"")</f>
        <v>0</v>
      </c>
      <c r="L99" s="19" t="s">
        <v>301</v>
      </c>
      <c r="R99" s="16">
        <v>4249</v>
      </c>
      <c r="T99" s="17">
        <f>iferror(lookup(if(S99="",E99,S99),{0,1,10,25,100},{0.0,2.69,2.46,1.98,1.91}),"")</f>
        <v>0</v>
      </c>
      <c r="U99" s="17">
        <f>iferror(if(S99="",E99,S99)*T99,"")</f>
        <v>0</v>
      </c>
      <c r="V99" s="19" t="s">
        <v>320</v>
      </c>
      <c r="W99" s="16">
        <v>1421</v>
      </c>
      <c r="Y99" s="17">
        <f>iferror(lookup(if(X99="",E99,X99),{0,1,25,100},{0.0,2.31,2.11,1.92}),"")</f>
        <v>0</v>
      </c>
      <c r="Z99" s="17">
        <f>iferror(if(X99="",E99,X99)*Y99,"")</f>
        <v>0</v>
      </c>
      <c r="AA99" s="19" t="s">
        <v>334</v>
      </c>
      <c r="AG99" s="18" t="s">
        <v>289</v>
      </c>
      <c r="AI99" s="17">
        <f>iferror(lookup(if(AH99="",E99,AH99),{0,1,5,25},{0.0,2.2,1.82,1.75}),"")</f>
        <v>0</v>
      </c>
      <c r="AJ99" s="17">
        <f>iferror(if(AH99="",E99,AH99)*AI99,"")</f>
        <v>0</v>
      </c>
      <c r="AK99" s="19" t="s">
        <v>225</v>
      </c>
    </row>
    <row r="100" spans="1:37">
      <c r="A100" s="16" t="s">
        <v>227</v>
      </c>
      <c r="B100" s="16" t="s">
        <v>230</v>
      </c>
      <c r="C100" s="16" t="s">
        <v>228</v>
      </c>
      <c r="D100" s="16" t="s">
        <v>229</v>
      </c>
      <c r="E100" s="16">
        <f>BoardQty*1</f>
        <v>0</v>
      </c>
      <c r="F10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0" s="17">
        <f>iferror(E100*F100,"")</f>
        <v>0</v>
      </c>
      <c r="H100" s="16">
        <v>2244</v>
      </c>
      <c r="J100" s="17">
        <f>iferror(lookup(if(I100="",E100,I100),{0,1,25,100},{0.0,5.71,4.7588,4.326}),"")</f>
        <v>0</v>
      </c>
      <c r="K100" s="17">
        <f>iferror(if(I100="",E100,I100)*J100,"")</f>
        <v>0</v>
      </c>
      <c r="L100" s="19" t="s">
        <v>302</v>
      </c>
      <c r="R100" s="16">
        <v>3560</v>
      </c>
      <c r="T100" s="17">
        <f>iferror(lookup(if(S100="",E100,S100),{0,1,10,25,100},{0.0,6.81,6.25,5.03,4.58}),"")</f>
        <v>0</v>
      </c>
      <c r="U100" s="17">
        <f>iferror(if(S100="",E100,S100)*T100,"")</f>
        <v>0</v>
      </c>
      <c r="V100" s="19" t="s">
        <v>321</v>
      </c>
      <c r="W100" s="16">
        <v>34</v>
      </c>
      <c r="Y100" s="17">
        <f>iferror(lookup(if(X100="",E100,X100),{0,1,25,100},{0.0,5.72,4.75,4.33}),"")</f>
        <v>0</v>
      </c>
      <c r="Z100" s="17">
        <f>iferror(if(X100="",E100,X100)*Y100,"")</f>
        <v>0</v>
      </c>
      <c r="AA100" s="19" t="s">
        <v>335</v>
      </c>
      <c r="AB100" s="16">
        <v>780</v>
      </c>
      <c r="AD100" s="17">
        <f>iferror(lookup(if(AC100="",E100,AC100),{0,1,260},{0.0,4.5929839999999995,4.5929839999999995}),"")</f>
        <v>0</v>
      </c>
      <c r="AE100" s="17">
        <f>iferror(if(AC100="",E100,AC100)*AD100,"")</f>
        <v>0</v>
      </c>
      <c r="AF100" s="19" t="s">
        <v>347</v>
      </c>
    </row>
    <row r="101" spans="1:37">
      <c r="A101" s="16" t="s">
        <v>231</v>
      </c>
      <c r="B101" s="16" t="s">
        <v>234</v>
      </c>
      <c r="C101" s="16" t="s">
        <v>232</v>
      </c>
      <c r="D101" s="16" t="s">
        <v>233</v>
      </c>
      <c r="E101" s="16">
        <f>BoardQty*1</f>
        <v>0</v>
      </c>
      <c r="F10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1" s="17">
        <f>iferror(E101*F101,"")</f>
        <v>0</v>
      </c>
      <c r="W101" s="16">
        <v>428</v>
      </c>
      <c r="Y101" s="17">
        <f>iferror(lookup(if(X101="",E101,X101),{0,1,10,25,50,100,500,1000,2500},{0.0,2.92,2.6,2.4,2.21,1.96,1.78,1.58,1.46}),"")</f>
        <v>0</v>
      </c>
      <c r="Z101" s="17">
        <f>iferror(if(X101="",E101,X101)*Y101,"")</f>
        <v>0</v>
      </c>
      <c r="AA101" s="19" t="s">
        <v>336</v>
      </c>
      <c r="AB101" s="18" t="s">
        <v>289</v>
      </c>
      <c r="AD101" s="17">
        <f>iferror(lookup(if(AC101="",E101,AC101),{0,1,600,1200,1800},{0.0,2.0715168,2.0715168,1.9680655999999999,1.8696}),"")</f>
        <v>0</v>
      </c>
      <c r="AE101" s="17">
        <f>iferror(if(AC101="",E101,AC101)*AD101,"")</f>
        <v>0</v>
      </c>
      <c r="AF101" s="19" t="s">
        <v>348</v>
      </c>
    </row>
    <row r="102" spans="1:37">
      <c r="A102" s="16" t="s">
        <v>235</v>
      </c>
      <c r="B102" s="16" t="s">
        <v>237</v>
      </c>
      <c r="C102" s="16" t="s">
        <v>236</v>
      </c>
      <c r="E102" s="16">
        <f>BoardQty*1</f>
        <v>0</v>
      </c>
      <c r="F10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2" s="17">
        <f>iferror(E102*F102,"")</f>
        <v>0</v>
      </c>
    </row>
    <row r="103" spans="1:37">
      <c r="A103" s="16" t="s">
        <v>238</v>
      </c>
      <c r="B103" s="16" t="s">
        <v>240</v>
      </c>
      <c r="C103" s="16" t="s">
        <v>239</v>
      </c>
      <c r="E103" s="16">
        <f>BoardQty*1</f>
        <v>0</v>
      </c>
      <c r="F10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3" s="17">
        <f>iferror(E103*F103,"")</f>
        <v>0</v>
      </c>
    </row>
    <row r="104" spans="1:37">
      <c r="A104" s="16" t="s">
        <v>241</v>
      </c>
      <c r="B104" s="16" t="s">
        <v>243</v>
      </c>
      <c r="C104" s="16" t="s">
        <v>242</v>
      </c>
      <c r="D104" s="16" t="s">
        <v>243</v>
      </c>
      <c r="E104" s="16">
        <f>BoardQty*1</f>
        <v>0</v>
      </c>
      <c r="F10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4" s="17">
        <f>iferror(E104*F104,"")</f>
        <v>0</v>
      </c>
      <c r="H104" s="16">
        <v>2130</v>
      </c>
      <c r="J104" s="17">
        <f>iferror(lookup(if(I104="",E104,I104),{0,1,10,100,500,1000},{0.0,2.77,2.492,2.0417,1.73802,1.4658}),"")</f>
        <v>0</v>
      </c>
      <c r="K104" s="17">
        <f>iferror(if(I104="",E104,I104)*J104,"")</f>
        <v>0</v>
      </c>
      <c r="L104" s="19" t="s">
        <v>303</v>
      </c>
      <c r="R104" s="16">
        <v>1401</v>
      </c>
      <c r="T104" s="17">
        <f>iferror(lookup(if(S104="",E104,S104),{0,1,10,100,250,500,1000,2500,5000},{0.0,2.85,2.56,2.1,1.96,1.79,1.51,1.44,1.4}),"")</f>
        <v>0</v>
      </c>
      <c r="U104" s="17">
        <f>iferror(if(S104="",E104,S104)*T104,"")</f>
        <v>0</v>
      </c>
      <c r="V104" s="19" t="s">
        <v>322</v>
      </c>
      <c r="W104" s="16">
        <v>537</v>
      </c>
      <c r="Y104" s="17">
        <f>iferror(lookup(if(X104="",E104,X104),{0,1,10,25,50,100,250,500},{0.0,2.78,2.5,2.35,2.2,2.05,1.92,1.74}),"")</f>
        <v>0</v>
      </c>
      <c r="Z104" s="17">
        <f>iferror(if(X104="",E104,X104)*Y104,"")</f>
        <v>0</v>
      </c>
      <c r="AA104" s="19" t="s">
        <v>337</v>
      </c>
      <c r="AB104" s="16">
        <v>39</v>
      </c>
      <c r="AF104" s="19" t="s">
        <v>349</v>
      </c>
      <c r="AG104" s="16">
        <v>951</v>
      </c>
      <c r="AI104" s="17">
        <f>iferror(lookup(if(AH104="",E104,AH104),{0,1,3,10,50},{0.0,2.93,2.67,2.19,1.86}),"")</f>
        <v>0</v>
      </c>
      <c r="AJ104" s="17">
        <f>iferror(if(AH104="",E104,AH104)*AI104,"")</f>
        <v>0</v>
      </c>
      <c r="AK104" s="19" t="s">
        <v>352</v>
      </c>
    </row>
    <row r="105" spans="1:37">
      <c r="A105" s="16" t="s">
        <v>244</v>
      </c>
      <c r="B105" s="16" t="s">
        <v>246</v>
      </c>
      <c r="C105" s="16" t="s">
        <v>245</v>
      </c>
      <c r="E105" s="16">
        <f>BoardQty*1</f>
        <v>0</v>
      </c>
      <c r="F105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5" s="17">
        <f>iferror(E105*F105,"")</f>
        <v>0</v>
      </c>
    </row>
    <row r="106" spans="1:37">
      <c r="A106" s="16" t="s">
        <v>247</v>
      </c>
      <c r="B106" s="16" t="s">
        <v>249</v>
      </c>
      <c r="C106" s="16" t="s">
        <v>248</v>
      </c>
      <c r="E106" s="16">
        <f>BoardQty*1</f>
        <v>0</v>
      </c>
      <c r="F106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6" s="17">
        <f>iferror(E106*F106,"")</f>
        <v>0</v>
      </c>
    </row>
    <row r="107" spans="1:37">
      <c r="A107" s="16" t="s">
        <v>250</v>
      </c>
      <c r="B107" s="16" t="s">
        <v>253</v>
      </c>
      <c r="C107" s="16" t="s">
        <v>251</v>
      </c>
      <c r="D107" s="16" t="s">
        <v>252</v>
      </c>
      <c r="E107" s="16">
        <f>BoardQty*1</f>
        <v>0</v>
      </c>
      <c r="F107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7" s="17">
        <f>iferror(E107*F107,"")</f>
        <v>0</v>
      </c>
      <c r="H107" s="16">
        <v>4009</v>
      </c>
      <c r="J107" s="17">
        <f>iferror(lookup(if(I107="",E107,I107),{0,1,10,25,100,250,500,750,1000,1250,3000},{0.0,6.43,5.738,5.1644,4.7054,4.04412,3.62876,3.279,2.79447,3.0604,2.37625}),"")</f>
        <v>0</v>
      </c>
      <c r="K107" s="17">
        <f>iferror(if(I107="",E107,I107)*J107,"")</f>
        <v>0</v>
      </c>
      <c r="L107" s="19" t="s">
        <v>304</v>
      </c>
      <c r="W107" s="16">
        <v>2900</v>
      </c>
      <c r="Y107" s="17">
        <f>iferror(lookup(if(X107="",E107,X107),{0,1,10,25,50,100,250,500,1000},{0.0,5.03,4.53,4.26,3.98,3.71,3.48,3.16,2.67}),"")</f>
        <v>0</v>
      </c>
      <c r="Z107" s="17">
        <f>iferror(if(X107="",E107,X107)*Y107,"")</f>
        <v>0</v>
      </c>
      <c r="AA107" s="19" t="s">
        <v>338</v>
      </c>
    </row>
    <row r="108" spans="1:37">
      <c r="A108" s="16" t="s">
        <v>254</v>
      </c>
      <c r="B108" s="16" t="s">
        <v>257</v>
      </c>
      <c r="C108" s="16" t="s">
        <v>255</v>
      </c>
      <c r="D108" s="16" t="s">
        <v>256</v>
      </c>
      <c r="E108" s="16">
        <f>BoardQty*1</f>
        <v>0</v>
      </c>
      <c r="F108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8" s="17">
        <f>iferror(E108*F108,"")</f>
        <v>0</v>
      </c>
      <c r="H108" s="16">
        <v>7426</v>
      </c>
      <c r="J108" s="17">
        <f>iferror(lookup(if(I108="",E108,I108),{0,1,10,25,100,250,500,1000,2500,5000},{0.0,3.1,2.772,2.4948,2.273,2.05128,1.8406,1.55232,1.40448,1.3464}),"")</f>
        <v>0</v>
      </c>
      <c r="K108" s="17">
        <f>iferror(if(I108="",E108,I108)*J108,"")</f>
        <v>0</v>
      </c>
      <c r="L108" s="19" t="s">
        <v>305</v>
      </c>
      <c r="R108" s="16">
        <v>4532</v>
      </c>
      <c r="T108" s="17">
        <f>iferror(lookup(if(S108="",E108,S108),{0,1,10,100,250,500,1000,2500,5000},{0.0,2.88,2.59,2.11,1.99,1.8,1.51,1.45,1.41}),"")</f>
        <v>0</v>
      </c>
      <c r="U108" s="17">
        <f>iferror(if(S108="",E108,S108)*T108,"")</f>
        <v>0</v>
      </c>
      <c r="V108" s="19" t="s">
        <v>323</v>
      </c>
      <c r="W108" s="16">
        <v>2787</v>
      </c>
      <c r="Y108" s="17">
        <f>iferror(lookup(if(X108="",E108,X108),{0,1,10,25,50,100,250,500,1000},{0.0,2.8,2.52,2.37,2.21,2.06,1.94,1.76,1.48}),"")</f>
        <v>0</v>
      </c>
      <c r="Z108" s="17">
        <f>iferror(if(X108="",E108,X108)*Y108,"")</f>
        <v>0</v>
      </c>
      <c r="AA108" s="19" t="s">
        <v>339</v>
      </c>
    </row>
    <row r="109" spans="1:37">
      <c r="A109" s="16" t="s">
        <v>258</v>
      </c>
      <c r="B109" s="16" t="s">
        <v>260</v>
      </c>
      <c r="C109" s="16" t="s">
        <v>259</v>
      </c>
      <c r="E109" s="16">
        <f>BoardQty*1</f>
        <v>0</v>
      </c>
      <c r="F109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09" s="17">
        <f>iferror(E109*F109,"")</f>
        <v>0</v>
      </c>
    </row>
    <row r="110" spans="1:37">
      <c r="A110" s="16" t="s">
        <v>261</v>
      </c>
      <c r="B110" s="16" t="s">
        <v>263</v>
      </c>
      <c r="C110" s="16" t="s">
        <v>262</v>
      </c>
      <c r="E110" s="16">
        <f>BoardQty*1</f>
        <v>0</v>
      </c>
      <c r="F110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0" s="17">
        <f>iferror(E110*F110,"")</f>
        <v>0</v>
      </c>
    </row>
    <row r="111" spans="1:37">
      <c r="A111" s="16" t="s">
        <v>264</v>
      </c>
      <c r="B111" s="16" t="s">
        <v>266</v>
      </c>
      <c r="C111" s="16" t="s">
        <v>265</v>
      </c>
      <c r="E111" s="16">
        <f>BoardQty*1</f>
        <v>0</v>
      </c>
      <c r="F111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1" s="17">
        <f>iferror(E111*F111,"")</f>
        <v>0</v>
      </c>
    </row>
    <row r="112" spans="1:37">
      <c r="A112" s="16" t="s">
        <v>267</v>
      </c>
      <c r="B112" s="16" t="s">
        <v>268</v>
      </c>
      <c r="C112" s="16" t="s">
        <v>265</v>
      </c>
      <c r="E112" s="16">
        <f>BoardQty*1</f>
        <v>0</v>
      </c>
      <c r="F112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2" s="17">
        <f>iferror(E112*F112,"")</f>
        <v>0</v>
      </c>
    </row>
    <row r="113" spans="1:36">
      <c r="A113" s="16" t="s">
        <v>269</v>
      </c>
      <c r="B113" s="16" t="s">
        <v>271</v>
      </c>
      <c r="C113" s="16" t="s">
        <v>270</v>
      </c>
      <c r="E113" s="16">
        <f>BoardQty*1</f>
        <v>0</v>
      </c>
      <c r="F113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3" s="17">
        <f>iferror(E113*F113,"")</f>
        <v>0</v>
      </c>
    </row>
    <row r="114" spans="1:36">
      <c r="A114" s="16" t="s">
        <v>272</v>
      </c>
      <c r="B114" s="16" t="s">
        <v>273</v>
      </c>
      <c r="C114" s="16" t="s">
        <v>270</v>
      </c>
      <c r="E114" s="16">
        <f>BoardQty*1</f>
        <v>0</v>
      </c>
      <c r="F114" s="17">
        <f>MINA(INDIRECT(ADDRESS(ROW(),COLUMN(newark_part_data)+2)),INDIRECT(ADDRESS(ROW(),COLUMN(mouser_part_data)+2)),INDIRECT(ADDRESS(ROW(),COLUMN(rs_part_data)+2)),INDIRECT(ADDRESS(ROW(),COLUMN(digikey_part_data)+2)),INDIRECT(ADDRESS(ROW(),COLUMN(tme_part_data)+2)),INDIRECT(ADDRESS(ROW(),COLUMN(farnell_part_data)+2)))</f>
        <v>0</v>
      </c>
      <c r="G114" s="17">
        <f>iferror(E114*F114,"")</f>
        <v>0</v>
      </c>
    </row>
    <row r="116" spans="1:36">
      <c r="A116" s="3" t="s">
        <v>353</v>
      </c>
      <c r="I116" s="7">
        <f>IFERROR(IF(OR(I7:I114),COUNTIF(I7:I114,"&gt;0")&amp;" of "&amp;ROWS(I7:I114)&amp;" parts purchased",""),"")</f>
        <v>0</v>
      </c>
      <c r="N116" s="7">
        <f>IFERROR(IF(OR(N7:N114),COUNTIF(N7:N114,"&gt;0")&amp;" of "&amp;ROWS(N7:N114)&amp;" parts purchased",""),"")</f>
        <v>0</v>
      </c>
      <c r="S116" s="7">
        <f>IFERROR(IF(OR(S7:S114),COUNTIF(S7:S114,"&gt;0")&amp;" of "&amp;ROWS(S7:S114)&amp;" parts purchased",""),"")</f>
        <v>0</v>
      </c>
      <c r="X116" s="7">
        <f>IFERROR(IF(OR(X7:X114),COUNTIF(X7:X114,"&gt;0")&amp;" of "&amp;ROWS(X7:X114)&amp;" parts purchased",""),"")</f>
        <v>0</v>
      </c>
      <c r="AC116" s="7">
        <f>IFERROR(IF(OR(AC7:AC114),COUNTIF(AC7:AC114,"&gt;0")&amp;" of "&amp;ROWS(AC7:AC114)&amp;" parts purchased",""),"")</f>
        <v>0</v>
      </c>
      <c r="AH116" s="7">
        <f>IFERROR(IF(OR(AH7:AH114),COUNTIF(AH7:AH114,"&gt;0")&amp;" of "&amp;ROWS(AH7:AH114)&amp;" parts purchased",""),"")</f>
        <v>0</v>
      </c>
    </row>
    <row r="117" spans="1:36">
      <c r="I117">
        <f t="array" ref="I117">IFERROR(CONCATENATE(TEXT(INDEX($I$7:$I$114,SMALL(IF($L$7:$L$114&lt;&gt;"",IF($I$7:$I$114&lt;&gt;"",ROW($I$7:$I$114)-MIN(ROW($I$7:$I$114))+1,""),""),ROW()-ROW(A$117)+1)),"##0"),","),"")</f>
        <v>0</v>
      </c>
      <c r="J117">
        <f t="array" ref="J117">IFERROR(CONCATENATE((INDEX($L$7:$L$114,SMALL(IF($L$7:$L$114&lt;&gt;"",IF($I$7:$I$114&lt;&gt;"",ROW($I$7:$I$114)-MIN(ROW($I$7:$I$114))+1,""),""),ROW()-ROW(A$117)+1))),","),"")</f>
        <v>0</v>
      </c>
      <c r="K117">
        <f t="array" ref="K117">IFERROR(CONCATENATE((INDEX($A$7:$A$114,SMALL(IF($L$7:$L$114&lt;&gt;"",IF($I$7:$I$114&lt;&gt;"",ROW($I$7:$I$114)-MIN(ROW($I$7:$I$114))+1,""),""),ROW()-ROW(A$117)+1))),),"")</f>
        <v>0</v>
      </c>
      <c r="N117">
        <f t="array" ref="N117">IFERROR(CONCATENATE((INDEX($Q$7:$Q$114,SMALL(IF($Q$7:$Q$114&lt;&gt;"",IF($N$7:$N$114&lt;&gt;"",ROW($N$7:$N$114)-MIN(ROW($N$7:$N$114))+1,""),""),ROW()-ROW(A$117)+1)))," "),"")</f>
        <v>0</v>
      </c>
      <c r="O117">
        <f t="array" ref="O117">IFERROR(CONCATENATE(TEXT(INDEX($N$7:$N$114,SMALL(IF($Q$7:$Q$114&lt;&gt;"",IF($N$7:$N$114&lt;&gt;"",ROW($N$7:$N$114)-MIN(ROW($N$7:$N$114))+1,""),""),ROW()-ROW(A$117)+1)),"##0")," "),"")</f>
        <v>0</v>
      </c>
      <c r="P117">
        <f t="array" ref="P117">IFERROR(CONCATENATE((INDEX($A$7:$A$114,SMALL(IF($Q$7:$Q$114&lt;&gt;"",IF($N$7:$N$114&lt;&gt;"",ROW($N$7:$N$114)-MIN(ROW($N$7:$N$114))+1,""),""),ROW()-ROW(A$117)+1))),),"")</f>
        <v>0</v>
      </c>
      <c r="S117">
        <f t="array" ref="S117">IFERROR(CONCATENATE((INDEX($V$7:$V$114,SMALL(IF($V$7:$V$114&lt;&gt;"",IF($S$7:$S$114&lt;&gt;"",ROW($S$7:$S$114)-MIN(ROW($S$7:$S$114))+1,""),""),ROW()-ROW(A$117)+1)))," "),"")</f>
        <v>0</v>
      </c>
      <c r="T117">
        <f t="array" ref="T117">IFERROR(CONCATENATE(TEXT(INDEX($S$7:$S$114,SMALL(IF($V$7:$V$114&lt;&gt;"",IF($S$7:$S$114&lt;&gt;"",ROW($S$7:$S$114)-MIN(ROW($S$7:$S$114))+1,""),""),ROW()-ROW(A$117)+1)),"##0")," "),"")</f>
        <v>0</v>
      </c>
      <c r="U117">
        <f t="array" ref="U117">IFERROR(CONCATENATE((INDEX($A$7:$A$114,SMALL(IF($V$7:$V$114&lt;&gt;"",IF($S$7:$S$114&lt;&gt;"",ROW($S$7:$S$114)-MIN(ROW($S$7:$S$114))+1,""),""),ROW()-ROW(A$117)+1))),),"")</f>
        <v>0</v>
      </c>
      <c r="X117">
        <f t="array" ref="X117">IFERROR(CONCATENATE((INDEX($AA$7:$AA$114,SMALL(IF($AA$7:$AA$114&lt;&gt;"",IF($X$7:$X$114&lt;&gt;"",ROW($X$7:$X$114)-MIN(ROW($X$7:$X$114))+1,""),""),ROW()-ROW(A$117)+1))),","),"")</f>
        <v>0</v>
      </c>
      <c r="Y117">
        <f t="array" ref="Y117">IFERROR(CONCATENATE(TEXT(INDEX($X$7:$X$114,SMALL(IF($AA$7:$AA$114&lt;&gt;"",IF($X$7:$X$114&lt;&gt;"",ROW($X$7:$X$114)-MIN(ROW($X$7:$X$114))+1,""),""),ROW()-ROW(A$117)+1)),"##0"),","),"")</f>
        <v>0</v>
      </c>
      <c r="Z117">
        <f t="array" ref="Z117">IFERROR(CONCATENATE((INDEX($A$7:$A$114,SMALL(IF($AA$7:$AA$114&lt;&gt;"",IF($X$7:$X$114&lt;&gt;"",ROW($X$7:$X$114)-MIN(ROW($X$7:$X$114))+1,""),""),ROW()-ROW(A$117)+1))),),"")</f>
        <v>0</v>
      </c>
      <c r="AC117">
        <f t="array" ref="AC117">IFERROR(CONCATENATE((INDEX($AF$7:$AF$114,SMALL(IF($AF$7:$AF$114&lt;&gt;"",IF($AC$7:$AC$114&lt;&gt;"",ROW($AC$7:$AC$114)-MIN(ROW($AC$7:$AC$114))+1,""),""),ROW()-ROW(A$117)+1)))," "),"")</f>
        <v>0</v>
      </c>
      <c r="AD117">
        <f t="array" ref="AD117">IFERROR(CONCATENATE(TEXT(INDEX($AC$7:$AC$114,SMALL(IF($AF$7:$AF$114&lt;&gt;"",IF($AC$7:$AC$114&lt;&gt;"",ROW($AC$7:$AC$114)-MIN(ROW($AC$7:$AC$114))+1,""),""),ROW()-ROW(A$117)+1)),"##0")," "),"")</f>
        <v>0</v>
      </c>
      <c r="AE117">
        <f t="array" ref="AE117">IFERROR(CONCATENATE((INDEX($A$7:$A$114,SMALL(IF($AF$7:$AF$114&lt;&gt;"",IF($AC$7:$AC$114&lt;&gt;"",ROW($AC$7:$AC$114)-MIN(ROW($AC$7:$AC$114))+1,""),""),ROW()-ROW(A$117)+1))),),"")</f>
        <v>0</v>
      </c>
      <c r="AH117">
        <f t="array" ref="AH117">IFERROR(CONCATENATE((INDEX($AK$7:$AK$114,SMALL(IF($AK$7:$AK$114&lt;&gt;"",IF($AH$7:$AH$114&lt;&gt;"",ROW($AH$7:$AH$114)-MIN(ROW($AH$7:$AH$114))+1,""),""),ROW()-ROW(A$117)+1)))," "),"")</f>
        <v>0</v>
      </c>
      <c r="AI117">
        <f t="array" ref="AI117">IFERROR(CONCATENATE(TEXT(INDEX($AH$7:$AH$114,SMALL(IF($AK$7:$AK$114&lt;&gt;"",IF($AH$7:$AH$114&lt;&gt;"",ROW($AH$7:$AH$114)-MIN(ROW($AH$7:$AH$114))+1,""),""),ROW()-ROW(A$117)+1)),"##0")," "),"")</f>
        <v>0</v>
      </c>
      <c r="AJ117">
        <f t="array" ref="AJ117">IFERROR(CONCATENATE((INDEX($A$7:$A$114,SMALL(IF($AK$7:$AK$114&lt;&gt;"",IF($AH$7:$AH$114&lt;&gt;"",ROW($AH$7:$AH$114)-MIN(ROW($AH$7:$AH$114))+1,""),""),ROW()-ROW(A$117)+1))),),"")</f>
        <v>0</v>
      </c>
    </row>
    <row r="118" spans="1:36">
      <c r="I118">
        <f t="array" ref="I118">IFERROR(CONCATENATE(TEXT(INDEX($I$7:$I$114,SMALL(IF($L$7:$L$114&lt;&gt;"",IF($I$7:$I$114&lt;&gt;"",ROW($I$7:$I$114)-MIN(ROW($I$7:$I$114))+1,""),""),ROW()-ROW(A$117)+1)),"##0"),","),"")</f>
        <v>0</v>
      </c>
      <c r="J118">
        <f t="array" ref="J118">IFERROR(CONCATENATE((INDEX($L$7:$L$114,SMALL(IF($L$7:$L$114&lt;&gt;"",IF($I$7:$I$114&lt;&gt;"",ROW($I$7:$I$114)-MIN(ROW($I$7:$I$114))+1,""),""),ROW()-ROW(A$117)+1))),","),"")</f>
        <v>0</v>
      </c>
      <c r="K118">
        <f t="array" ref="K118">IFERROR(CONCATENATE((INDEX($A$7:$A$114,SMALL(IF($L$7:$L$114&lt;&gt;"",IF($I$7:$I$114&lt;&gt;"",ROW($I$7:$I$114)-MIN(ROW($I$7:$I$114))+1,""),""),ROW()-ROW(A$117)+1))),),"")</f>
        <v>0</v>
      </c>
      <c r="N118">
        <f t="array" ref="N118">IFERROR(CONCATENATE((INDEX($Q$7:$Q$114,SMALL(IF($Q$7:$Q$114&lt;&gt;"",IF($N$7:$N$114&lt;&gt;"",ROW($N$7:$N$114)-MIN(ROW($N$7:$N$114))+1,""),""),ROW()-ROW(A$117)+1)))," "),"")</f>
        <v>0</v>
      </c>
      <c r="O118">
        <f t="array" ref="O118">IFERROR(CONCATENATE(TEXT(INDEX($N$7:$N$114,SMALL(IF($Q$7:$Q$114&lt;&gt;"",IF($N$7:$N$114&lt;&gt;"",ROW($N$7:$N$114)-MIN(ROW($N$7:$N$114))+1,""),""),ROW()-ROW(A$117)+1)),"##0")," "),"")</f>
        <v>0</v>
      </c>
      <c r="P118">
        <f t="array" ref="P118">IFERROR(CONCATENATE((INDEX($A$7:$A$114,SMALL(IF($Q$7:$Q$114&lt;&gt;"",IF($N$7:$N$114&lt;&gt;"",ROW($N$7:$N$114)-MIN(ROW($N$7:$N$114))+1,""),""),ROW()-ROW(A$117)+1))),),"")</f>
        <v>0</v>
      </c>
      <c r="S118">
        <f t="array" ref="S118">IFERROR(CONCATENATE((INDEX($V$7:$V$114,SMALL(IF($V$7:$V$114&lt;&gt;"",IF($S$7:$S$114&lt;&gt;"",ROW($S$7:$S$114)-MIN(ROW($S$7:$S$114))+1,""),""),ROW()-ROW(A$117)+1)))," "),"")</f>
        <v>0</v>
      </c>
      <c r="T118">
        <f t="array" ref="T118">IFERROR(CONCATENATE(TEXT(INDEX($S$7:$S$114,SMALL(IF($V$7:$V$114&lt;&gt;"",IF($S$7:$S$114&lt;&gt;"",ROW($S$7:$S$114)-MIN(ROW($S$7:$S$114))+1,""),""),ROW()-ROW(A$117)+1)),"##0")," "),"")</f>
        <v>0</v>
      </c>
      <c r="U118">
        <f t="array" ref="U118">IFERROR(CONCATENATE((INDEX($A$7:$A$114,SMALL(IF($V$7:$V$114&lt;&gt;"",IF($S$7:$S$114&lt;&gt;"",ROW($S$7:$S$114)-MIN(ROW($S$7:$S$114))+1,""),""),ROW()-ROW(A$117)+1))),),"")</f>
        <v>0</v>
      </c>
      <c r="X118">
        <f t="array" ref="X118">IFERROR(CONCATENATE((INDEX($AA$7:$AA$114,SMALL(IF($AA$7:$AA$114&lt;&gt;"",IF($X$7:$X$114&lt;&gt;"",ROW($X$7:$X$114)-MIN(ROW($X$7:$X$114))+1,""),""),ROW()-ROW(A$117)+1))),","),"")</f>
        <v>0</v>
      </c>
      <c r="Y118">
        <f t="array" ref="Y118">IFERROR(CONCATENATE(TEXT(INDEX($X$7:$X$114,SMALL(IF($AA$7:$AA$114&lt;&gt;"",IF($X$7:$X$114&lt;&gt;"",ROW($X$7:$X$114)-MIN(ROW($X$7:$X$114))+1,""),""),ROW()-ROW(A$117)+1)),"##0"),","),"")</f>
        <v>0</v>
      </c>
      <c r="Z118">
        <f t="array" ref="Z118">IFERROR(CONCATENATE((INDEX($A$7:$A$114,SMALL(IF($AA$7:$AA$114&lt;&gt;"",IF($X$7:$X$114&lt;&gt;"",ROW($X$7:$X$114)-MIN(ROW($X$7:$X$114))+1,""),""),ROW()-ROW(A$117)+1))),),"")</f>
        <v>0</v>
      </c>
      <c r="AC118">
        <f t="array" ref="AC118">IFERROR(CONCATENATE((INDEX($AF$7:$AF$114,SMALL(IF($AF$7:$AF$114&lt;&gt;"",IF($AC$7:$AC$114&lt;&gt;"",ROW($AC$7:$AC$114)-MIN(ROW($AC$7:$AC$114))+1,""),""),ROW()-ROW(A$117)+1)))," "),"")</f>
        <v>0</v>
      </c>
      <c r="AD118">
        <f t="array" ref="AD118">IFERROR(CONCATENATE(TEXT(INDEX($AC$7:$AC$114,SMALL(IF($AF$7:$AF$114&lt;&gt;"",IF($AC$7:$AC$114&lt;&gt;"",ROW($AC$7:$AC$114)-MIN(ROW($AC$7:$AC$114))+1,""),""),ROW()-ROW(A$117)+1)),"##0")," "),"")</f>
        <v>0</v>
      </c>
      <c r="AE118">
        <f t="array" ref="AE118">IFERROR(CONCATENATE((INDEX($A$7:$A$114,SMALL(IF($AF$7:$AF$114&lt;&gt;"",IF($AC$7:$AC$114&lt;&gt;"",ROW($AC$7:$AC$114)-MIN(ROW($AC$7:$AC$114))+1,""),""),ROW()-ROW(A$117)+1))),),"")</f>
        <v>0</v>
      </c>
      <c r="AH118">
        <f t="array" ref="AH118">IFERROR(CONCATENATE((INDEX($AK$7:$AK$114,SMALL(IF($AK$7:$AK$114&lt;&gt;"",IF($AH$7:$AH$114&lt;&gt;"",ROW($AH$7:$AH$114)-MIN(ROW($AH$7:$AH$114))+1,""),""),ROW()-ROW(A$117)+1)))," "),"")</f>
        <v>0</v>
      </c>
      <c r="AI118">
        <f t="array" ref="AI118">IFERROR(CONCATENATE(TEXT(INDEX($AH$7:$AH$114,SMALL(IF($AK$7:$AK$114&lt;&gt;"",IF($AH$7:$AH$114&lt;&gt;"",ROW($AH$7:$AH$114)-MIN(ROW($AH$7:$AH$114))+1,""),""),ROW()-ROW(A$117)+1)),"##0")," "),"")</f>
        <v>0</v>
      </c>
      <c r="AJ118">
        <f t="array" ref="AJ118">IFERROR(CONCATENATE((INDEX($A$7:$A$114,SMALL(IF($AK$7:$AK$114&lt;&gt;"",IF($AH$7:$AH$114&lt;&gt;"",ROW($AH$7:$AH$114)-MIN(ROW($AH$7:$AH$114))+1,""),""),ROW()-ROW(A$117)+1))),),"")</f>
        <v>0</v>
      </c>
    </row>
    <row r="119" spans="1:36">
      <c r="I119">
        <f t="array" ref="I119">IFERROR(CONCATENATE(TEXT(INDEX($I$7:$I$114,SMALL(IF($L$7:$L$114&lt;&gt;"",IF($I$7:$I$114&lt;&gt;"",ROW($I$7:$I$114)-MIN(ROW($I$7:$I$114))+1,""),""),ROW()-ROW(A$117)+1)),"##0"),","),"")</f>
        <v>0</v>
      </c>
      <c r="J119">
        <f t="array" ref="J119">IFERROR(CONCATENATE((INDEX($L$7:$L$114,SMALL(IF($L$7:$L$114&lt;&gt;"",IF($I$7:$I$114&lt;&gt;"",ROW($I$7:$I$114)-MIN(ROW($I$7:$I$114))+1,""),""),ROW()-ROW(A$117)+1))),","),"")</f>
        <v>0</v>
      </c>
      <c r="K119">
        <f t="array" ref="K119">IFERROR(CONCATENATE((INDEX($A$7:$A$114,SMALL(IF($L$7:$L$114&lt;&gt;"",IF($I$7:$I$114&lt;&gt;"",ROW($I$7:$I$114)-MIN(ROW($I$7:$I$114))+1,""),""),ROW()-ROW(A$117)+1))),),"")</f>
        <v>0</v>
      </c>
      <c r="N119">
        <f t="array" ref="N119">IFERROR(CONCATENATE((INDEX($Q$7:$Q$114,SMALL(IF($Q$7:$Q$114&lt;&gt;"",IF($N$7:$N$114&lt;&gt;"",ROW($N$7:$N$114)-MIN(ROW($N$7:$N$114))+1,""),""),ROW()-ROW(A$117)+1)))," "),"")</f>
        <v>0</v>
      </c>
      <c r="O119">
        <f t="array" ref="O119">IFERROR(CONCATENATE(TEXT(INDEX($N$7:$N$114,SMALL(IF($Q$7:$Q$114&lt;&gt;"",IF($N$7:$N$114&lt;&gt;"",ROW($N$7:$N$114)-MIN(ROW($N$7:$N$114))+1,""),""),ROW()-ROW(A$117)+1)),"##0")," "),"")</f>
        <v>0</v>
      </c>
      <c r="P119">
        <f t="array" ref="P119">IFERROR(CONCATENATE((INDEX($A$7:$A$114,SMALL(IF($Q$7:$Q$114&lt;&gt;"",IF($N$7:$N$114&lt;&gt;"",ROW($N$7:$N$114)-MIN(ROW($N$7:$N$114))+1,""),""),ROW()-ROW(A$117)+1))),),"")</f>
        <v>0</v>
      </c>
      <c r="S119">
        <f t="array" ref="S119">IFERROR(CONCATENATE((INDEX($V$7:$V$114,SMALL(IF($V$7:$V$114&lt;&gt;"",IF($S$7:$S$114&lt;&gt;"",ROW($S$7:$S$114)-MIN(ROW($S$7:$S$114))+1,""),""),ROW()-ROW(A$117)+1)))," "),"")</f>
        <v>0</v>
      </c>
      <c r="T119">
        <f t="array" ref="T119">IFERROR(CONCATENATE(TEXT(INDEX($S$7:$S$114,SMALL(IF($V$7:$V$114&lt;&gt;"",IF($S$7:$S$114&lt;&gt;"",ROW($S$7:$S$114)-MIN(ROW($S$7:$S$114))+1,""),""),ROW()-ROW(A$117)+1)),"##0")," "),"")</f>
        <v>0</v>
      </c>
      <c r="U119">
        <f t="array" ref="U119">IFERROR(CONCATENATE((INDEX($A$7:$A$114,SMALL(IF($V$7:$V$114&lt;&gt;"",IF($S$7:$S$114&lt;&gt;"",ROW($S$7:$S$114)-MIN(ROW($S$7:$S$114))+1,""),""),ROW()-ROW(A$117)+1))),),"")</f>
        <v>0</v>
      </c>
      <c r="X119">
        <f t="array" ref="X119">IFERROR(CONCATENATE((INDEX($AA$7:$AA$114,SMALL(IF($AA$7:$AA$114&lt;&gt;"",IF($X$7:$X$114&lt;&gt;"",ROW($X$7:$X$114)-MIN(ROW($X$7:$X$114))+1,""),""),ROW()-ROW(A$117)+1))),","),"")</f>
        <v>0</v>
      </c>
      <c r="Y119">
        <f t="array" ref="Y119">IFERROR(CONCATENATE(TEXT(INDEX($X$7:$X$114,SMALL(IF($AA$7:$AA$114&lt;&gt;"",IF($X$7:$X$114&lt;&gt;"",ROW($X$7:$X$114)-MIN(ROW($X$7:$X$114))+1,""),""),ROW()-ROW(A$117)+1)),"##0"),","),"")</f>
        <v>0</v>
      </c>
      <c r="Z119">
        <f t="array" ref="Z119">IFERROR(CONCATENATE((INDEX($A$7:$A$114,SMALL(IF($AA$7:$AA$114&lt;&gt;"",IF($X$7:$X$114&lt;&gt;"",ROW($X$7:$X$114)-MIN(ROW($X$7:$X$114))+1,""),""),ROW()-ROW(A$117)+1))),),"")</f>
        <v>0</v>
      </c>
      <c r="AC119">
        <f t="array" ref="AC119">IFERROR(CONCATENATE((INDEX($AF$7:$AF$114,SMALL(IF($AF$7:$AF$114&lt;&gt;"",IF($AC$7:$AC$114&lt;&gt;"",ROW($AC$7:$AC$114)-MIN(ROW($AC$7:$AC$114))+1,""),""),ROW()-ROW(A$117)+1)))," "),"")</f>
        <v>0</v>
      </c>
      <c r="AD119">
        <f t="array" ref="AD119">IFERROR(CONCATENATE(TEXT(INDEX($AC$7:$AC$114,SMALL(IF($AF$7:$AF$114&lt;&gt;"",IF($AC$7:$AC$114&lt;&gt;"",ROW($AC$7:$AC$114)-MIN(ROW($AC$7:$AC$114))+1,""),""),ROW()-ROW(A$117)+1)),"##0")," "),"")</f>
        <v>0</v>
      </c>
      <c r="AE119">
        <f t="array" ref="AE119">IFERROR(CONCATENATE((INDEX($A$7:$A$114,SMALL(IF($AF$7:$AF$114&lt;&gt;"",IF($AC$7:$AC$114&lt;&gt;"",ROW($AC$7:$AC$114)-MIN(ROW($AC$7:$AC$114))+1,""),""),ROW()-ROW(A$117)+1))),),"")</f>
        <v>0</v>
      </c>
      <c r="AH119">
        <f t="array" ref="AH119">IFERROR(CONCATENATE((INDEX($AK$7:$AK$114,SMALL(IF($AK$7:$AK$114&lt;&gt;"",IF($AH$7:$AH$114&lt;&gt;"",ROW($AH$7:$AH$114)-MIN(ROW($AH$7:$AH$114))+1,""),""),ROW()-ROW(A$117)+1)))," "),"")</f>
        <v>0</v>
      </c>
      <c r="AI119">
        <f t="array" ref="AI119">IFERROR(CONCATENATE(TEXT(INDEX($AH$7:$AH$114,SMALL(IF($AK$7:$AK$114&lt;&gt;"",IF($AH$7:$AH$114&lt;&gt;"",ROW($AH$7:$AH$114)-MIN(ROW($AH$7:$AH$114))+1,""),""),ROW()-ROW(A$117)+1)),"##0")," "),"")</f>
        <v>0</v>
      </c>
      <c r="AJ119">
        <f t="array" ref="AJ119">IFERROR(CONCATENATE((INDEX($A$7:$A$114,SMALL(IF($AK$7:$AK$114&lt;&gt;"",IF($AH$7:$AH$114&lt;&gt;"",ROW($AH$7:$AH$114)-MIN(ROW($AH$7:$AH$114))+1,""),""),ROW()-ROW(A$117)+1))),),"")</f>
        <v>0</v>
      </c>
    </row>
    <row r="120" spans="1:36">
      <c r="I120">
        <f t="array" ref="I120">IFERROR(CONCATENATE(TEXT(INDEX($I$7:$I$114,SMALL(IF($L$7:$L$114&lt;&gt;"",IF($I$7:$I$114&lt;&gt;"",ROW($I$7:$I$114)-MIN(ROW($I$7:$I$114))+1,""),""),ROW()-ROW(A$117)+1)),"##0"),","),"")</f>
        <v>0</v>
      </c>
      <c r="J120">
        <f t="array" ref="J120">IFERROR(CONCATENATE((INDEX($L$7:$L$114,SMALL(IF($L$7:$L$114&lt;&gt;"",IF($I$7:$I$114&lt;&gt;"",ROW($I$7:$I$114)-MIN(ROW($I$7:$I$114))+1,""),""),ROW()-ROW(A$117)+1))),","),"")</f>
        <v>0</v>
      </c>
      <c r="K120">
        <f t="array" ref="K120">IFERROR(CONCATENATE((INDEX($A$7:$A$114,SMALL(IF($L$7:$L$114&lt;&gt;"",IF($I$7:$I$114&lt;&gt;"",ROW($I$7:$I$114)-MIN(ROW($I$7:$I$114))+1,""),""),ROW()-ROW(A$117)+1))),),"")</f>
        <v>0</v>
      </c>
      <c r="N120">
        <f t="array" ref="N120">IFERROR(CONCATENATE((INDEX($Q$7:$Q$114,SMALL(IF($Q$7:$Q$114&lt;&gt;"",IF($N$7:$N$114&lt;&gt;"",ROW($N$7:$N$114)-MIN(ROW($N$7:$N$114))+1,""),""),ROW()-ROW(A$117)+1)))," "),"")</f>
        <v>0</v>
      </c>
      <c r="O120">
        <f t="array" ref="O120">IFERROR(CONCATENATE(TEXT(INDEX($N$7:$N$114,SMALL(IF($Q$7:$Q$114&lt;&gt;"",IF($N$7:$N$114&lt;&gt;"",ROW($N$7:$N$114)-MIN(ROW($N$7:$N$114))+1,""),""),ROW()-ROW(A$117)+1)),"##0")," "),"")</f>
        <v>0</v>
      </c>
      <c r="P120">
        <f t="array" ref="P120">IFERROR(CONCATENATE((INDEX($A$7:$A$114,SMALL(IF($Q$7:$Q$114&lt;&gt;"",IF($N$7:$N$114&lt;&gt;"",ROW($N$7:$N$114)-MIN(ROW($N$7:$N$114))+1,""),""),ROW()-ROW(A$117)+1))),),"")</f>
        <v>0</v>
      </c>
      <c r="S120">
        <f t="array" ref="S120">IFERROR(CONCATENATE((INDEX($V$7:$V$114,SMALL(IF($V$7:$V$114&lt;&gt;"",IF($S$7:$S$114&lt;&gt;"",ROW($S$7:$S$114)-MIN(ROW($S$7:$S$114))+1,""),""),ROW()-ROW(A$117)+1)))," "),"")</f>
        <v>0</v>
      </c>
      <c r="T120">
        <f t="array" ref="T120">IFERROR(CONCATENATE(TEXT(INDEX($S$7:$S$114,SMALL(IF($V$7:$V$114&lt;&gt;"",IF($S$7:$S$114&lt;&gt;"",ROW($S$7:$S$114)-MIN(ROW($S$7:$S$114))+1,""),""),ROW()-ROW(A$117)+1)),"##0")," "),"")</f>
        <v>0</v>
      </c>
      <c r="U120">
        <f t="array" ref="U120">IFERROR(CONCATENATE((INDEX($A$7:$A$114,SMALL(IF($V$7:$V$114&lt;&gt;"",IF($S$7:$S$114&lt;&gt;"",ROW($S$7:$S$114)-MIN(ROW($S$7:$S$114))+1,""),""),ROW()-ROW(A$117)+1))),),"")</f>
        <v>0</v>
      </c>
      <c r="X120">
        <f t="array" ref="X120">IFERROR(CONCATENATE((INDEX($AA$7:$AA$114,SMALL(IF($AA$7:$AA$114&lt;&gt;"",IF($X$7:$X$114&lt;&gt;"",ROW($X$7:$X$114)-MIN(ROW($X$7:$X$114))+1,""),""),ROW()-ROW(A$117)+1))),","),"")</f>
        <v>0</v>
      </c>
      <c r="Y120">
        <f t="array" ref="Y120">IFERROR(CONCATENATE(TEXT(INDEX($X$7:$X$114,SMALL(IF($AA$7:$AA$114&lt;&gt;"",IF($X$7:$X$114&lt;&gt;"",ROW($X$7:$X$114)-MIN(ROW($X$7:$X$114))+1,""),""),ROW()-ROW(A$117)+1)),"##0"),","),"")</f>
        <v>0</v>
      </c>
      <c r="Z120">
        <f t="array" ref="Z120">IFERROR(CONCATENATE((INDEX($A$7:$A$114,SMALL(IF($AA$7:$AA$114&lt;&gt;"",IF($X$7:$X$114&lt;&gt;"",ROW($X$7:$X$114)-MIN(ROW($X$7:$X$114))+1,""),""),ROW()-ROW(A$117)+1))),),"")</f>
        <v>0</v>
      </c>
      <c r="AC120">
        <f t="array" ref="AC120">IFERROR(CONCATENATE((INDEX($AF$7:$AF$114,SMALL(IF($AF$7:$AF$114&lt;&gt;"",IF($AC$7:$AC$114&lt;&gt;"",ROW($AC$7:$AC$114)-MIN(ROW($AC$7:$AC$114))+1,""),""),ROW()-ROW(A$117)+1)))," "),"")</f>
        <v>0</v>
      </c>
      <c r="AD120">
        <f t="array" ref="AD120">IFERROR(CONCATENATE(TEXT(INDEX($AC$7:$AC$114,SMALL(IF($AF$7:$AF$114&lt;&gt;"",IF($AC$7:$AC$114&lt;&gt;"",ROW($AC$7:$AC$114)-MIN(ROW($AC$7:$AC$114))+1,""),""),ROW()-ROW(A$117)+1)),"##0")," "),"")</f>
        <v>0</v>
      </c>
      <c r="AE120">
        <f t="array" ref="AE120">IFERROR(CONCATENATE((INDEX($A$7:$A$114,SMALL(IF($AF$7:$AF$114&lt;&gt;"",IF($AC$7:$AC$114&lt;&gt;"",ROW($AC$7:$AC$114)-MIN(ROW($AC$7:$AC$114))+1,""),""),ROW()-ROW(A$117)+1))),),"")</f>
        <v>0</v>
      </c>
      <c r="AH120">
        <f t="array" ref="AH120">IFERROR(CONCATENATE((INDEX($AK$7:$AK$114,SMALL(IF($AK$7:$AK$114&lt;&gt;"",IF($AH$7:$AH$114&lt;&gt;"",ROW($AH$7:$AH$114)-MIN(ROW($AH$7:$AH$114))+1,""),""),ROW()-ROW(A$117)+1)))," "),"")</f>
        <v>0</v>
      </c>
      <c r="AI120">
        <f t="array" ref="AI120">IFERROR(CONCATENATE(TEXT(INDEX($AH$7:$AH$114,SMALL(IF($AK$7:$AK$114&lt;&gt;"",IF($AH$7:$AH$114&lt;&gt;"",ROW($AH$7:$AH$114)-MIN(ROW($AH$7:$AH$114))+1,""),""),ROW()-ROW(A$117)+1)),"##0")," "),"")</f>
        <v>0</v>
      </c>
      <c r="AJ120">
        <f t="array" ref="AJ120">IFERROR(CONCATENATE((INDEX($A$7:$A$114,SMALL(IF($AK$7:$AK$114&lt;&gt;"",IF($AH$7:$AH$114&lt;&gt;"",ROW($AH$7:$AH$114)-MIN(ROW($AH$7:$AH$114))+1,""),""),ROW()-ROW(A$117)+1))),),"")</f>
        <v>0</v>
      </c>
    </row>
    <row r="121" spans="1:36">
      <c r="I121">
        <f t="array" ref="I121">IFERROR(CONCATENATE(TEXT(INDEX($I$7:$I$114,SMALL(IF($L$7:$L$114&lt;&gt;"",IF($I$7:$I$114&lt;&gt;"",ROW($I$7:$I$114)-MIN(ROW($I$7:$I$114))+1,""),""),ROW()-ROW(A$117)+1)),"##0"),","),"")</f>
        <v>0</v>
      </c>
      <c r="J121">
        <f t="array" ref="J121">IFERROR(CONCATENATE((INDEX($L$7:$L$114,SMALL(IF($L$7:$L$114&lt;&gt;"",IF($I$7:$I$114&lt;&gt;"",ROW($I$7:$I$114)-MIN(ROW($I$7:$I$114))+1,""),""),ROW()-ROW(A$117)+1))),","),"")</f>
        <v>0</v>
      </c>
      <c r="K121">
        <f t="array" ref="K121">IFERROR(CONCATENATE((INDEX($A$7:$A$114,SMALL(IF($L$7:$L$114&lt;&gt;"",IF($I$7:$I$114&lt;&gt;"",ROW($I$7:$I$114)-MIN(ROW($I$7:$I$114))+1,""),""),ROW()-ROW(A$117)+1))),),"")</f>
        <v>0</v>
      </c>
      <c r="N121">
        <f t="array" ref="N121">IFERROR(CONCATENATE((INDEX($Q$7:$Q$114,SMALL(IF($Q$7:$Q$114&lt;&gt;"",IF($N$7:$N$114&lt;&gt;"",ROW($N$7:$N$114)-MIN(ROW($N$7:$N$114))+1,""),""),ROW()-ROW(A$117)+1)))," "),"")</f>
        <v>0</v>
      </c>
      <c r="O121">
        <f t="array" ref="O121">IFERROR(CONCATENATE(TEXT(INDEX($N$7:$N$114,SMALL(IF($Q$7:$Q$114&lt;&gt;"",IF($N$7:$N$114&lt;&gt;"",ROW($N$7:$N$114)-MIN(ROW($N$7:$N$114))+1,""),""),ROW()-ROW(A$117)+1)),"##0")," "),"")</f>
        <v>0</v>
      </c>
      <c r="P121">
        <f t="array" ref="P121">IFERROR(CONCATENATE((INDEX($A$7:$A$114,SMALL(IF($Q$7:$Q$114&lt;&gt;"",IF($N$7:$N$114&lt;&gt;"",ROW($N$7:$N$114)-MIN(ROW($N$7:$N$114))+1,""),""),ROW()-ROW(A$117)+1))),),"")</f>
        <v>0</v>
      </c>
      <c r="S121">
        <f t="array" ref="S121">IFERROR(CONCATENATE((INDEX($V$7:$V$114,SMALL(IF($V$7:$V$114&lt;&gt;"",IF($S$7:$S$114&lt;&gt;"",ROW($S$7:$S$114)-MIN(ROW($S$7:$S$114))+1,""),""),ROW()-ROW(A$117)+1)))," "),"")</f>
        <v>0</v>
      </c>
      <c r="T121">
        <f t="array" ref="T121">IFERROR(CONCATENATE(TEXT(INDEX($S$7:$S$114,SMALL(IF($V$7:$V$114&lt;&gt;"",IF($S$7:$S$114&lt;&gt;"",ROW($S$7:$S$114)-MIN(ROW($S$7:$S$114))+1,""),""),ROW()-ROW(A$117)+1)),"##0")," "),"")</f>
        <v>0</v>
      </c>
      <c r="U121">
        <f t="array" ref="U121">IFERROR(CONCATENATE((INDEX($A$7:$A$114,SMALL(IF($V$7:$V$114&lt;&gt;"",IF($S$7:$S$114&lt;&gt;"",ROW($S$7:$S$114)-MIN(ROW($S$7:$S$114))+1,""),""),ROW()-ROW(A$117)+1))),),"")</f>
        <v>0</v>
      </c>
      <c r="X121">
        <f t="array" ref="X121">IFERROR(CONCATENATE((INDEX($AA$7:$AA$114,SMALL(IF($AA$7:$AA$114&lt;&gt;"",IF($X$7:$X$114&lt;&gt;"",ROW($X$7:$X$114)-MIN(ROW($X$7:$X$114))+1,""),""),ROW()-ROW(A$117)+1))),","),"")</f>
        <v>0</v>
      </c>
      <c r="Y121">
        <f t="array" ref="Y121">IFERROR(CONCATENATE(TEXT(INDEX($X$7:$X$114,SMALL(IF($AA$7:$AA$114&lt;&gt;"",IF($X$7:$X$114&lt;&gt;"",ROW($X$7:$X$114)-MIN(ROW($X$7:$X$114))+1,""),""),ROW()-ROW(A$117)+1)),"##0"),","),"")</f>
        <v>0</v>
      </c>
      <c r="Z121">
        <f t="array" ref="Z121">IFERROR(CONCATENATE((INDEX($A$7:$A$114,SMALL(IF($AA$7:$AA$114&lt;&gt;"",IF($X$7:$X$114&lt;&gt;"",ROW($X$7:$X$114)-MIN(ROW($X$7:$X$114))+1,""),""),ROW()-ROW(A$117)+1))),),"")</f>
        <v>0</v>
      </c>
      <c r="AC121">
        <f t="array" ref="AC121">IFERROR(CONCATENATE((INDEX($AF$7:$AF$114,SMALL(IF($AF$7:$AF$114&lt;&gt;"",IF($AC$7:$AC$114&lt;&gt;"",ROW($AC$7:$AC$114)-MIN(ROW($AC$7:$AC$114))+1,""),""),ROW()-ROW(A$117)+1)))," "),"")</f>
        <v>0</v>
      </c>
      <c r="AD121">
        <f t="array" ref="AD121">IFERROR(CONCATENATE(TEXT(INDEX($AC$7:$AC$114,SMALL(IF($AF$7:$AF$114&lt;&gt;"",IF($AC$7:$AC$114&lt;&gt;"",ROW($AC$7:$AC$114)-MIN(ROW($AC$7:$AC$114))+1,""),""),ROW()-ROW(A$117)+1)),"##0")," "),"")</f>
        <v>0</v>
      </c>
      <c r="AE121">
        <f t="array" ref="AE121">IFERROR(CONCATENATE((INDEX($A$7:$A$114,SMALL(IF($AF$7:$AF$114&lt;&gt;"",IF($AC$7:$AC$114&lt;&gt;"",ROW($AC$7:$AC$114)-MIN(ROW($AC$7:$AC$114))+1,""),""),ROW()-ROW(A$117)+1))),),"")</f>
        <v>0</v>
      </c>
      <c r="AH121">
        <f t="array" ref="AH121">IFERROR(CONCATENATE((INDEX($AK$7:$AK$114,SMALL(IF($AK$7:$AK$114&lt;&gt;"",IF($AH$7:$AH$114&lt;&gt;"",ROW($AH$7:$AH$114)-MIN(ROW($AH$7:$AH$114))+1,""),""),ROW()-ROW(A$117)+1)))," "),"")</f>
        <v>0</v>
      </c>
      <c r="AI121">
        <f t="array" ref="AI121">IFERROR(CONCATENATE(TEXT(INDEX($AH$7:$AH$114,SMALL(IF($AK$7:$AK$114&lt;&gt;"",IF($AH$7:$AH$114&lt;&gt;"",ROW($AH$7:$AH$114)-MIN(ROW($AH$7:$AH$114))+1,""),""),ROW()-ROW(A$117)+1)),"##0")," "),"")</f>
        <v>0</v>
      </c>
      <c r="AJ121">
        <f t="array" ref="AJ121">IFERROR(CONCATENATE((INDEX($A$7:$A$114,SMALL(IF($AK$7:$AK$114&lt;&gt;"",IF($AH$7:$AH$114&lt;&gt;"",ROW($AH$7:$AH$114)-MIN(ROW($AH$7:$AH$114))+1,""),""),ROW()-ROW(A$117)+1))),),"")</f>
        <v>0</v>
      </c>
    </row>
    <row r="122" spans="1:36">
      <c r="I122">
        <f t="array" ref="I122">IFERROR(CONCATENATE(TEXT(INDEX($I$7:$I$114,SMALL(IF($L$7:$L$114&lt;&gt;"",IF($I$7:$I$114&lt;&gt;"",ROW($I$7:$I$114)-MIN(ROW($I$7:$I$114))+1,""),""),ROW()-ROW(A$117)+1)),"##0"),","),"")</f>
        <v>0</v>
      </c>
      <c r="J122">
        <f t="array" ref="J122">IFERROR(CONCATENATE((INDEX($L$7:$L$114,SMALL(IF($L$7:$L$114&lt;&gt;"",IF($I$7:$I$114&lt;&gt;"",ROW($I$7:$I$114)-MIN(ROW($I$7:$I$114))+1,""),""),ROW()-ROW(A$117)+1))),","),"")</f>
        <v>0</v>
      </c>
      <c r="K122">
        <f t="array" ref="K122">IFERROR(CONCATENATE((INDEX($A$7:$A$114,SMALL(IF($L$7:$L$114&lt;&gt;"",IF($I$7:$I$114&lt;&gt;"",ROW($I$7:$I$114)-MIN(ROW($I$7:$I$114))+1,""),""),ROW()-ROW(A$117)+1))),),"")</f>
        <v>0</v>
      </c>
      <c r="N122">
        <f t="array" ref="N122">IFERROR(CONCATENATE((INDEX($Q$7:$Q$114,SMALL(IF($Q$7:$Q$114&lt;&gt;"",IF($N$7:$N$114&lt;&gt;"",ROW($N$7:$N$114)-MIN(ROW($N$7:$N$114))+1,""),""),ROW()-ROW(A$117)+1)))," "),"")</f>
        <v>0</v>
      </c>
      <c r="O122">
        <f t="array" ref="O122">IFERROR(CONCATENATE(TEXT(INDEX($N$7:$N$114,SMALL(IF($Q$7:$Q$114&lt;&gt;"",IF($N$7:$N$114&lt;&gt;"",ROW($N$7:$N$114)-MIN(ROW($N$7:$N$114))+1,""),""),ROW()-ROW(A$117)+1)),"##0")," "),"")</f>
        <v>0</v>
      </c>
      <c r="P122">
        <f t="array" ref="P122">IFERROR(CONCATENATE((INDEX($A$7:$A$114,SMALL(IF($Q$7:$Q$114&lt;&gt;"",IF($N$7:$N$114&lt;&gt;"",ROW($N$7:$N$114)-MIN(ROW($N$7:$N$114))+1,""),""),ROW()-ROW(A$117)+1))),),"")</f>
        <v>0</v>
      </c>
      <c r="S122">
        <f t="array" ref="S122">IFERROR(CONCATENATE((INDEX($V$7:$V$114,SMALL(IF($V$7:$V$114&lt;&gt;"",IF($S$7:$S$114&lt;&gt;"",ROW($S$7:$S$114)-MIN(ROW($S$7:$S$114))+1,""),""),ROW()-ROW(A$117)+1)))," "),"")</f>
        <v>0</v>
      </c>
      <c r="T122">
        <f t="array" ref="T122">IFERROR(CONCATENATE(TEXT(INDEX($S$7:$S$114,SMALL(IF($V$7:$V$114&lt;&gt;"",IF($S$7:$S$114&lt;&gt;"",ROW($S$7:$S$114)-MIN(ROW($S$7:$S$114))+1,""),""),ROW()-ROW(A$117)+1)),"##0")," "),"")</f>
        <v>0</v>
      </c>
      <c r="U122">
        <f t="array" ref="U122">IFERROR(CONCATENATE((INDEX($A$7:$A$114,SMALL(IF($V$7:$V$114&lt;&gt;"",IF($S$7:$S$114&lt;&gt;"",ROW($S$7:$S$114)-MIN(ROW($S$7:$S$114))+1,""),""),ROW()-ROW(A$117)+1))),),"")</f>
        <v>0</v>
      </c>
      <c r="X122">
        <f t="array" ref="X122">IFERROR(CONCATENATE((INDEX($AA$7:$AA$114,SMALL(IF($AA$7:$AA$114&lt;&gt;"",IF($X$7:$X$114&lt;&gt;"",ROW($X$7:$X$114)-MIN(ROW($X$7:$X$114))+1,""),""),ROW()-ROW(A$117)+1))),","),"")</f>
        <v>0</v>
      </c>
      <c r="Y122">
        <f t="array" ref="Y122">IFERROR(CONCATENATE(TEXT(INDEX($X$7:$X$114,SMALL(IF($AA$7:$AA$114&lt;&gt;"",IF($X$7:$X$114&lt;&gt;"",ROW($X$7:$X$114)-MIN(ROW($X$7:$X$114))+1,""),""),ROW()-ROW(A$117)+1)),"##0"),","),"")</f>
        <v>0</v>
      </c>
      <c r="Z122">
        <f t="array" ref="Z122">IFERROR(CONCATENATE((INDEX($A$7:$A$114,SMALL(IF($AA$7:$AA$114&lt;&gt;"",IF($X$7:$X$114&lt;&gt;"",ROW($X$7:$X$114)-MIN(ROW($X$7:$X$114))+1,""),""),ROW()-ROW(A$117)+1))),),"")</f>
        <v>0</v>
      </c>
      <c r="AC122">
        <f t="array" ref="AC122">IFERROR(CONCATENATE((INDEX($AF$7:$AF$114,SMALL(IF($AF$7:$AF$114&lt;&gt;"",IF($AC$7:$AC$114&lt;&gt;"",ROW($AC$7:$AC$114)-MIN(ROW($AC$7:$AC$114))+1,""),""),ROW()-ROW(A$117)+1)))," "),"")</f>
        <v>0</v>
      </c>
      <c r="AD122">
        <f t="array" ref="AD122">IFERROR(CONCATENATE(TEXT(INDEX($AC$7:$AC$114,SMALL(IF($AF$7:$AF$114&lt;&gt;"",IF($AC$7:$AC$114&lt;&gt;"",ROW($AC$7:$AC$114)-MIN(ROW($AC$7:$AC$114))+1,""),""),ROW()-ROW(A$117)+1)),"##0")," "),"")</f>
        <v>0</v>
      </c>
      <c r="AE122">
        <f t="array" ref="AE122">IFERROR(CONCATENATE((INDEX($A$7:$A$114,SMALL(IF($AF$7:$AF$114&lt;&gt;"",IF($AC$7:$AC$114&lt;&gt;"",ROW($AC$7:$AC$114)-MIN(ROW($AC$7:$AC$114))+1,""),""),ROW()-ROW(A$117)+1))),),"")</f>
        <v>0</v>
      </c>
      <c r="AH122">
        <f t="array" ref="AH122">IFERROR(CONCATENATE((INDEX($AK$7:$AK$114,SMALL(IF($AK$7:$AK$114&lt;&gt;"",IF($AH$7:$AH$114&lt;&gt;"",ROW($AH$7:$AH$114)-MIN(ROW($AH$7:$AH$114))+1,""),""),ROW()-ROW(A$117)+1)))," "),"")</f>
        <v>0</v>
      </c>
      <c r="AI122">
        <f t="array" ref="AI122">IFERROR(CONCATENATE(TEXT(INDEX($AH$7:$AH$114,SMALL(IF($AK$7:$AK$114&lt;&gt;"",IF($AH$7:$AH$114&lt;&gt;"",ROW($AH$7:$AH$114)-MIN(ROW($AH$7:$AH$114))+1,""),""),ROW()-ROW(A$117)+1)),"##0")," "),"")</f>
        <v>0</v>
      </c>
      <c r="AJ122">
        <f t="array" ref="AJ122">IFERROR(CONCATENATE((INDEX($A$7:$A$114,SMALL(IF($AK$7:$AK$114&lt;&gt;"",IF($AH$7:$AH$114&lt;&gt;"",ROW($AH$7:$AH$114)-MIN(ROW($AH$7:$AH$114))+1,""),""),ROW()-ROW(A$117)+1))),),"")</f>
        <v>0</v>
      </c>
    </row>
    <row r="123" spans="1:36">
      <c r="I123">
        <f t="array" ref="I123">IFERROR(CONCATENATE(TEXT(INDEX($I$7:$I$114,SMALL(IF($L$7:$L$114&lt;&gt;"",IF($I$7:$I$114&lt;&gt;"",ROW($I$7:$I$114)-MIN(ROW($I$7:$I$114))+1,""),""),ROW()-ROW(A$117)+1)),"##0"),","),"")</f>
        <v>0</v>
      </c>
      <c r="J123">
        <f t="array" ref="J123">IFERROR(CONCATENATE((INDEX($L$7:$L$114,SMALL(IF($L$7:$L$114&lt;&gt;"",IF($I$7:$I$114&lt;&gt;"",ROW($I$7:$I$114)-MIN(ROW($I$7:$I$114))+1,""),""),ROW()-ROW(A$117)+1))),","),"")</f>
        <v>0</v>
      </c>
      <c r="K123">
        <f t="array" ref="K123">IFERROR(CONCATENATE((INDEX($A$7:$A$114,SMALL(IF($L$7:$L$114&lt;&gt;"",IF($I$7:$I$114&lt;&gt;"",ROW($I$7:$I$114)-MIN(ROW($I$7:$I$114))+1,""),""),ROW()-ROW(A$117)+1))),),"")</f>
        <v>0</v>
      </c>
      <c r="N123">
        <f t="array" ref="N123">IFERROR(CONCATENATE((INDEX($Q$7:$Q$114,SMALL(IF($Q$7:$Q$114&lt;&gt;"",IF($N$7:$N$114&lt;&gt;"",ROW($N$7:$N$114)-MIN(ROW($N$7:$N$114))+1,""),""),ROW()-ROW(A$117)+1)))," "),"")</f>
        <v>0</v>
      </c>
      <c r="O123">
        <f t="array" ref="O123">IFERROR(CONCATENATE(TEXT(INDEX($N$7:$N$114,SMALL(IF($Q$7:$Q$114&lt;&gt;"",IF($N$7:$N$114&lt;&gt;"",ROW($N$7:$N$114)-MIN(ROW($N$7:$N$114))+1,""),""),ROW()-ROW(A$117)+1)),"##0")," "),"")</f>
        <v>0</v>
      </c>
      <c r="P123">
        <f t="array" ref="P123">IFERROR(CONCATENATE((INDEX($A$7:$A$114,SMALL(IF($Q$7:$Q$114&lt;&gt;"",IF($N$7:$N$114&lt;&gt;"",ROW($N$7:$N$114)-MIN(ROW($N$7:$N$114))+1,""),""),ROW()-ROW(A$117)+1))),),"")</f>
        <v>0</v>
      </c>
      <c r="S123">
        <f t="array" ref="S123">IFERROR(CONCATENATE((INDEX($V$7:$V$114,SMALL(IF($V$7:$V$114&lt;&gt;"",IF($S$7:$S$114&lt;&gt;"",ROW($S$7:$S$114)-MIN(ROW($S$7:$S$114))+1,""),""),ROW()-ROW(A$117)+1)))," "),"")</f>
        <v>0</v>
      </c>
      <c r="T123">
        <f t="array" ref="T123">IFERROR(CONCATENATE(TEXT(INDEX($S$7:$S$114,SMALL(IF($V$7:$V$114&lt;&gt;"",IF($S$7:$S$114&lt;&gt;"",ROW($S$7:$S$114)-MIN(ROW($S$7:$S$114))+1,""),""),ROW()-ROW(A$117)+1)),"##0")," "),"")</f>
        <v>0</v>
      </c>
      <c r="U123">
        <f t="array" ref="U123">IFERROR(CONCATENATE((INDEX($A$7:$A$114,SMALL(IF($V$7:$V$114&lt;&gt;"",IF($S$7:$S$114&lt;&gt;"",ROW($S$7:$S$114)-MIN(ROW($S$7:$S$114))+1,""),""),ROW()-ROW(A$117)+1))),),"")</f>
        <v>0</v>
      </c>
      <c r="X123">
        <f t="array" ref="X123">IFERROR(CONCATENATE((INDEX($AA$7:$AA$114,SMALL(IF($AA$7:$AA$114&lt;&gt;"",IF($X$7:$X$114&lt;&gt;"",ROW($X$7:$X$114)-MIN(ROW($X$7:$X$114))+1,""),""),ROW()-ROW(A$117)+1))),","),"")</f>
        <v>0</v>
      </c>
      <c r="Y123">
        <f t="array" ref="Y123">IFERROR(CONCATENATE(TEXT(INDEX($X$7:$X$114,SMALL(IF($AA$7:$AA$114&lt;&gt;"",IF($X$7:$X$114&lt;&gt;"",ROW($X$7:$X$114)-MIN(ROW($X$7:$X$114))+1,""),""),ROW()-ROW(A$117)+1)),"##0"),","),"")</f>
        <v>0</v>
      </c>
      <c r="Z123">
        <f t="array" ref="Z123">IFERROR(CONCATENATE((INDEX($A$7:$A$114,SMALL(IF($AA$7:$AA$114&lt;&gt;"",IF($X$7:$X$114&lt;&gt;"",ROW($X$7:$X$114)-MIN(ROW($X$7:$X$114))+1,""),""),ROW()-ROW(A$117)+1))),),"")</f>
        <v>0</v>
      </c>
      <c r="AC123">
        <f t="array" ref="AC123">IFERROR(CONCATENATE((INDEX($AF$7:$AF$114,SMALL(IF($AF$7:$AF$114&lt;&gt;"",IF($AC$7:$AC$114&lt;&gt;"",ROW($AC$7:$AC$114)-MIN(ROW($AC$7:$AC$114))+1,""),""),ROW()-ROW(A$117)+1)))," "),"")</f>
        <v>0</v>
      </c>
      <c r="AD123">
        <f t="array" ref="AD123">IFERROR(CONCATENATE(TEXT(INDEX($AC$7:$AC$114,SMALL(IF($AF$7:$AF$114&lt;&gt;"",IF($AC$7:$AC$114&lt;&gt;"",ROW($AC$7:$AC$114)-MIN(ROW($AC$7:$AC$114))+1,""),""),ROW()-ROW(A$117)+1)),"##0")," "),"")</f>
        <v>0</v>
      </c>
      <c r="AE123">
        <f t="array" ref="AE123">IFERROR(CONCATENATE((INDEX($A$7:$A$114,SMALL(IF($AF$7:$AF$114&lt;&gt;"",IF($AC$7:$AC$114&lt;&gt;"",ROW($AC$7:$AC$114)-MIN(ROW($AC$7:$AC$114))+1,""),""),ROW()-ROW(A$117)+1))),),"")</f>
        <v>0</v>
      </c>
      <c r="AH123">
        <f t="array" ref="AH123">IFERROR(CONCATENATE((INDEX($AK$7:$AK$114,SMALL(IF($AK$7:$AK$114&lt;&gt;"",IF($AH$7:$AH$114&lt;&gt;"",ROW($AH$7:$AH$114)-MIN(ROW($AH$7:$AH$114))+1,""),""),ROW()-ROW(A$117)+1)))," "),"")</f>
        <v>0</v>
      </c>
      <c r="AI123">
        <f t="array" ref="AI123">IFERROR(CONCATENATE(TEXT(INDEX($AH$7:$AH$114,SMALL(IF($AK$7:$AK$114&lt;&gt;"",IF($AH$7:$AH$114&lt;&gt;"",ROW($AH$7:$AH$114)-MIN(ROW($AH$7:$AH$114))+1,""),""),ROW()-ROW(A$117)+1)),"##0")," "),"")</f>
        <v>0</v>
      </c>
      <c r="AJ123">
        <f t="array" ref="AJ123">IFERROR(CONCATENATE((INDEX($A$7:$A$114,SMALL(IF($AK$7:$AK$114&lt;&gt;"",IF($AH$7:$AH$114&lt;&gt;"",ROW($AH$7:$AH$114)-MIN(ROW($AH$7:$AH$114))+1,""),""),ROW()-ROW(A$117)+1))),),"")</f>
        <v>0</v>
      </c>
    </row>
    <row r="124" spans="1:36">
      <c r="I124">
        <f t="array" ref="I124">IFERROR(CONCATENATE(TEXT(INDEX($I$7:$I$114,SMALL(IF($L$7:$L$114&lt;&gt;"",IF($I$7:$I$114&lt;&gt;"",ROW($I$7:$I$114)-MIN(ROW($I$7:$I$114))+1,""),""),ROW()-ROW(A$117)+1)),"##0"),","),"")</f>
        <v>0</v>
      </c>
      <c r="J124">
        <f t="array" ref="J124">IFERROR(CONCATENATE((INDEX($L$7:$L$114,SMALL(IF($L$7:$L$114&lt;&gt;"",IF($I$7:$I$114&lt;&gt;"",ROW($I$7:$I$114)-MIN(ROW($I$7:$I$114))+1,""),""),ROW()-ROW(A$117)+1))),","),"")</f>
        <v>0</v>
      </c>
      <c r="K124">
        <f t="array" ref="K124">IFERROR(CONCATENATE((INDEX($A$7:$A$114,SMALL(IF($L$7:$L$114&lt;&gt;"",IF($I$7:$I$114&lt;&gt;"",ROW($I$7:$I$114)-MIN(ROW($I$7:$I$114))+1,""),""),ROW()-ROW(A$117)+1))),),"")</f>
        <v>0</v>
      </c>
      <c r="N124">
        <f t="array" ref="N124">IFERROR(CONCATENATE((INDEX($Q$7:$Q$114,SMALL(IF($Q$7:$Q$114&lt;&gt;"",IF($N$7:$N$114&lt;&gt;"",ROW($N$7:$N$114)-MIN(ROW($N$7:$N$114))+1,""),""),ROW()-ROW(A$117)+1)))," "),"")</f>
        <v>0</v>
      </c>
      <c r="O124">
        <f t="array" ref="O124">IFERROR(CONCATENATE(TEXT(INDEX($N$7:$N$114,SMALL(IF($Q$7:$Q$114&lt;&gt;"",IF($N$7:$N$114&lt;&gt;"",ROW($N$7:$N$114)-MIN(ROW($N$7:$N$114))+1,""),""),ROW()-ROW(A$117)+1)),"##0")," "),"")</f>
        <v>0</v>
      </c>
      <c r="P124">
        <f t="array" ref="P124">IFERROR(CONCATENATE((INDEX($A$7:$A$114,SMALL(IF($Q$7:$Q$114&lt;&gt;"",IF($N$7:$N$114&lt;&gt;"",ROW($N$7:$N$114)-MIN(ROW($N$7:$N$114))+1,""),""),ROW()-ROW(A$117)+1))),),"")</f>
        <v>0</v>
      </c>
      <c r="S124">
        <f t="array" ref="S124">IFERROR(CONCATENATE((INDEX($V$7:$V$114,SMALL(IF($V$7:$V$114&lt;&gt;"",IF($S$7:$S$114&lt;&gt;"",ROW($S$7:$S$114)-MIN(ROW($S$7:$S$114))+1,""),""),ROW()-ROW(A$117)+1)))," "),"")</f>
        <v>0</v>
      </c>
      <c r="T124">
        <f t="array" ref="T124">IFERROR(CONCATENATE(TEXT(INDEX($S$7:$S$114,SMALL(IF($V$7:$V$114&lt;&gt;"",IF($S$7:$S$114&lt;&gt;"",ROW($S$7:$S$114)-MIN(ROW($S$7:$S$114))+1,""),""),ROW()-ROW(A$117)+1)),"##0")," "),"")</f>
        <v>0</v>
      </c>
      <c r="U124">
        <f t="array" ref="U124">IFERROR(CONCATENATE((INDEX($A$7:$A$114,SMALL(IF($V$7:$V$114&lt;&gt;"",IF($S$7:$S$114&lt;&gt;"",ROW($S$7:$S$114)-MIN(ROW($S$7:$S$114))+1,""),""),ROW()-ROW(A$117)+1))),),"")</f>
        <v>0</v>
      </c>
      <c r="X124">
        <f t="array" ref="X124">IFERROR(CONCATENATE((INDEX($AA$7:$AA$114,SMALL(IF($AA$7:$AA$114&lt;&gt;"",IF($X$7:$X$114&lt;&gt;"",ROW($X$7:$X$114)-MIN(ROW($X$7:$X$114))+1,""),""),ROW()-ROW(A$117)+1))),","),"")</f>
        <v>0</v>
      </c>
      <c r="Y124">
        <f t="array" ref="Y124">IFERROR(CONCATENATE(TEXT(INDEX($X$7:$X$114,SMALL(IF($AA$7:$AA$114&lt;&gt;"",IF($X$7:$X$114&lt;&gt;"",ROW($X$7:$X$114)-MIN(ROW($X$7:$X$114))+1,""),""),ROW()-ROW(A$117)+1)),"##0"),","),"")</f>
        <v>0</v>
      </c>
      <c r="Z124">
        <f t="array" ref="Z124">IFERROR(CONCATENATE((INDEX($A$7:$A$114,SMALL(IF($AA$7:$AA$114&lt;&gt;"",IF($X$7:$X$114&lt;&gt;"",ROW($X$7:$X$114)-MIN(ROW($X$7:$X$114))+1,""),""),ROW()-ROW(A$117)+1))),),"")</f>
        <v>0</v>
      </c>
      <c r="AC124">
        <f t="array" ref="AC124">IFERROR(CONCATENATE((INDEX($AF$7:$AF$114,SMALL(IF($AF$7:$AF$114&lt;&gt;"",IF($AC$7:$AC$114&lt;&gt;"",ROW($AC$7:$AC$114)-MIN(ROW($AC$7:$AC$114))+1,""),""),ROW()-ROW(A$117)+1)))," "),"")</f>
        <v>0</v>
      </c>
      <c r="AD124">
        <f t="array" ref="AD124">IFERROR(CONCATENATE(TEXT(INDEX($AC$7:$AC$114,SMALL(IF($AF$7:$AF$114&lt;&gt;"",IF($AC$7:$AC$114&lt;&gt;"",ROW($AC$7:$AC$114)-MIN(ROW($AC$7:$AC$114))+1,""),""),ROW()-ROW(A$117)+1)),"##0")," "),"")</f>
        <v>0</v>
      </c>
      <c r="AE124">
        <f t="array" ref="AE124">IFERROR(CONCATENATE((INDEX($A$7:$A$114,SMALL(IF($AF$7:$AF$114&lt;&gt;"",IF($AC$7:$AC$114&lt;&gt;"",ROW($AC$7:$AC$114)-MIN(ROW($AC$7:$AC$114))+1,""),""),ROW()-ROW(A$117)+1))),),"")</f>
        <v>0</v>
      </c>
      <c r="AH124">
        <f t="array" ref="AH124">IFERROR(CONCATENATE((INDEX($AK$7:$AK$114,SMALL(IF($AK$7:$AK$114&lt;&gt;"",IF($AH$7:$AH$114&lt;&gt;"",ROW($AH$7:$AH$114)-MIN(ROW($AH$7:$AH$114))+1,""),""),ROW()-ROW(A$117)+1)))," "),"")</f>
        <v>0</v>
      </c>
      <c r="AI124">
        <f t="array" ref="AI124">IFERROR(CONCATENATE(TEXT(INDEX($AH$7:$AH$114,SMALL(IF($AK$7:$AK$114&lt;&gt;"",IF($AH$7:$AH$114&lt;&gt;"",ROW($AH$7:$AH$114)-MIN(ROW($AH$7:$AH$114))+1,""),""),ROW()-ROW(A$117)+1)),"##0")," "),"")</f>
        <v>0</v>
      </c>
      <c r="AJ124">
        <f t="array" ref="AJ124">IFERROR(CONCATENATE((INDEX($A$7:$A$114,SMALL(IF($AK$7:$AK$114&lt;&gt;"",IF($AH$7:$AH$114&lt;&gt;"",ROW($AH$7:$AH$114)-MIN(ROW($AH$7:$AH$114))+1,""),""),ROW()-ROW(A$117)+1))),),"")</f>
        <v>0</v>
      </c>
    </row>
    <row r="125" spans="1:36">
      <c r="I125">
        <f t="array" ref="I125">IFERROR(CONCATENATE(TEXT(INDEX($I$7:$I$114,SMALL(IF($L$7:$L$114&lt;&gt;"",IF($I$7:$I$114&lt;&gt;"",ROW($I$7:$I$114)-MIN(ROW($I$7:$I$114))+1,""),""),ROW()-ROW(A$117)+1)),"##0"),","),"")</f>
        <v>0</v>
      </c>
      <c r="J125">
        <f t="array" ref="J125">IFERROR(CONCATENATE((INDEX($L$7:$L$114,SMALL(IF($L$7:$L$114&lt;&gt;"",IF($I$7:$I$114&lt;&gt;"",ROW($I$7:$I$114)-MIN(ROW($I$7:$I$114))+1,""),""),ROW()-ROW(A$117)+1))),","),"")</f>
        <v>0</v>
      </c>
      <c r="K125">
        <f t="array" ref="K125">IFERROR(CONCATENATE((INDEX($A$7:$A$114,SMALL(IF($L$7:$L$114&lt;&gt;"",IF($I$7:$I$114&lt;&gt;"",ROW($I$7:$I$114)-MIN(ROW($I$7:$I$114))+1,""),""),ROW()-ROW(A$117)+1))),),"")</f>
        <v>0</v>
      </c>
      <c r="N125">
        <f t="array" ref="N125">IFERROR(CONCATENATE((INDEX($Q$7:$Q$114,SMALL(IF($Q$7:$Q$114&lt;&gt;"",IF($N$7:$N$114&lt;&gt;"",ROW($N$7:$N$114)-MIN(ROW($N$7:$N$114))+1,""),""),ROW()-ROW(A$117)+1)))," "),"")</f>
        <v>0</v>
      </c>
      <c r="O125">
        <f t="array" ref="O125">IFERROR(CONCATENATE(TEXT(INDEX($N$7:$N$114,SMALL(IF($Q$7:$Q$114&lt;&gt;"",IF($N$7:$N$114&lt;&gt;"",ROW($N$7:$N$114)-MIN(ROW($N$7:$N$114))+1,""),""),ROW()-ROW(A$117)+1)),"##0")," "),"")</f>
        <v>0</v>
      </c>
      <c r="P125">
        <f t="array" ref="P125">IFERROR(CONCATENATE((INDEX($A$7:$A$114,SMALL(IF($Q$7:$Q$114&lt;&gt;"",IF($N$7:$N$114&lt;&gt;"",ROW($N$7:$N$114)-MIN(ROW($N$7:$N$114))+1,""),""),ROW()-ROW(A$117)+1))),),"")</f>
        <v>0</v>
      </c>
      <c r="S125">
        <f t="array" ref="S125">IFERROR(CONCATENATE((INDEX($V$7:$V$114,SMALL(IF($V$7:$V$114&lt;&gt;"",IF($S$7:$S$114&lt;&gt;"",ROW($S$7:$S$114)-MIN(ROW($S$7:$S$114))+1,""),""),ROW()-ROW(A$117)+1)))," "),"")</f>
        <v>0</v>
      </c>
      <c r="T125">
        <f t="array" ref="T125">IFERROR(CONCATENATE(TEXT(INDEX($S$7:$S$114,SMALL(IF($V$7:$V$114&lt;&gt;"",IF($S$7:$S$114&lt;&gt;"",ROW($S$7:$S$114)-MIN(ROW($S$7:$S$114))+1,""),""),ROW()-ROW(A$117)+1)),"##0")," "),"")</f>
        <v>0</v>
      </c>
      <c r="U125">
        <f t="array" ref="U125">IFERROR(CONCATENATE((INDEX($A$7:$A$114,SMALL(IF($V$7:$V$114&lt;&gt;"",IF($S$7:$S$114&lt;&gt;"",ROW($S$7:$S$114)-MIN(ROW($S$7:$S$114))+1,""),""),ROW()-ROW(A$117)+1))),),"")</f>
        <v>0</v>
      </c>
      <c r="X125">
        <f t="array" ref="X125">IFERROR(CONCATENATE((INDEX($AA$7:$AA$114,SMALL(IF($AA$7:$AA$114&lt;&gt;"",IF($X$7:$X$114&lt;&gt;"",ROW($X$7:$X$114)-MIN(ROW($X$7:$X$114))+1,""),""),ROW()-ROW(A$117)+1))),","),"")</f>
        <v>0</v>
      </c>
      <c r="Y125">
        <f t="array" ref="Y125">IFERROR(CONCATENATE(TEXT(INDEX($X$7:$X$114,SMALL(IF($AA$7:$AA$114&lt;&gt;"",IF($X$7:$X$114&lt;&gt;"",ROW($X$7:$X$114)-MIN(ROW($X$7:$X$114))+1,""),""),ROW()-ROW(A$117)+1)),"##0"),","),"")</f>
        <v>0</v>
      </c>
      <c r="Z125">
        <f t="array" ref="Z125">IFERROR(CONCATENATE((INDEX($A$7:$A$114,SMALL(IF($AA$7:$AA$114&lt;&gt;"",IF($X$7:$X$114&lt;&gt;"",ROW($X$7:$X$114)-MIN(ROW($X$7:$X$114))+1,""),""),ROW()-ROW(A$117)+1))),),"")</f>
        <v>0</v>
      </c>
      <c r="AC125">
        <f t="array" ref="AC125">IFERROR(CONCATENATE((INDEX($AF$7:$AF$114,SMALL(IF($AF$7:$AF$114&lt;&gt;"",IF($AC$7:$AC$114&lt;&gt;"",ROW($AC$7:$AC$114)-MIN(ROW($AC$7:$AC$114))+1,""),""),ROW()-ROW(A$117)+1)))," "),"")</f>
        <v>0</v>
      </c>
      <c r="AD125">
        <f t="array" ref="AD125">IFERROR(CONCATENATE(TEXT(INDEX($AC$7:$AC$114,SMALL(IF($AF$7:$AF$114&lt;&gt;"",IF($AC$7:$AC$114&lt;&gt;"",ROW($AC$7:$AC$114)-MIN(ROW($AC$7:$AC$114))+1,""),""),ROW()-ROW(A$117)+1)),"##0")," "),"")</f>
        <v>0</v>
      </c>
      <c r="AE125">
        <f t="array" ref="AE125">IFERROR(CONCATENATE((INDEX($A$7:$A$114,SMALL(IF($AF$7:$AF$114&lt;&gt;"",IF($AC$7:$AC$114&lt;&gt;"",ROW($AC$7:$AC$114)-MIN(ROW($AC$7:$AC$114))+1,""),""),ROW()-ROW(A$117)+1))),),"")</f>
        <v>0</v>
      </c>
      <c r="AH125">
        <f t="array" ref="AH125">IFERROR(CONCATENATE((INDEX($AK$7:$AK$114,SMALL(IF($AK$7:$AK$114&lt;&gt;"",IF($AH$7:$AH$114&lt;&gt;"",ROW($AH$7:$AH$114)-MIN(ROW($AH$7:$AH$114))+1,""),""),ROW()-ROW(A$117)+1)))," "),"")</f>
        <v>0</v>
      </c>
      <c r="AI125">
        <f t="array" ref="AI125">IFERROR(CONCATENATE(TEXT(INDEX($AH$7:$AH$114,SMALL(IF($AK$7:$AK$114&lt;&gt;"",IF($AH$7:$AH$114&lt;&gt;"",ROW($AH$7:$AH$114)-MIN(ROW($AH$7:$AH$114))+1,""),""),ROW()-ROW(A$117)+1)),"##0")," "),"")</f>
        <v>0</v>
      </c>
      <c r="AJ125">
        <f t="array" ref="AJ125">IFERROR(CONCATENATE((INDEX($A$7:$A$114,SMALL(IF($AK$7:$AK$114&lt;&gt;"",IF($AH$7:$AH$114&lt;&gt;"",ROW($AH$7:$AH$114)-MIN(ROW($AH$7:$AH$114))+1,""),""),ROW()-ROW(A$117)+1))),),"")</f>
        <v>0</v>
      </c>
    </row>
    <row r="126" spans="1:36">
      <c r="I126">
        <f t="array" ref="I126">IFERROR(CONCATENATE(TEXT(INDEX($I$7:$I$114,SMALL(IF($L$7:$L$114&lt;&gt;"",IF($I$7:$I$114&lt;&gt;"",ROW($I$7:$I$114)-MIN(ROW($I$7:$I$114))+1,""),""),ROW()-ROW(A$117)+1)),"##0"),","),"")</f>
        <v>0</v>
      </c>
      <c r="J126">
        <f t="array" ref="J126">IFERROR(CONCATENATE((INDEX($L$7:$L$114,SMALL(IF($L$7:$L$114&lt;&gt;"",IF($I$7:$I$114&lt;&gt;"",ROW($I$7:$I$114)-MIN(ROW($I$7:$I$114))+1,""),""),ROW()-ROW(A$117)+1))),","),"")</f>
        <v>0</v>
      </c>
      <c r="K126">
        <f t="array" ref="K126">IFERROR(CONCATENATE((INDEX($A$7:$A$114,SMALL(IF($L$7:$L$114&lt;&gt;"",IF($I$7:$I$114&lt;&gt;"",ROW($I$7:$I$114)-MIN(ROW($I$7:$I$114))+1,""),""),ROW()-ROW(A$117)+1))),),"")</f>
        <v>0</v>
      </c>
      <c r="N126">
        <f t="array" ref="N126">IFERROR(CONCATENATE((INDEX($Q$7:$Q$114,SMALL(IF($Q$7:$Q$114&lt;&gt;"",IF($N$7:$N$114&lt;&gt;"",ROW($N$7:$N$114)-MIN(ROW($N$7:$N$114))+1,""),""),ROW()-ROW(A$117)+1)))," "),"")</f>
        <v>0</v>
      </c>
      <c r="O126">
        <f t="array" ref="O126">IFERROR(CONCATENATE(TEXT(INDEX($N$7:$N$114,SMALL(IF($Q$7:$Q$114&lt;&gt;"",IF($N$7:$N$114&lt;&gt;"",ROW($N$7:$N$114)-MIN(ROW($N$7:$N$114))+1,""),""),ROW()-ROW(A$117)+1)),"##0")," "),"")</f>
        <v>0</v>
      </c>
      <c r="P126">
        <f t="array" ref="P126">IFERROR(CONCATENATE((INDEX($A$7:$A$114,SMALL(IF($Q$7:$Q$114&lt;&gt;"",IF($N$7:$N$114&lt;&gt;"",ROW($N$7:$N$114)-MIN(ROW($N$7:$N$114))+1,""),""),ROW()-ROW(A$117)+1))),),"")</f>
        <v>0</v>
      </c>
      <c r="S126">
        <f t="array" ref="S126">IFERROR(CONCATENATE((INDEX($V$7:$V$114,SMALL(IF($V$7:$V$114&lt;&gt;"",IF($S$7:$S$114&lt;&gt;"",ROW($S$7:$S$114)-MIN(ROW($S$7:$S$114))+1,""),""),ROW()-ROW(A$117)+1)))," "),"")</f>
        <v>0</v>
      </c>
      <c r="T126">
        <f t="array" ref="T126">IFERROR(CONCATENATE(TEXT(INDEX($S$7:$S$114,SMALL(IF($V$7:$V$114&lt;&gt;"",IF($S$7:$S$114&lt;&gt;"",ROW($S$7:$S$114)-MIN(ROW($S$7:$S$114))+1,""),""),ROW()-ROW(A$117)+1)),"##0")," "),"")</f>
        <v>0</v>
      </c>
      <c r="U126">
        <f t="array" ref="U126">IFERROR(CONCATENATE((INDEX($A$7:$A$114,SMALL(IF($V$7:$V$114&lt;&gt;"",IF($S$7:$S$114&lt;&gt;"",ROW($S$7:$S$114)-MIN(ROW($S$7:$S$114))+1,""),""),ROW()-ROW(A$117)+1))),),"")</f>
        <v>0</v>
      </c>
      <c r="X126">
        <f t="array" ref="X126">IFERROR(CONCATENATE((INDEX($AA$7:$AA$114,SMALL(IF($AA$7:$AA$114&lt;&gt;"",IF($X$7:$X$114&lt;&gt;"",ROW($X$7:$X$114)-MIN(ROW($X$7:$X$114))+1,""),""),ROW()-ROW(A$117)+1))),","),"")</f>
        <v>0</v>
      </c>
      <c r="Y126">
        <f t="array" ref="Y126">IFERROR(CONCATENATE(TEXT(INDEX($X$7:$X$114,SMALL(IF($AA$7:$AA$114&lt;&gt;"",IF($X$7:$X$114&lt;&gt;"",ROW($X$7:$X$114)-MIN(ROW($X$7:$X$114))+1,""),""),ROW()-ROW(A$117)+1)),"##0"),","),"")</f>
        <v>0</v>
      </c>
      <c r="Z126">
        <f t="array" ref="Z126">IFERROR(CONCATENATE((INDEX($A$7:$A$114,SMALL(IF($AA$7:$AA$114&lt;&gt;"",IF($X$7:$X$114&lt;&gt;"",ROW($X$7:$X$114)-MIN(ROW($X$7:$X$114))+1,""),""),ROW()-ROW(A$117)+1))),),"")</f>
        <v>0</v>
      </c>
      <c r="AC126">
        <f t="array" ref="AC126">IFERROR(CONCATENATE((INDEX($AF$7:$AF$114,SMALL(IF($AF$7:$AF$114&lt;&gt;"",IF($AC$7:$AC$114&lt;&gt;"",ROW($AC$7:$AC$114)-MIN(ROW($AC$7:$AC$114))+1,""),""),ROW()-ROW(A$117)+1)))," "),"")</f>
        <v>0</v>
      </c>
      <c r="AD126">
        <f t="array" ref="AD126">IFERROR(CONCATENATE(TEXT(INDEX($AC$7:$AC$114,SMALL(IF($AF$7:$AF$114&lt;&gt;"",IF($AC$7:$AC$114&lt;&gt;"",ROW($AC$7:$AC$114)-MIN(ROW($AC$7:$AC$114))+1,""),""),ROW()-ROW(A$117)+1)),"##0")," "),"")</f>
        <v>0</v>
      </c>
      <c r="AE126">
        <f t="array" ref="AE126">IFERROR(CONCATENATE((INDEX($A$7:$A$114,SMALL(IF($AF$7:$AF$114&lt;&gt;"",IF($AC$7:$AC$114&lt;&gt;"",ROW($AC$7:$AC$114)-MIN(ROW($AC$7:$AC$114))+1,""),""),ROW()-ROW(A$117)+1))),),"")</f>
        <v>0</v>
      </c>
      <c r="AH126">
        <f t="array" ref="AH126">IFERROR(CONCATENATE((INDEX($AK$7:$AK$114,SMALL(IF($AK$7:$AK$114&lt;&gt;"",IF($AH$7:$AH$114&lt;&gt;"",ROW($AH$7:$AH$114)-MIN(ROW($AH$7:$AH$114))+1,""),""),ROW()-ROW(A$117)+1)))," "),"")</f>
        <v>0</v>
      </c>
      <c r="AI126">
        <f t="array" ref="AI126">IFERROR(CONCATENATE(TEXT(INDEX($AH$7:$AH$114,SMALL(IF($AK$7:$AK$114&lt;&gt;"",IF($AH$7:$AH$114&lt;&gt;"",ROW($AH$7:$AH$114)-MIN(ROW($AH$7:$AH$114))+1,""),""),ROW()-ROW(A$117)+1)),"##0")," "),"")</f>
        <v>0</v>
      </c>
      <c r="AJ126">
        <f t="array" ref="AJ126">IFERROR(CONCATENATE((INDEX($A$7:$A$114,SMALL(IF($AK$7:$AK$114&lt;&gt;"",IF($AH$7:$AH$114&lt;&gt;"",ROW($AH$7:$AH$114)-MIN(ROW($AH$7:$AH$114))+1,""),""),ROW()-ROW(A$117)+1))),),"")</f>
        <v>0</v>
      </c>
    </row>
    <row r="127" spans="1:36">
      <c r="I127">
        <f t="array" ref="I127">IFERROR(CONCATENATE(TEXT(INDEX($I$7:$I$114,SMALL(IF($L$7:$L$114&lt;&gt;"",IF($I$7:$I$114&lt;&gt;"",ROW($I$7:$I$114)-MIN(ROW($I$7:$I$114))+1,""),""),ROW()-ROW(A$117)+1)),"##0"),","),"")</f>
        <v>0</v>
      </c>
      <c r="J127">
        <f t="array" ref="J127">IFERROR(CONCATENATE((INDEX($L$7:$L$114,SMALL(IF($L$7:$L$114&lt;&gt;"",IF($I$7:$I$114&lt;&gt;"",ROW($I$7:$I$114)-MIN(ROW($I$7:$I$114))+1,""),""),ROW()-ROW(A$117)+1))),","),"")</f>
        <v>0</v>
      </c>
      <c r="K127">
        <f t="array" ref="K127">IFERROR(CONCATENATE((INDEX($A$7:$A$114,SMALL(IF($L$7:$L$114&lt;&gt;"",IF($I$7:$I$114&lt;&gt;"",ROW($I$7:$I$114)-MIN(ROW($I$7:$I$114))+1,""),""),ROW()-ROW(A$117)+1))),),"")</f>
        <v>0</v>
      </c>
      <c r="N127">
        <f t="array" ref="N127">IFERROR(CONCATENATE((INDEX($Q$7:$Q$114,SMALL(IF($Q$7:$Q$114&lt;&gt;"",IF($N$7:$N$114&lt;&gt;"",ROW($N$7:$N$114)-MIN(ROW($N$7:$N$114))+1,""),""),ROW()-ROW(A$117)+1)))," "),"")</f>
        <v>0</v>
      </c>
      <c r="O127">
        <f t="array" ref="O127">IFERROR(CONCATENATE(TEXT(INDEX($N$7:$N$114,SMALL(IF($Q$7:$Q$114&lt;&gt;"",IF($N$7:$N$114&lt;&gt;"",ROW($N$7:$N$114)-MIN(ROW($N$7:$N$114))+1,""),""),ROW()-ROW(A$117)+1)),"##0")," "),"")</f>
        <v>0</v>
      </c>
      <c r="P127">
        <f t="array" ref="P127">IFERROR(CONCATENATE((INDEX($A$7:$A$114,SMALL(IF($Q$7:$Q$114&lt;&gt;"",IF($N$7:$N$114&lt;&gt;"",ROW($N$7:$N$114)-MIN(ROW($N$7:$N$114))+1,""),""),ROW()-ROW(A$117)+1))),),"")</f>
        <v>0</v>
      </c>
      <c r="S127">
        <f t="array" ref="S127">IFERROR(CONCATENATE((INDEX($V$7:$V$114,SMALL(IF($V$7:$V$114&lt;&gt;"",IF($S$7:$S$114&lt;&gt;"",ROW($S$7:$S$114)-MIN(ROW($S$7:$S$114))+1,""),""),ROW()-ROW(A$117)+1)))," "),"")</f>
        <v>0</v>
      </c>
      <c r="T127">
        <f t="array" ref="T127">IFERROR(CONCATENATE(TEXT(INDEX($S$7:$S$114,SMALL(IF($V$7:$V$114&lt;&gt;"",IF($S$7:$S$114&lt;&gt;"",ROW($S$7:$S$114)-MIN(ROW($S$7:$S$114))+1,""),""),ROW()-ROW(A$117)+1)),"##0")," "),"")</f>
        <v>0</v>
      </c>
      <c r="U127">
        <f t="array" ref="U127">IFERROR(CONCATENATE((INDEX($A$7:$A$114,SMALL(IF($V$7:$V$114&lt;&gt;"",IF($S$7:$S$114&lt;&gt;"",ROW($S$7:$S$114)-MIN(ROW($S$7:$S$114))+1,""),""),ROW()-ROW(A$117)+1))),),"")</f>
        <v>0</v>
      </c>
      <c r="X127">
        <f t="array" ref="X127">IFERROR(CONCATENATE((INDEX($AA$7:$AA$114,SMALL(IF($AA$7:$AA$114&lt;&gt;"",IF($X$7:$X$114&lt;&gt;"",ROW($X$7:$X$114)-MIN(ROW($X$7:$X$114))+1,""),""),ROW()-ROW(A$117)+1))),","),"")</f>
        <v>0</v>
      </c>
      <c r="Y127">
        <f t="array" ref="Y127">IFERROR(CONCATENATE(TEXT(INDEX($X$7:$X$114,SMALL(IF($AA$7:$AA$114&lt;&gt;"",IF($X$7:$X$114&lt;&gt;"",ROW($X$7:$X$114)-MIN(ROW($X$7:$X$114))+1,""),""),ROW()-ROW(A$117)+1)),"##0"),","),"")</f>
        <v>0</v>
      </c>
      <c r="Z127">
        <f t="array" ref="Z127">IFERROR(CONCATENATE((INDEX($A$7:$A$114,SMALL(IF($AA$7:$AA$114&lt;&gt;"",IF($X$7:$X$114&lt;&gt;"",ROW($X$7:$X$114)-MIN(ROW($X$7:$X$114))+1,""),""),ROW()-ROW(A$117)+1))),),"")</f>
        <v>0</v>
      </c>
      <c r="AC127">
        <f t="array" ref="AC127">IFERROR(CONCATENATE((INDEX($AF$7:$AF$114,SMALL(IF($AF$7:$AF$114&lt;&gt;"",IF($AC$7:$AC$114&lt;&gt;"",ROW($AC$7:$AC$114)-MIN(ROW($AC$7:$AC$114))+1,""),""),ROW()-ROW(A$117)+1)))," "),"")</f>
        <v>0</v>
      </c>
      <c r="AD127">
        <f t="array" ref="AD127">IFERROR(CONCATENATE(TEXT(INDEX($AC$7:$AC$114,SMALL(IF($AF$7:$AF$114&lt;&gt;"",IF($AC$7:$AC$114&lt;&gt;"",ROW($AC$7:$AC$114)-MIN(ROW($AC$7:$AC$114))+1,""),""),ROW()-ROW(A$117)+1)),"##0")," "),"")</f>
        <v>0</v>
      </c>
      <c r="AE127">
        <f t="array" ref="AE127">IFERROR(CONCATENATE((INDEX($A$7:$A$114,SMALL(IF($AF$7:$AF$114&lt;&gt;"",IF($AC$7:$AC$114&lt;&gt;"",ROW($AC$7:$AC$114)-MIN(ROW($AC$7:$AC$114))+1,""),""),ROW()-ROW(A$117)+1))),),"")</f>
        <v>0</v>
      </c>
      <c r="AH127">
        <f t="array" ref="AH127">IFERROR(CONCATENATE((INDEX($AK$7:$AK$114,SMALL(IF($AK$7:$AK$114&lt;&gt;"",IF($AH$7:$AH$114&lt;&gt;"",ROW($AH$7:$AH$114)-MIN(ROW($AH$7:$AH$114))+1,""),""),ROW()-ROW(A$117)+1)))," "),"")</f>
        <v>0</v>
      </c>
      <c r="AI127">
        <f t="array" ref="AI127">IFERROR(CONCATENATE(TEXT(INDEX($AH$7:$AH$114,SMALL(IF($AK$7:$AK$114&lt;&gt;"",IF($AH$7:$AH$114&lt;&gt;"",ROW($AH$7:$AH$114)-MIN(ROW($AH$7:$AH$114))+1,""),""),ROW()-ROW(A$117)+1)),"##0")," "),"")</f>
        <v>0</v>
      </c>
      <c r="AJ127">
        <f t="array" ref="AJ127">IFERROR(CONCATENATE((INDEX($A$7:$A$114,SMALL(IF($AK$7:$AK$114&lt;&gt;"",IF($AH$7:$AH$114&lt;&gt;"",ROW($AH$7:$AH$114)-MIN(ROW($AH$7:$AH$114))+1,""),""),ROW()-ROW(A$117)+1))),),"")</f>
        <v>0</v>
      </c>
    </row>
    <row r="128" spans="1:36">
      <c r="I128">
        <f t="array" ref="I128">IFERROR(CONCATENATE(TEXT(INDEX($I$7:$I$114,SMALL(IF($L$7:$L$114&lt;&gt;"",IF($I$7:$I$114&lt;&gt;"",ROW($I$7:$I$114)-MIN(ROW($I$7:$I$114))+1,""),""),ROW()-ROW(A$117)+1)),"##0"),","),"")</f>
        <v>0</v>
      </c>
      <c r="J128">
        <f t="array" ref="J128">IFERROR(CONCATENATE((INDEX($L$7:$L$114,SMALL(IF($L$7:$L$114&lt;&gt;"",IF($I$7:$I$114&lt;&gt;"",ROW($I$7:$I$114)-MIN(ROW($I$7:$I$114))+1,""),""),ROW()-ROW(A$117)+1))),","),"")</f>
        <v>0</v>
      </c>
      <c r="K128">
        <f t="array" ref="K128">IFERROR(CONCATENATE((INDEX($A$7:$A$114,SMALL(IF($L$7:$L$114&lt;&gt;"",IF($I$7:$I$114&lt;&gt;"",ROW($I$7:$I$114)-MIN(ROW($I$7:$I$114))+1,""),""),ROW()-ROW(A$117)+1))),),"")</f>
        <v>0</v>
      </c>
      <c r="N128">
        <f t="array" ref="N128">IFERROR(CONCATENATE((INDEX($Q$7:$Q$114,SMALL(IF($Q$7:$Q$114&lt;&gt;"",IF($N$7:$N$114&lt;&gt;"",ROW($N$7:$N$114)-MIN(ROW($N$7:$N$114))+1,""),""),ROW()-ROW(A$117)+1)))," "),"")</f>
        <v>0</v>
      </c>
      <c r="O128">
        <f t="array" ref="O128">IFERROR(CONCATENATE(TEXT(INDEX($N$7:$N$114,SMALL(IF($Q$7:$Q$114&lt;&gt;"",IF($N$7:$N$114&lt;&gt;"",ROW($N$7:$N$114)-MIN(ROW($N$7:$N$114))+1,""),""),ROW()-ROW(A$117)+1)),"##0")," "),"")</f>
        <v>0</v>
      </c>
      <c r="P128">
        <f t="array" ref="P128">IFERROR(CONCATENATE((INDEX($A$7:$A$114,SMALL(IF($Q$7:$Q$114&lt;&gt;"",IF($N$7:$N$114&lt;&gt;"",ROW($N$7:$N$114)-MIN(ROW($N$7:$N$114))+1,""),""),ROW()-ROW(A$117)+1))),),"")</f>
        <v>0</v>
      </c>
      <c r="S128">
        <f t="array" ref="S128">IFERROR(CONCATENATE((INDEX($V$7:$V$114,SMALL(IF($V$7:$V$114&lt;&gt;"",IF($S$7:$S$114&lt;&gt;"",ROW($S$7:$S$114)-MIN(ROW($S$7:$S$114))+1,""),""),ROW()-ROW(A$117)+1)))," "),"")</f>
        <v>0</v>
      </c>
      <c r="T128">
        <f t="array" ref="T128">IFERROR(CONCATENATE(TEXT(INDEX($S$7:$S$114,SMALL(IF($V$7:$V$114&lt;&gt;"",IF($S$7:$S$114&lt;&gt;"",ROW($S$7:$S$114)-MIN(ROW($S$7:$S$114))+1,""),""),ROW()-ROW(A$117)+1)),"##0")," "),"")</f>
        <v>0</v>
      </c>
      <c r="U128">
        <f t="array" ref="U128">IFERROR(CONCATENATE((INDEX($A$7:$A$114,SMALL(IF($V$7:$V$114&lt;&gt;"",IF($S$7:$S$114&lt;&gt;"",ROW($S$7:$S$114)-MIN(ROW($S$7:$S$114))+1,""),""),ROW()-ROW(A$117)+1))),),"")</f>
        <v>0</v>
      </c>
      <c r="X128">
        <f t="array" ref="X128">IFERROR(CONCATENATE((INDEX($AA$7:$AA$114,SMALL(IF($AA$7:$AA$114&lt;&gt;"",IF($X$7:$X$114&lt;&gt;"",ROW($X$7:$X$114)-MIN(ROW($X$7:$X$114))+1,""),""),ROW()-ROW(A$117)+1))),","),"")</f>
        <v>0</v>
      </c>
      <c r="Y128">
        <f t="array" ref="Y128">IFERROR(CONCATENATE(TEXT(INDEX($X$7:$X$114,SMALL(IF($AA$7:$AA$114&lt;&gt;"",IF($X$7:$X$114&lt;&gt;"",ROW($X$7:$X$114)-MIN(ROW($X$7:$X$114))+1,""),""),ROW()-ROW(A$117)+1)),"##0"),","),"")</f>
        <v>0</v>
      </c>
      <c r="Z128">
        <f t="array" ref="Z128">IFERROR(CONCATENATE((INDEX($A$7:$A$114,SMALL(IF($AA$7:$AA$114&lt;&gt;"",IF($X$7:$X$114&lt;&gt;"",ROW($X$7:$X$114)-MIN(ROW($X$7:$X$114))+1,""),""),ROW()-ROW(A$117)+1))),),"")</f>
        <v>0</v>
      </c>
      <c r="AC128">
        <f t="array" ref="AC128">IFERROR(CONCATENATE((INDEX($AF$7:$AF$114,SMALL(IF($AF$7:$AF$114&lt;&gt;"",IF($AC$7:$AC$114&lt;&gt;"",ROW($AC$7:$AC$114)-MIN(ROW($AC$7:$AC$114))+1,""),""),ROW()-ROW(A$117)+1)))," "),"")</f>
        <v>0</v>
      </c>
      <c r="AD128">
        <f t="array" ref="AD128">IFERROR(CONCATENATE(TEXT(INDEX($AC$7:$AC$114,SMALL(IF($AF$7:$AF$114&lt;&gt;"",IF($AC$7:$AC$114&lt;&gt;"",ROW($AC$7:$AC$114)-MIN(ROW($AC$7:$AC$114))+1,""),""),ROW()-ROW(A$117)+1)),"##0")," "),"")</f>
        <v>0</v>
      </c>
      <c r="AE128">
        <f t="array" ref="AE128">IFERROR(CONCATENATE((INDEX($A$7:$A$114,SMALL(IF($AF$7:$AF$114&lt;&gt;"",IF($AC$7:$AC$114&lt;&gt;"",ROW($AC$7:$AC$114)-MIN(ROW($AC$7:$AC$114))+1,""),""),ROW()-ROW(A$117)+1))),),"")</f>
        <v>0</v>
      </c>
      <c r="AH128">
        <f t="array" ref="AH128">IFERROR(CONCATENATE((INDEX($AK$7:$AK$114,SMALL(IF($AK$7:$AK$114&lt;&gt;"",IF($AH$7:$AH$114&lt;&gt;"",ROW($AH$7:$AH$114)-MIN(ROW($AH$7:$AH$114))+1,""),""),ROW()-ROW(A$117)+1)))," "),"")</f>
        <v>0</v>
      </c>
      <c r="AI128">
        <f t="array" ref="AI128">IFERROR(CONCATENATE(TEXT(INDEX($AH$7:$AH$114,SMALL(IF($AK$7:$AK$114&lt;&gt;"",IF($AH$7:$AH$114&lt;&gt;"",ROW($AH$7:$AH$114)-MIN(ROW($AH$7:$AH$114))+1,""),""),ROW()-ROW(A$117)+1)),"##0")," "),"")</f>
        <v>0</v>
      </c>
      <c r="AJ128">
        <f t="array" ref="AJ128">IFERROR(CONCATENATE((INDEX($A$7:$A$114,SMALL(IF($AK$7:$AK$114&lt;&gt;"",IF($AH$7:$AH$114&lt;&gt;"",ROW($AH$7:$AH$114)-MIN(ROW($AH$7:$AH$114))+1,""),""),ROW()-ROW(A$117)+1))),),"")</f>
        <v>0</v>
      </c>
    </row>
    <row r="129" spans="9:36">
      <c r="I129">
        <f t="array" ref="I129">IFERROR(CONCATENATE(TEXT(INDEX($I$7:$I$114,SMALL(IF($L$7:$L$114&lt;&gt;"",IF($I$7:$I$114&lt;&gt;"",ROW($I$7:$I$114)-MIN(ROW($I$7:$I$114))+1,""),""),ROW()-ROW(A$117)+1)),"##0"),","),"")</f>
        <v>0</v>
      </c>
      <c r="J129">
        <f t="array" ref="J129">IFERROR(CONCATENATE((INDEX($L$7:$L$114,SMALL(IF($L$7:$L$114&lt;&gt;"",IF($I$7:$I$114&lt;&gt;"",ROW($I$7:$I$114)-MIN(ROW($I$7:$I$114))+1,""),""),ROW()-ROW(A$117)+1))),","),"")</f>
        <v>0</v>
      </c>
      <c r="K129">
        <f t="array" ref="K129">IFERROR(CONCATENATE((INDEX($A$7:$A$114,SMALL(IF($L$7:$L$114&lt;&gt;"",IF($I$7:$I$114&lt;&gt;"",ROW($I$7:$I$114)-MIN(ROW($I$7:$I$114))+1,""),""),ROW()-ROW(A$117)+1))),),"")</f>
        <v>0</v>
      </c>
      <c r="N129">
        <f t="array" ref="N129">IFERROR(CONCATENATE((INDEX($Q$7:$Q$114,SMALL(IF($Q$7:$Q$114&lt;&gt;"",IF($N$7:$N$114&lt;&gt;"",ROW($N$7:$N$114)-MIN(ROW($N$7:$N$114))+1,""),""),ROW()-ROW(A$117)+1)))," "),"")</f>
        <v>0</v>
      </c>
      <c r="O129">
        <f t="array" ref="O129">IFERROR(CONCATENATE(TEXT(INDEX($N$7:$N$114,SMALL(IF($Q$7:$Q$114&lt;&gt;"",IF($N$7:$N$114&lt;&gt;"",ROW($N$7:$N$114)-MIN(ROW($N$7:$N$114))+1,""),""),ROW()-ROW(A$117)+1)),"##0")," "),"")</f>
        <v>0</v>
      </c>
      <c r="P129">
        <f t="array" ref="P129">IFERROR(CONCATENATE((INDEX($A$7:$A$114,SMALL(IF($Q$7:$Q$114&lt;&gt;"",IF($N$7:$N$114&lt;&gt;"",ROW($N$7:$N$114)-MIN(ROW($N$7:$N$114))+1,""),""),ROW()-ROW(A$117)+1))),),"")</f>
        <v>0</v>
      </c>
      <c r="S129">
        <f t="array" ref="S129">IFERROR(CONCATENATE((INDEX($V$7:$V$114,SMALL(IF($V$7:$V$114&lt;&gt;"",IF($S$7:$S$114&lt;&gt;"",ROW($S$7:$S$114)-MIN(ROW($S$7:$S$114))+1,""),""),ROW()-ROW(A$117)+1)))," "),"")</f>
        <v>0</v>
      </c>
      <c r="T129">
        <f t="array" ref="T129">IFERROR(CONCATENATE(TEXT(INDEX($S$7:$S$114,SMALL(IF($V$7:$V$114&lt;&gt;"",IF($S$7:$S$114&lt;&gt;"",ROW($S$7:$S$114)-MIN(ROW($S$7:$S$114))+1,""),""),ROW()-ROW(A$117)+1)),"##0")," "),"")</f>
        <v>0</v>
      </c>
      <c r="U129">
        <f t="array" ref="U129">IFERROR(CONCATENATE((INDEX($A$7:$A$114,SMALL(IF($V$7:$V$114&lt;&gt;"",IF($S$7:$S$114&lt;&gt;"",ROW($S$7:$S$114)-MIN(ROW($S$7:$S$114))+1,""),""),ROW()-ROW(A$117)+1))),),"")</f>
        <v>0</v>
      </c>
      <c r="X129">
        <f t="array" ref="X129">IFERROR(CONCATENATE((INDEX($AA$7:$AA$114,SMALL(IF($AA$7:$AA$114&lt;&gt;"",IF($X$7:$X$114&lt;&gt;"",ROW($X$7:$X$114)-MIN(ROW($X$7:$X$114))+1,""),""),ROW()-ROW(A$117)+1))),","),"")</f>
        <v>0</v>
      </c>
      <c r="Y129">
        <f t="array" ref="Y129">IFERROR(CONCATENATE(TEXT(INDEX($X$7:$X$114,SMALL(IF($AA$7:$AA$114&lt;&gt;"",IF($X$7:$X$114&lt;&gt;"",ROW($X$7:$X$114)-MIN(ROW($X$7:$X$114))+1,""),""),ROW()-ROW(A$117)+1)),"##0"),","),"")</f>
        <v>0</v>
      </c>
      <c r="Z129">
        <f t="array" ref="Z129">IFERROR(CONCATENATE((INDEX($A$7:$A$114,SMALL(IF($AA$7:$AA$114&lt;&gt;"",IF($X$7:$X$114&lt;&gt;"",ROW($X$7:$X$114)-MIN(ROW($X$7:$X$114))+1,""),""),ROW()-ROW(A$117)+1))),),"")</f>
        <v>0</v>
      </c>
      <c r="AC129">
        <f t="array" ref="AC129">IFERROR(CONCATENATE((INDEX($AF$7:$AF$114,SMALL(IF($AF$7:$AF$114&lt;&gt;"",IF($AC$7:$AC$114&lt;&gt;"",ROW($AC$7:$AC$114)-MIN(ROW($AC$7:$AC$114))+1,""),""),ROW()-ROW(A$117)+1)))," "),"")</f>
        <v>0</v>
      </c>
      <c r="AD129">
        <f t="array" ref="AD129">IFERROR(CONCATENATE(TEXT(INDEX($AC$7:$AC$114,SMALL(IF($AF$7:$AF$114&lt;&gt;"",IF($AC$7:$AC$114&lt;&gt;"",ROW($AC$7:$AC$114)-MIN(ROW($AC$7:$AC$114))+1,""),""),ROW()-ROW(A$117)+1)),"##0")," "),"")</f>
        <v>0</v>
      </c>
      <c r="AE129">
        <f t="array" ref="AE129">IFERROR(CONCATENATE((INDEX($A$7:$A$114,SMALL(IF($AF$7:$AF$114&lt;&gt;"",IF($AC$7:$AC$114&lt;&gt;"",ROW($AC$7:$AC$114)-MIN(ROW($AC$7:$AC$114))+1,""),""),ROW()-ROW(A$117)+1))),),"")</f>
        <v>0</v>
      </c>
      <c r="AH129">
        <f t="array" ref="AH129">IFERROR(CONCATENATE((INDEX($AK$7:$AK$114,SMALL(IF($AK$7:$AK$114&lt;&gt;"",IF($AH$7:$AH$114&lt;&gt;"",ROW($AH$7:$AH$114)-MIN(ROW($AH$7:$AH$114))+1,""),""),ROW()-ROW(A$117)+1)))," "),"")</f>
        <v>0</v>
      </c>
      <c r="AI129">
        <f t="array" ref="AI129">IFERROR(CONCATENATE(TEXT(INDEX($AH$7:$AH$114,SMALL(IF($AK$7:$AK$114&lt;&gt;"",IF($AH$7:$AH$114&lt;&gt;"",ROW($AH$7:$AH$114)-MIN(ROW($AH$7:$AH$114))+1,""),""),ROW()-ROW(A$117)+1)),"##0")," "),"")</f>
        <v>0</v>
      </c>
      <c r="AJ129">
        <f t="array" ref="AJ129">IFERROR(CONCATENATE((INDEX($A$7:$A$114,SMALL(IF($AK$7:$AK$114&lt;&gt;"",IF($AH$7:$AH$114&lt;&gt;"",ROW($AH$7:$AH$114)-MIN(ROW($AH$7:$AH$114))+1,""),""),ROW()-ROW(A$117)+1))),),"")</f>
        <v>0</v>
      </c>
    </row>
    <row r="130" spans="9:36">
      <c r="I130">
        <f t="array" ref="I130">IFERROR(CONCATENATE(TEXT(INDEX($I$7:$I$114,SMALL(IF($L$7:$L$114&lt;&gt;"",IF($I$7:$I$114&lt;&gt;"",ROW($I$7:$I$114)-MIN(ROW($I$7:$I$114))+1,""),""),ROW()-ROW(A$117)+1)),"##0"),","),"")</f>
        <v>0</v>
      </c>
      <c r="J130">
        <f t="array" ref="J130">IFERROR(CONCATENATE((INDEX($L$7:$L$114,SMALL(IF($L$7:$L$114&lt;&gt;"",IF($I$7:$I$114&lt;&gt;"",ROW($I$7:$I$114)-MIN(ROW($I$7:$I$114))+1,""),""),ROW()-ROW(A$117)+1))),","),"")</f>
        <v>0</v>
      </c>
      <c r="K130">
        <f t="array" ref="K130">IFERROR(CONCATENATE((INDEX($A$7:$A$114,SMALL(IF($L$7:$L$114&lt;&gt;"",IF($I$7:$I$114&lt;&gt;"",ROW($I$7:$I$114)-MIN(ROW($I$7:$I$114))+1,""),""),ROW()-ROW(A$117)+1))),),"")</f>
        <v>0</v>
      </c>
      <c r="N130">
        <f t="array" ref="N130">IFERROR(CONCATENATE((INDEX($Q$7:$Q$114,SMALL(IF($Q$7:$Q$114&lt;&gt;"",IF($N$7:$N$114&lt;&gt;"",ROW($N$7:$N$114)-MIN(ROW($N$7:$N$114))+1,""),""),ROW()-ROW(A$117)+1)))," "),"")</f>
        <v>0</v>
      </c>
      <c r="O130">
        <f t="array" ref="O130">IFERROR(CONCATENATE(TEXT(INDEX($N$7:$N$114,SMALL(IF($Q$7:$Q$114&lt;&gt;"",IF($N$7:$N$114&lt;&gt;"",ROW($N$7:$N$114)-MIN(ROW($N$7:$N$114))+1,""),""),ROW()-ROW(A$117)+1)),"##0")," "),"")</f>
        <v>0</v>
      </c>
      <c r="P130">
        <f t="array" ref="P130">IFERROR(CONCATENATE((INDEX($A$7:$A$114,SMALL(IF($Q$7:$Q$114&lt;&gt;"",IF($N$7:$N$114&lt;&gt;"",ROW($N$7:$N$114)-MIN(ROW($N$7:$N$114))+1,""),""),ROW()-ROW(A$117)+1))),),"")</f>
        <v>0</v>
      </c>
      <c r="S130">
        <f t="array" ref="S130">IFERROR(CONCATENATE((INDEX($V$7:$V$114,SMALL(IF($V$7:$V$114&lt;&gt;"",IF($S$7:$S$114&lt;&gt;"",ROW($S$7:$S$114)-MIN(ROW($S$7:$S$114))+1,""),""),ROW()-ROW(A$117)+1)))," "),"")</f>
        <v>0</v>
      </c>
      <c r="T130">
        <f t="array" ref="T130">IFERROR(CONCATENATE(TEXT(INDEX($S$7:$S$114,SMALL(IF($V$7:$V$114&lt;&gt;"",IF($S$7:$S$114&lt;&gt;"",ROW($S$7:$S$114)-MIN(ROW($S$7:$S$114))+1,""),""),ROW()-ROW(A$117)+1)),"##0")," "),"")</f>
        <v>0</v>
      </c>
      <c r="U130">
        <f t="array" ref="U130">IFERROR(CONCATENATE((INDEX($A$7:$A$114,SMALL(IF($V$7:$V$114&lt;&gt;"",IF($S$7:$S$114&lt;&gt;"",ROW($S$7:$S$114)-MIN(ROW($S$7:$S$114))+1,""),""),ROW()-ROW(A$117)+1))),),"")</f>
        <v>0</v>
      </c>
      <c r="X130">
        <f t="array" ref="X130">IFERROR(CONCATENATE((INDEX($AA$7:$AA$114,SMALL(IF($AA$7:$AA$114&lt;&gt;"",IF($X$7:$X$114&lt;&gt;"",ROW($X$7:$X$114)-MIN(ROW($X$7:$X$114))+1,""),""),ROW()-ROW(A$117)+1))),","),"")</f>
        <v>0</v>
      </c>
      <c r="Y130">
        <f t="array" ref="Y130">IFERROR(CONCATENATE(TEXT(INDEX($X$7:$X$114,SMALL(IF($AA$7:$AA$114&lt;&gt;"",IF($X$7:$X$114&lt;&gt;"",ROW($X$7:$X$114)-MIN(ROW($X$7:$X$114))+1,""),""),ROW()-ROW(A$117)+1)),"##0"),","),"")</f>
        <v>0</v>
      </c>
      <c r="Z130">
        <f t="array" ref="Z130">IFERROR(CONCATENATE((INDEX($A$7:$A$114,SMALL(IF($AA$7:$AA$114&lt;&gt;"",IF($X$7:$X$114&lt;&gt;"",ROW($X$7:$X$114)-MIN(ROW($X$7:$X$114))+1,""),""),ROW()-ROW(A$117)+1))),),"")</f>
        <v>0</v>
      </c>
      <c r="AC130">
        <f t="array" ref="AC130">IFERROR(CONCATENATE((INDEX($AF$7:$AF$114,SMALL(IF($AF$7:$AF$114&lt;&gt;"",IF($AC$7:$AC$114&lt;&gt;"",ROW($AC$7:$AC$114)-MIN(ROW($AC$7:$AC$114))+1,""),""),ROW()-ROW(A$117)+1)))," "),"")</f>
        <v>0</v>
      </c>
      <c r="AD130">
        <f t="array" ref="AD130">IFERROR(CONCATENATE(TEXT(INDEX($AC$7:$AC$114,SMALL(IF($AF$7:$AF$114&lt;&gt;"",IF($AC$7:$AC$114&lt;&gt;"",ROW($AC$7:$AC$114)-MIN(ROW($AC$7:$AC$114))+1,""),""),ROW()-ROW(A$117)+1)),"##0")," "),"")</f>
        <v>0</v>
      </c>
      <c r="AE130">
        <f t="array" ref="AE130">IFERROR(CONCATENATE((INDEX($A$7:$A$114,SMALL(IF($AF$7:$AF$114&lt;&gt;"",IF($AC$7:$AC$114&lt;&gt;"",ROW($AC$7:$AC$114)-MIN(ROW($AC$7:$AC$114))+1,""),""),ROW()-ROW(A$117)+1))),),"")</f>
        <v>0</v>
      </c>
      <c r="AH130">
        <f t="array" ref="AH130">IFERROR(CONCATENATE((INDEX($AK$7:$AK$114,SMALL(IF($AK$7:$AK$114&lt;&gt;"",IF($AH$7:$AH$114&lt;&gt;"",ROW($AH$7:$AH$114)-MIN(ROW($AH$7:$AH$114))+1,""),""),ROW()-ROW(A$117)+1)))," "),"")</f>
        <v>0</v>
      </c>
      <c r="AI130">
        <f t="array" ref="AI130">IFERROR(CONCATENATE(TEXT(INDEX($AH$7:$AH$114,SMALL(IF($AK$7:$AK$114&lt;&gt;"",IF($AH$7:$AH$114&lt;&gt;"",ROW($AH$7:$AH$114)-MIN(ROW($AH$7:$AH$114))+1,""),""),ROW()-ROW(A$117)+1)),"##0")," "),"")</f>
        <v>0</v>
      </c>
      <c r="AJ130">
        <f t="array" ref="AJ130">IFERROR(CONCATENATE((INDEX($A$7:$A$114,SMALL(IF($AK$7:$AK$114&lt;&gt;"",IF($AH$7:$AH$114&lt;&gt;"",ROW($AH$7:$AH$114)-MIN(ROW($AH$7:$AH$114))+1,""),""),ROW()-ROW(A$117)+1))),),"")</f>
        <v>0</v>
      </c>
    </row>
    <row r="131" spans="9:36">
      <c r="I131">
        <f t="array" ref="I131">IFERROR(CONCATENATE(TEXT(INDEX($I$7:$I$114,SMALL(IF($L$7:$L$114&lt;&gt;"",IF($I$7:$I$114&lt;&gt;"",ROW($I$7:$I$114)-MIN(ROW($I$7:$I$114))+1,""),""),ROW()-ROW(A$117)+1)),"##0"),","),"")</f>
        <v>0</v>
      </c>
      <c r="J131">
        <f t="array" ref="J131">IFERROR(CONCATENATE((INDEX($L$7:$L$114,SMALL(IF($L$7:$L$114&lt;&gt;"",IF($I$7:$I$114&lt;&gt;"",ROW($I$7:$I$114)-MIN(ROW($I$7:$I$114))+1,""),""),ROW()-ROW(A$117)+1))),","),"")</f>
        <v>0</v>
      </c>
      <c r="K131">
        <f t="array" ref="K131">IFERROR(CONCATENATE((INDEX($A$7:$A$114,SMALL(IF($L$7:$L$114&lt;&gt;"",IF($I$7:$I$114&lt;&gt;"",ROW($I$7:$I$114)-MIN(ROW($I$7:$I$114))+1,""),""),ROW()-ROW(A$117)+1))),),"")</f>
        <v>0</v>
      </c>
      <c r="N131">
        <f t="array" ref="N131">IFERROR(CONCATENATE((INDEX($Q$7:$Q$114,SMALL(IF($Q$7:$Q$114&lt;&gt;"",IF($N$7:$N$114&lt;&gt;"",ROW($N$7:$N$114)-MIN(ROW($N$7:$N$114))+1,""),""),ROW()-ROW(A$117)+1)))," "),"")</f>
        <v>0</v>
      </c>
      <c r="O131">
        <f t="array" ref="O131">IFERROR(CONCATENATE(TEXT(INDEX($N$7:$N$114,SMALL(IF($Q$7:$Q$114&lt;&gt;"",IF($N$7:$N$114&lt;&gt;"",ROW($N$7:$N$114)-MIN(ROW($N$7:$N$114))+1,""),""),ROW()-ROW(A$117)+1)),"##0")," "),"")</f>
        <v>0</v>
      </c>
      <c r="P131">
        <f t="array" ref="P131">IFERROR(CONCATENATE((INDEX($A$7:$A$114,SMALL(IF($Q$7:$Q$114&lt;&gt;"",IF($N$7:$N$114&lt;&gt;"",ROW($N$7:$N$114)-MIN(ROW($N$7:$N$114))+1,""),""),ROW()-ROW(A$117)+1))),),"")</f>
        <v>0</v>
      </c>
      <c r="S131">
        <f t="array" ref="S131">IFERROR(CONCATENATE((INDEX($V$7:$V$114,SMALL(IF($V$7:$V$114&lt;&gt;"",IF($S$7:$S$114&lt;&gt;"",ROW($S$7:$S$114)-MIN(ROW($S$7:$S$114))+1,""),""),ROW()-ROW(A$117)+1)))," "),"")</f>
        <v>0</v>
      </c>
      <c r="T131">
        <f t="array" ref="T131">IFERROR(CONCATENATE(TEXT(INDEX($S$7:$S$114,SMALL(IF($V$7:$V$114&lt;&gt;"",IF($S$7:$S$114&lt;&gt;"",ROW($S$7:$S$114)-MIN(ROW($S$7:$S$114))+1,""),""),ROW()-ROW(A$117)+1)),"##0")," "),"")</f>
        <v>0</v>
      </c>
      <c r="U131">
        <f t="array" ref="U131">IFERROR(CONCATENATE((INDEX($A$7:$A$114,SMALL(IF($V$7:$V$114&lt;&gt;"",IF($S$7:$S$114&lt;&gt;"",ROW($S$7:$S$114)-MIN(ROW($S$7:$S$114))+1,""),""),ROW()-ROW(A$117)+1))),),"")</f>
        <v>0</v>
      </c>
      <c r="X131">
        <f t="array" ref="X131">IFERROR(CONCATENATE((INDEX($AA$7:$AA$114,SMALL(IF($AA$7:$AA$114&lt;&gt;"",IF($X$7:$X$114&lt;&gt;"",ROW($X$7:$X$114)-MIN(ROW($X$7:$X$114))+1,""),""),ROW()-ROW(A$117)+1))),","),"")</f>
        <v>0</v>
      </c>
      <c r="Y131">
        <f t="array" ref="Y131">IFERROR(CONCATENATE(TEXT(INDEX($X$7:$X$114,SMALL(IF($AA$7:$AA$114&lt;&gt;"",IF($X$7:$X$114&lt;&gt;"",ROW($X$7:$X$114)-MIN(ROW($X$7:$X$114))+1,""),""),ROW()-ROW(A$117)+1)),"##0"),","),"")</f>
        <v>0</v>
      </c>
      <c r="Z131">
        <f t="array" ref="Z131">IFERROR(CONCATENATE((INDEX($A$7:$A$114,SMALL(IF($AA$7:$AA$114&lt;&gt;"",IF($X$7:$X$114&lt;&gt;"",ROW($X$7:$X$114)-MIN(ROW($X$7:$X$114))+1,""),""),ROW()-ROW(A$117)+1))),),"")</f>
        <v>0</v>
      </c>
      <c r="AC131">
        <f t="array" ref="AC131">IFERROR(CONCATENATE((INDEX($AF$7:$AF$114,SMALL(IF($AF$7:$AF$114&lt;&gt;"",IF($AC$7:$AC$114&lt;&gt;"",ROW($AC$7:$AC$114)-MIN(ROW($AC$7:$AC$114))+1,""),""),ROW()-ROW(A$117)+1)))," "),"")</f>
        <v>0</v>
      </c>
      <c r="AD131">
        <f t="array" ref="AD131">IFERROR(CONCATENATE(TEXT(INDEX($AC$7:$AC$114,SMALL(IF($AF$7:$AF$114&lt;&gt;"",IF($AC$7:$AC$114&lt;&gt;"",ROW($AC$7:$AC$114)-MIN(ROW($AC$7:$AC$114))+1,""),""),ROW()-ROW(A$117)+1)),"##0")," "),"")</f>
        <v>0</v>
      </c>
      <c r="AE131">
        <f t="array" ref="AE131">IFERROR(CONCATENATE((INDEX($A$7:$A$114,SMALL(IF($AF$7:$AF$114&lt;&gt;"",IF($AC$7:$AC$114&lt;&gt;"",ROW($AC$7:$AC$114)-MIN(ROW($AC$7:$AC$114))+1,""),""),ROW()-ROW(A$117)+1))),),"")</f>
        <v>0</v>
      </c>
      <c r="AH131">
        <f t="array" ref="AH131">IFERROR(CONCATENATE((INDEX($AK$7:$AK$114,SMALL(IF($AK$7:$AK$114&lt;&gt;"",IF($AH$7:$AH$114&lt;&gt;"",ROW($AH$7:$AH$114)-MIN(ROW($AH$7:$AH$114))+1,""),""),ROW()-ROW(A$117)+1)))," "),"")</f>
        <v>0</v>
      </c>
      <c r="AI131">
        <f t="array" ref="AI131">IFERROR(CONCATENATE(TEXT(INDEX($AH$7:$AH$114,SMALL(IF($AK$7:$AK$114&lt;&gt;"",IF($AH$7:$AH$114&lt;&gt;"",ROW($AH$7:$AH$114)-MIN(ROW($AH$7:$AH$114))+1,""),""),ROW()-ROW(A$117)+1)),"##0")," "),"")</f>
        <v>0</v>
      </c>
      <c r="AJ131">
        <f t="array" ref="AJ131">IFERROR(CONCATENATE((INDEX($A$7:$A$114,SMALL(IF($AK$7:$AK$114&lt;&gt;"",IF($AH$7:$AH$114&lt;&gt;"",ROW($AH$7:$AH$114)-MIN(ROW($AH$7:$AH$114))+1,""),""),ROW()-ROW(A$117)+1))),),"")</f>
        <v>0</v>
      </c>
    </row>
    <row r="132" spans="9:36">
      <c r="I132">
        <f t="array" ref="I132">IFERROR(CONCATENATE(TEXT(INDEX($I$7:$I$114,SMALL(IF($L$7:$L$114&lt;&gt;"",IF($I$7:$I$114&lt;&gt;"",ROW($I$7:$I$114)-MIN(ROW($I$7:$I$114))+1,""),""),ROW()-ROW(A$117)+1)),"##0"),","),"")</f>
        <v>0</v>
      </c>
      <c r="J132">
        <f t="array" ref="J132">IFERROR(CONCATENATE((INDEX($L$7:$L$114,SMALL(IF($L$7:$L$114&lt;&gt;"",IF($I$7:$I$114&lt;&gt;"",ROW($I$7:$I$114)-MIN(ROW($I$7:$I$114))+1,""),""),ROW()-ROW(A$117)+1))),","),"")</f>
        <v>0</v>
      </c>
      <c r="K132">
        <f t="array" ref="K132">IFERROR(CONCATENATE((INDEX($A$7:$A$114,SMALL(IF($L$7:$L$114&lt;&gt;"",IF($I$7:$I$114&lt;&gt;"",ROW($I$7:$I$114)-MIN(ROW($I$7:$I$114))+1,""),""),ROW()-ROW(A$117)+1))),),"")</f>
        <v>0</v>
      </c>
      <c r="N132">
        <f t="array" ref="N132">IFERROR(CONCATENATE((INDEX($Q$7:$Q$114,SMALL(IF($Q$7:$Q$114&lt;&gt;"",IF($N$7:$N$114&lt;&gt;"",ROW($N$7:$N$114)-MIN(ROW($N$7:$N$114))+1,""),""),ROW()-ROW(A$117)+1)))," "),"")</f>
        <v>0</v>
      </c>
      <c r="O132">
        <f t="array" ref="O132">IFERROR(CONCATENATE(TEXT(INDEX($N$7:$N$114,SMALL(IF($Q$7:$Q$114&lt;&gt;"",IF($N$7:$N$114&lt;&gt;"",ROW($N$7:$N$114)-MIN(ROW($N$7:$N$114))+1,""),""),ROW()-ROW(A$117)+1)),"##0")," "),"")</f>
        <v>0</v>
      </c>
      <c r="P132">
        <f t="array" ref="P132">IFERROR(CONCATENATE((INDEX($A$7:$A$114,SMALL(IF($Q$7:$Q$114&lt;&gt;"",IF($N$7:$N$114&lt;&gt;"",ROW($N$7:$N$114)-MIN(ROW($N$7:$N$114))+1,""),""),ROW()-ROW(A$117)+1))),),"")</f>
        <v>0</v>
      </c>
      <c r="S132">
        <f t="array" ref="S132">IFERROR(CONCATENATE((INDEX($V$7:$V$114,SMALL(IF($V$7:$V$114&lt;&gt;"",IF($S$7:$S$114&lt;&gt;"",ROW($S$7:$S$114)-MIN(ROW($S$7:$S$114))+1,""),""),ROW()-ROW(A$117)+1)))," "),"")</f>
        <v>0</v>
      </c>
      <c r="T132">
        <f t="array" ref="T132">IFERROR(CONCATENATE(TEXT(INDEX($S$7:$S$114,SMALL(IF($V$7:$V$114&lt;&gt;"",IF($S$7:$S$114&lt;&gt;"",ROW($S$7:$S$114)-MIN(ROW($S$7:$S$114))+1,""),""),ROW()-ROW(A$117)+1)),"##0")," "),"")</f>
        <v>0</v>
      </c>
      <c r="U132">
        <f t="array" ref="U132">IFERROR(CONCATENATE((INDEX($A$7:$A$114,SMALL(IF($V$7:$V$114&lt;&gt;"",IF($S$7:$S$114&lt;&gt;"",ROW($S$7:$S$114)-MIN(ROW($S$7:$S$114))+1,""),""),ROW()-ROW(A$117)+1))),),"")</f>
        <v>0</v>
      </c>
      <c r="X132">
        <f t="array" ref="X132">IFERROR(CONCATENATE((INDEX($AA$7:$AA$114,SMALL(IF($AA$7:$AA$114&lt;&gt;"",IF($X$7:$X$114&lt;&gt;"",ROW($X$7:$X$114)-MIN(ROW($X$7:$X$114))+1,""),""),ROW()-ROW(A$117)+1))),","),"")</f>
        <v>0</v>
      </c>
      <c r="Y132">
        <f t="array" ref="Y132">IFERROR(CONCATENATE(TEXT(INDEX($X$7:$X$114,SMALL(IF($AA$7:$AA$114&lt;&gt;"",IF($X$7:$X$114&lt;&gt;"",ROW($X$7:$X$114)-MIN(ROW($X$7:$X$114))+1,""),""),ROW()-ROW(A$117)+1)),"##0"),","),"")</f>
        <v>0</v>
      </c>
      <c r="Z132">
        <f t="array" ref="Z132">IFERROR(CONCATENATE((INDEX($A$7:$A$114,SMALL(IF($AA$7:$AA$114&lt;&gt;"",IF($X$7:$X$114&lt;&gt;"",ROW($X$7:$X$114)-MIN(ROW($X$7:$X$114))+1,""),""),ROW()-ROW(A$117)+1))),),"")</f>
        <v>0</v>
      </c>
      <c r="AC132">
        <f t="array" ref="AC132">IFERROR(CONCATENATE((INDEX($AF$7:$AF$114,SMALL(IF($AF$7:$AF$114&lt;&gt;"",IF($AC$7:$AC$114&lt;&gt;"",ROW($AC$7:$AC$114)-MIN(ROW($AC$7:$AC$114))+1,""),""),ROW()-ROW(A$117)+1)))," "),"")</f>
        <v>0</v>
      </c>
      <c r="AD132">
        <f t="array" ref="AD132">IFERROR(CONCATENATE(TEXT(INDEX($AC$7:$AC$114,SMALL(IF($AF$7:$AF$114&lt;&gt;"",IF($AC$7:$AC$114&lt;&gt;"",ROW($AC$7:$AC$114)-MIN(ROW($AC$7:$AC$114))+1,""),""),ROW()-ROW(A$117)+1)),"##0")," "),"")</f>
        <v>0</v>
      </c>
      <c r="AE132">
        <f t="array" ref="AE132">IFERROR(CONCATENATE((INDEX($A$7:$A$114,SMALL(IF($AF$7:$AF$114&lt;&gt;"",IF($AC$7:$AC$114&lt;&gt;"",ROW($AC$7:$AC$114)-MIN(ROW($AC$7:$AC$114))+1,""),""),ROW()-ROW(A$117)+1))),),"")</f>
        <v>0</v>
      </c>
      <c r="AH132">
        <f t="array" ref="AH132">IFERROR(CONCATENATE((INDEX($AK$7:$AK$114,SMALL(IF($AK$7:$AK$114&lt;&gt;"",IF($AH$7:$AH$114&lt;&gt;"",ROW($AH$7:$AH$114)-MIN(ROW($AH$7:$AH$114))+1,""),""),ROW()-ROW(A$117)+1)))," "),"")</f>
        <v>0</v>
      </c>
      <c r="AI132">
        <f t="array" ref="AI132">IFERROR(CONCATENATE(TEXT(INDEX($AH$7:$AH$114,SMALL(IF($AK$7:$AK$114&lt;&gt;"",IF($AH$7:$AH$114&lt;&gt;"",ROW($AH$7:$AH$114)-MIN(ROW($AH$7:$AH$114))+1,""),""),ROW()-ROW(A$117)+1)),"##0")," "),"")</f>
        <v>0</v>
      </c>
      <c r="AJ132">
        <f t="array" ref="AJ132">IFERROR(CONCATENATE((INDEX($A$7:$A$114,SMALL(IF($AK$7:$AK$114&lt;&gt;"",IF($AH$7:$AH$114&lt;&gt;"",ROW($AH$7:$AH$114)-MIN(ROW($AH$7:$AH$114))+1,""),""),ROW()-ROW(A$117)+1))),),"")</f>
        <v>0</v>
      </c>
    </row>
    <row r="133" spans="9:36">
      <c r="I133">
        <f t="array" ref="I133">IFERROR(CONCATENATE(TEXT(INDEX($I$7:$I$114,SMALL(IF($L$7:$L$114&lt;&gt;"",IF($I$7:$I$114&lt;&gt;"",ROW($I$7:$I$114)-MIN(ROW($I$7:$I$114))+1,""),""),ROW()-ROW(A$117)+1)),"##0"),","),"")</f>
        <v>0</v>
      </c>
      <c r="J133">
        <f t="array" ref="J133">IFERROR(CONCATENATE((INDEX($L$7:$L$114,SMALL(IF($L$7:$L$114&lt;&gt;"",IF($I$7:$I$114&lt;&gt;"",ROW($I$7:$I$114)-MIN(ROW($I$7:$I$114))+1,""),""),ROW()-ROW(A$117)+1))),","),"")</f>
        <v>0</v>
      </c>
      <c r="K133">
        <f t="array" ref="K133">IFERROR(CONCATENATE((INDEX($A$7:$A$114,SMALL(IF($L$7:$L$114&lt;&gt;"",IF($I$7:$I$114&lt;&gt;"",ROW($I$7:$I$114)-MIN(ROW($I$7:$I$114))+1,""),""),ROW()-ROW(A$117)+1))),),"")</f>
        <v>0</v>
      </c>
      <c r="N133">
        <f t="array" ref="N133">IFERROR(CONCATENATE((INDEX($Q$7:$Q$114,SMALL(IF($Q$7:$Q$114&lt;&gt;"",IF($N$7:$N$114&lt;&gt;"",ROW($N$7:$N$114)-MIN(ROW($N$7:$N$114))+1,""),""),ROW()-ROW(A$117)+1)))," "),"")</f>
        <v>0</v>
      </c>
      <c r="O133">
        <f t="array" ref="O133">IFERROR(CONCATENATE(TEXT(INDEX($N$7:$N$114,SMALL(IF($Q$7:$Q$114&lt;&gt;"",IF($N$7:$N$114&lt;&gt;"",ROW($N$7:$N$114)-MIN(ROW($N$7:$N$114))+1,""),""),ROW()-ROW(A$117)+1)),"##0")," "),"")</f>
        <v>0</v>
      </c>
      <c r="P133">
        <f t="array" ref="P133">IFERROR(CONCATENATE((INDEX($A$7:$A$114,SMALL(IF($Q$7:$Q$114&lt;&gt;"",IF($N$7:$N$114&lt;&gt;"",ROW($N$7:$N$114)-MIN(ROW($N$7:$N$114))+1,""),""),ROW()-ROW(A$117)+1))),),"")</f>
        <v>0</v>
      </c>
      <c r="S133">
        <f t="array" ref="S133">IFERROR(CONCATENATE((INDEX($V$7:$V$114,SMALL(IF($V$7:$V$114&lt;&gt;"",IF($S$7:$S$114&lt;&gt;"",ROW($S$7:$S$114)-MIN(ROW($S$7:$S$114))+1,""),""),ROW()-ROW(A$117)+1)))," "),"")</f>
        <v>0</v>
      </c>
      <c r="T133">
        <f t="array" ref="T133">IFERROR(CONCATENATE(TEXT(INDEX($S$7:$S$114,SMALL(IF($V$7:$V$114&lt;&gt;"",IF($S$7:$S$114&lt;&gt;"",ROW($S$7:$S$114)-MIN(ROW($S$7:$S$114))+1,""),""),ROW()-ROW(A$117)+1)),"##0")," "),"")</f>
        <v>0</v>
      </c>
      <c r="U133">
        <f t="array" ref="U133">IFERROR(CONCATENATE((INDEX($A$7:$A$114,SMALL(IF($V$7:$V$114&lt;&gt;"",IF($S$7:$S$114&lt;&gt;"",ROW($S$7:$S$114)-MIN(ROW($S$7:$S$114))+1,""),""),ROW()-ROW(A$117)+1))),),"")</f>
        <v>0</v>
      </c>
      <c r="X133">
        <f t="array" ref="X133">IFERROR(CONCATENATE((INDEX($AA$7:$AA$114,SMALL(IF($AA$7:$AA$114&lt;&gt;"",IF($X$7:$X$114&lt;&gt;"",ROW($X$7:$X$114)-MIN(ROW($X$7:$X$114))+1,""),""),ROW()-ROW(A$117)+1))),","),"")</f>
        <v>0</v>
      </c>
      <c r="Y133">
        <f t="array" ref="Y133">IFERROR(CONCATENATE(TEXT(INDEX($X$7:$X$114,SMALL(IF($AA$7:$AA$114&lt;&gt;"",IF($X$7:$X$114&lt;&gt;"",ROW($X$7:$X$114)-MIN(ROW($X$7:$X$114))+1,""),""),ROW()-ROW(A$117)+1)),"##0"),","),"")</f>
        <v>0</v>
      </c>
      <c r="Z133">
        <f t="array" ref="Z133">IFERROR(CONCATENATE((INDEX($A$7:$A$114,SMALL(IF($AA$7:$AA$114&lt;&gt;"",IF($X$7:$X$114&lt;&gt;"",ROW($X$7:$X$114)-MIN(ROW($X$7:$X$114))+1,""),""),ROW()-ROW(A$117)+1))),),"")</f>
        <v>0</v>
      </c>
      <c r="AC133">
        <f t="array" ref="AC133">IFERROR(CONCATENATE((INDEX($AF$7:$AF$114,SMALL(IF($AF$7:$AF$114&lt;&gt;"",IF($AC$7:$AC$114&lt;&gt;"",ROW($AC$7:$AC$114)-MIN(ROW($AC$7:$AC$114))+1,""),""),ROW()-ROW(A$117)+1)))," "),"")</f>
        <v>0</v>
      </c>
      <c r="AD133">
        <f t="array" ref="AD133">IFERROR(CONCATENATE(TEXT(INDEX($AC$7:$AC$114,SMALL(IF($AF$7:$AF$114&lt;&gt;"",IF($AC$7:$AC$114&lt;&gt;"",ROW($AC$7:$AC$114)-MIN(ROW($AC$7:$AC$114))+1,""),""),ROW()-ROW(A$117)+1)),"##0")," "),"")</f>
        <v>0</v>
      </c>
      <c r="AE133">
        <f t="array" ref="AE133">IFERROR(CONCATENATE((INDEX($A$7:$A$114,SMALL(IF($AF$7:$AF$114&lt;&gt;"",IF($AC$7:$AC$114&lt;&gt;"",ROW($AC$7:$AC$114)-MIN(ROW($AC$7:$AC$114))+1,""),""),ROW()-ROW(A$117)+1))),),"")</f>
        <v>0</v>
      </c>
      <c r="AH133">
        <f t="array" ref="AH133">IFERROR(CONCATENATE((INDEX($AK$7:$AK$114,SMALL(IF($AK$7:$AK$114&lt;&gt;"",IF($AH$7:$AH$114&lt;&gt;"",ROW($AH$7:$AH$114)-MIN(ROW($AH$7:$AH$114))+1,""),""),ROW()-ROW(A$117)+1)))," "),"")</f>
        <v>0</v>
      </c>
      <c r="AI133">
        <f t="array" ref="AI133">IFERROR(CONCATENATE(TEXT(INDEX($AH$7:$AH$114,SMALL(IF($AK$7:$AK$114&lt;&gt;"",IF($AH$7:$AH$114&lt;&gt;"",ROW($AH$7:$AH$114)-MIN(ROW($AH$7:$AH$114))+1,""),""),ROW()-ROW(A$117)+1)),"##0")," "),"")</f>
        <v>0</v>
      </c>
      <c r="AJ133">
        <f t="array" ref="AJ133">IFERROR(CONCATENATE((INDEX($A$7:$A$114,SMALL(IF($AK$7:$AK$114&lt;&gt;"",IF($AH$7:$AH$114&lt;&gt;"",ROW($AH$7:$AH$114)-MIN(ROW($AH$7:$AH$114))+1,""),""),ROW()-ROW(A$117)+1))),),"")</f>
        <v>0</v>
      </c>
    </row>
    <row r="134" spans="9:36">
      <c r="I134">
        <f t="array" ref="I134">IFERROR(CONCATENATE(TEXT(INDEX($I$7:$I$114,SMALL(IF($L$7:$L$114&lt;&gt;"",IF($I$7:$I$114&lt;&gt;"",ROW($I$7:$I$114)-MIN(ROW($I$7:$I$114))+1,""),""),ROW()-ROW(A$117)+1)),"##0"),","),"")</f>
        <v>0</v>
      </c>
      <c r="J134">
        <f t="array" ref="J134">IFERROR(CONCATENATE((INDEX($L$7:$L$114,SMALL(IF($L$7:$L$114&lt;&gt;"",IF($I$7:$I$114&lt;&gt;"",ROW($I$7:$I$114)-MIN(ROW($I$7:$I$114))+1,""),""),ROW()-ROW(A$117)+1))),","),"")</f>
        <v>0</v>
      </c>
      <c r="K134">
        <f t="array" ref="K134">IFERROR(CONCATENATE((INDEX($A$7:$A$114,SMALL(IF($L$7:$L$114&lt;&gt;"",IF($I$7:$I$114&lt;&gt;"",ROW($I$7:$I$114)-MIN(ROW($I$7:$I$114))+1,""),""),ROW()-ROW(A$117)+1))),),"")</f>
        <v>0</v>
      </c>
      <c r="N134">
        <f t="array" ref="N134">IFERROR(CONCATENATE((INDEX($Q$7:$Q$114,SMALL(IF($Q$7:$Q$114&lt;&gt;"",IF($N$7:$N$114&lt;&gt;"",ROW($N$7:$N$114)-MIN(ROW($N$7:$N$114))+1,""),""),ROW()-ROW(A$117)+1)))," "),"")</f>
        <v>0</v>
      </c>
      <c r="O134">
        <f t="array" ref="O134">IFERROR(CONCATENATE(TEXT(INDEX($N$7:$N$114,SMALL(IF($Q$7:$Q$114&lt;&gt;"",IF($N$7:$N$114&lt;&gt;"",ROW($N$7:$N$114)-MIN(ROW($N$7:$N$114))+1,""),""),ROW()-ROW(A$117)+1)),"##0")," "),"")</f>
        <v>0</v>
      </c>
      <c r="P134">
        <f t="array" ref="P134">IFERROR(CONCATENATE((INDEX($A$7:$A$114,SMALL(IF($Q$7:$Q$114&lt;&gt;"",IF($N$7:$N$114&lt;&gt;"",ROW($N$7:$N$114)-MIN(ROW($N$7:$N$114))+1,""),""),ROW()-ROW(A$117)+1))),),"")</f>
        <v>0</v>
      </c>
      <c r="S134">
        <f t="array" ref="S134">IFERROR(CONCATENATE((INDEX($V$7:$V$114,SMALL(IF($V$7:$V$114&lt;&gt;"",IF($S$7:$S$114&lt;&gt;"",ROW($S$7:$S$114)-MIN(ROW($S$7:$S$114))+1,""),""),ROW()-ROW(A$117)+1)))," "),"")</f>
        <v>0</v>
      </c>
      <c r="T134">
        <f t="array" ref="T134">IFERROR(CONCATENATE(TEXT(INDEX($S$7:$S$114,SMALL(IF($V$7:$V$114&lt;&gt;"",IF($S$7:$S$114&lt;&gt;"",ROW($S$7:$S$114)-MIN(ROW($S$7:$S$114))+1,""),""),ROW()-ROW(A$117)+1)),"##0")," "),"")</f>
        <v>0</v>
      </c>
      <c r="U134">
        <f t="array" ref="U134">IFERROR(CONCATENATE((INDEX($A$7:$A$114,SMALL(IF($V$7:$V$114&lt;&gt;"",IF($S$7:$S$114&lt;&gt;"",ROW($S$7:$S$114)-MIN(ROW($S$7:$S$114))+1,""),""),ROW()-ROW(A$117)+1))),),"")</f>
        <v>0</v>
      </c>
      <c r="X134">
        <f t="array" ref="X134">IFERROR(CONCATENATE((INDEX($AA$7:$AA$114,SMALL(IF($AA$7:$AA$114&lt;&gt;"",IF($X$7:$X$114&lt;&gt;"",ROW($X$7:$X$114)-MIN(ROW($X$7:$X$114))+1,""),""),ROW()-ROW(A$117)+1))),","),"")</f>
        <v>0</v>
      </c>
      <c r="Y134">
        <f t="array" ref="Y134">IFERROR(CONCATENATE(TEXT(INDEX($X$7:$X$114,SMALL(IF($AA$7:$AA$114&lt;&gt;"",IF($X$7:$X$114&lt;&gt;"",ROW($X$7:$X$114)-MIN(ROW($X$7:$X$114))+1,""),""),ROW()-ROW(A$117)+1)),"##0"),","),"")</f>
        <v>0</v>
      </c>
      <c r="Z134">
        <f t="array" ref="Z134">IFERROR(CONCATENATE((INDEX($A$7:$A$114,SMALL(IF($AA$7:$AA$114&lt;&gt;"",IF($X$7:$X$114&lt;&gt;"",ROW($X$7:$X$114)-MIN(ROW($X$7:$X$114))+1,""),""),ROW()-ROW(A$117)+1))),),"")</f>
        <v>0</v>
      </c>
      <c r="AC134">
        <f t="array" ref="AC134">IFERROR(CONCATENATE((INDEX($AF$7:$AF$114,SMALL(IF($AF$7:$AF$114&lt;&gt;"",IF($AC$7:$AC$114&lt;&gt;"",ROW($AC$7:$AC$114)-MIN(ROW($AC$7:$AC$114))+1,""),""),ROW()-ROW(A$117)+1)))," "),"")</f>
        <v>0</v>
      </c>
      <c r="AD134">
        <f t="array" ref="AD134">IFERROR(CONCATENATE(TEXT(INDEX($AC$7:$AC$114,SMALL(IF($AF$7:$AF$114&lt;&gt;"",IF($AC$7:$AC$114&lt;&gt;"",ROW($AC$7:$AC$114)-MIN(ROW($AC$7:$AC$114))+1,""),""),ROW()-ROW(A$117)+1)),"##0")," "),"")</f>
        <v>0</v>
      </c>
      <c r="AE134">
        <f t="array" ref="AE134">IFERROR(CONCATENATE((INDEX($A$7:$A$114,SMALL(IF($AF$7:$AF$114&lt;&gt;"",IF($AC$7:$AC$114&lt;&gt;"",ROW($AC$7:$AC$114)-MIN(ROW($AC$7:$AC$114))+1,""),""),ROW()-ROW(A$117)+1))),),"")</f>
        <v>0</v>
      </c>
      <c r="AH134">
        <f t="array" ref="AH134">IFERROR(CONCATENATE((INDEX($AK$7:$AK$114,SMALL(IF($AK$7:$AK$114&lt;&gt;"",IF($AH$7:$AH$114&lt;&gt;"",ROW($AH$7:$AH$114)-MIN(ROW($AH$7:$AH$114))+1,""),""),ROW()-ROW(A$117)+1)))," "),"")</f>
        <v>0</v>
      </c>
      <c r="AI134">
        <f t="array" ref="AI134">IFERROR(CONCATENATE(TEXT(INDEX($AH$7:$AH$114,SMALL(IF($AK$7:$AK$114&lt;&gt;"",IF($AH$7:$AH$114&lt;&gt;"",ROW($AH$7:$AH$114)-MIN(ROW($AH$7:$AH$114))+1,""),""),ROW()-ROW(A$117)+1)),"##0")," "),"")</f>
        <v>0</v>
      </c>
      <c r="AJ134">
        <f t="array" ref="AJ134">IFERROR(CONCATENATE((INDEX($A$7:$A$114,SMALL(IF($AK$7:$AK$114&lt;&gt;"",IF($AH$7:$AH$114&lt;&gt;"",ROW($AH$7:$AH$114)-MIN(ROW($AH$7:$AH$114))+1,""),""),ROW()-ROW(A$117)+1))),),"")</f>
        <v>0</v>
      </c>
    </row>
    <row r="135" spans="9:36">
      <c r="I135">
        <f t="array" ref="I135">IFERROR(CONCATENATE(TEXT(INDEX($I$7:$I$114,SMALL(IF($L$7:$L$114&lt;&gt;"",IF($I$7:$I$114&lt;&gt;"",ROW($I$7:$I$114)-MIN(ROW($I$7:$I$114))+1,""),""),ROW()-ROW(A$117)+1)),"##0"),","),"")</f>
        <v>0</v>
      </c>
      <c r="J135">
        <f t="array" ref="J135">IFERROR(CONCATENATE((INDEX($L$7:$L$114,SMALL(IF($L$7:$L$114&lt;&gt;"",IF($I$7:$I$114&lt;&gt;"",ROW($I$7:$I$114)-MIN(ROW($I$7:$I$114))+1,""),""),ROW()-ROW(A$117)+1))),","),"")</f>
        <v>0</v>
      </c>
      <c r="K135">
        <f t="array" ref="K135">IFERROR(CONCATENATE((INDEX($A$7:$A$114,SMALL(IF($L$7:$L$114&lt;&gt;"",IF($I$7:$I$114&lt;&gt;"",ROW($I$7:$I$114)-MIN(ROW($I$7:$I$114))+1,""),""),ROW()-ROW(A$117)+1))),),"")</f>
        <v>0</v>
      </c>
      <c r="N135">
        <f t="array" ref="N135">IFERROR(CONCATENATE((INDEX($Q$7:$Q$114,SMALL(IF($Q$7:$Q$114&lt;&gt;"",IF($N$7:$N$114&lt;&gt;"",ROW($N$7:$N$114)-MIN(ROW($N$7:$N$114))+1,""),""),ROW()-ROW(A$117)+1)))," "),"")</f>
        <v>0</v>
      </c>
      <c r="O135">
        <f t="array" ref="O135">IFERROR(CONCATENATE(TEXT(INDEX($N$7:$N$114,SMALL(IF($Q$7:$Q$114&lt;&gt;"",IF($N$7:$N$114&lt;&gt;"",ROW($N$7:$N$114)-MIN(ROW($N$7:$N$114))+1,""),""),ROW()-ROW(A$117)+1)),"##0")," "),"")</f>
        <v>0</v>
      </c>
      <c r="P135">
        <f t="array" ref="P135">IFERROR(CONCATENATE((INDEX($A$7:$A$114,SMALL(IF($Q$7:$Q$114&lt;&gt;"",IF($N$7:$N$114&lt;&gt;"",ROW($N$7:$N$114)-MIN(ROW($N$7:$N$114))+1,""),""),ROW()-ROW(A$117)+1))),),"")</f>
        <v>0</v>
      </c>
      <c r="S135">
        <f t="array" ref="S135">IFERROR(CONCATENATE((INDEX($V$7:$V$114,SMALL(IF($V$7:$V$114&lt;&gt;"",IF($S$7:$S$114&lt;&gt;"",ROW($S$7:$S$114)-MIN(ROW($S$7:$S$114))+1,""),""),ROW()-ROW(A$117)+1)))," "),"")</f>
        <v>0</v>
      </c>
      <c r="T135">
        <f t="array" ref="T135">IFERROR(CONCATENATE(TEXT(INDEX($S$7:$S$114,SMALL(IF($V$7:$V$114&lt;&gt;"",IF($S$7:$S$114&lt;&gt;"",ROW($S$7:$S$114)-MIN(ROW($S$7:$S$114))+1,""),""),ROW()-ROW(A$117)+1)),"##0")," "),"")</f>
        <v>0</v>
      </c>
      <c r="U135">
        <f t="array" ref="U135">IFERROR(CONCATENATE((INDEX($A$7:$A$114,SMALL(IF($V$7:$V$114&lt;&gt;"",IF($S$7:$S$114&lt;&gt;"",ROW($S$7:$S$114)-MIN(ROW($S$7:$S$114))+1,""),""),ROW()-ROW(A$117)+1))),),"")</f>
        <v>0</v>
      </c>
      <c r="X135">
        <f t="array" ref="X135">IFERROR(CONCATENATE((INDEX($AA$7:$AA$114,SMALL(IF($AA$7:$AA$114&lt;&gt;"",IF($X$7:$X$114&lt;&gt;"",ROW($X$7:$X$114)-MIN(ROW($X$7:$X$114))+1,""),""),ROW()-ROW(A$117)+1))),","),"")</f>
        <v>0</v>
      </c>
      <c r="Y135">
        <f t="array" ref="Y135">IFERROR(CONCATENATE(TEXT(INDEX($X$7:$X$114,SMALL(IF($AA$7:$AA$114&lt;&gt;"",IF($X$7:$X$114&lt;&gt;"",ROW($X$7:$X$114)-MIN(ROW($X$7:$X$114))+1,""),""),ROW()-ROW(A$117)+1)),"##0"),","),"")</f>
        <v>0</v>
      </c>
      <c r="Z135">
        <f t="array" ref="Z135">IFERROR(CONCATENATE((INDEX($A$7:$A$114,SMALL(IF($AA$7:$AA$114&lt;&gt;"",IF($X$7:$X$114&lt;&gt;"",ROW($X$7:$X$114)-MIN(ROW($X$7:$X$114))+1,""),""),ROW()-ROW(A$117)+1))),),"")</f>
        <v>0</v>
      </c>
      <c r="AC135">
        <f t="array" ref="AC135">IFERROR(CONCATENATE((INDEX($AF$7:$AF$114,SMALL(IF($AF$7:$AF$114&lt;&gt;"",IF($AC$7:$AC$114&lt;&gt;"",ROW($AC$7:$AC$114)-MIN(ROW($AC$7:$AC$114))+1,""),""),ROW()-ROW(A$117)+1)))," "),"")</f>
        <v>0</v>
      </c>
      <c r="AD135">
        <f t="array" ref="AD135">IFERROR(CONCATENATE(TEXT(INDEX($AC$7:$AC$114,SMALL(IF($AF$7:$AF$114&lt;&gt;"",IF($AC$7:$AC$114&lt;&gt;"",ROW($AC$7:$AC$114)-MIN(ROW($AC$7:$AC$114))+1,""),""),ROW()-ROW(A$117)+1)),"##0")," "),"")</f>
        <v>0</v>
      </c>
      <c r="AE135">
        <f t="array" ref="AE135">IFERROR(CONCATENATE((INDEX($A$7:$A$114,SMALL(IF($AF$7:$AF$114&lt;&gt;"",IF($AC$7:$AC$114&lt;&gt;"",ROW($AC$7:$AC$114)-MIN(ROW($AC$7:$AC$114))+1,""),""),ROW()-ROW(A$117)+1))),),"")</f>
        <v>0</v>
      </c>
      <c r="AH135">
        <f t="array" ref="AH135">IFERROR(CONCATENATE((INDEX($AK$7:$AK$114,SMALL(IF($AK$7:$AK$114&lt;&gt;"",IF($AH$7:$AH$114&lt;&gt;"",ROW($AH$7:$AH$114)-MIN(ROW($AH$7:$AH$114))+1,""),""),ROW()-ROW(A$117)+1)))," "),"")</f>
        <v>0</v>
      </c>
      <c r="AI135">
        <f t="array" ref="AI135">IFERROR(CONCATENATE(TEXT(INDEX($AH$7:$AH$114,SMALL(IF($AK$7:$AK$114&lt;&gt;"",IF($AH$7:$AH$114&lt;&gt;"",ROW($AH$7:$AH$114)-MIN(ROW($AH$7:$AH$114))+1,""),""),ROW()-ROW(A$117)+1)),"##0")," "),"")</f>
        <v>0</v>
      </c>
      <c r="AJ135">
        <f t="array" ref="AJ135">IFERROR(CONCATENATE((INDEX($A$7:$A$114,SMALL(IF($AK$7:$AK$114&lt;&gt;"",IF($AH$7:$AH$114&lt;&gt;"",ROW($AH$7:$AH$114)-MIN(ROW($AH$7:$AH$114))+1,""),""),ROW()-ROW(A$117)+1))),),"")</f>
        <v>0</v>
      </c>
    </row>
    <row r="136" spans="9:36">
      <c r="I136">
        <f t="array" ref="I136">IFERROR(CONCATENATE(TEXT(INDEX($I$7:$I$114,SMALL(IF($L$7:$L$114&lt;&gt;"",IF($I$7:$I$114&lt;&gt;"",ROW($I$7:$I$114)-MIN(ROW($I$7:$I$114))+1,""),""),ROW()-ROW(A$117)+1)),"##0"),","),"")</f>
        <v>0</v>
      </c>
      <c r="J136">
        <f t="array" ref="J136">IFERROR(CONCATENATE((INDEX($L$7:$L$114,SMALL(IF($L$7:$L$114&lt;&gt;"",IF($I$7:$I$114&lt;&gt;"",ROW($I$7:$I$114)-MIN(ROW($I$7:$I$114))+1,""),""),ROW()-ROW(A$117)+1))),","),"")</f>
        <v>0</v>
      </c>
      <c r="K136">
        <f t="array" ref="K136">IFERROR(CONCATENATE((INDEX($A$7:$A$114,SMALL(IF($L$7:$L$114&lt;&gt;"",IF($I$7:$I$114&lt;&gt;"",ROW($I$7:$I$114)-MIN(ROW($I$7:$I$114))+1,""),""),ROW()-ROW(A$117)+1))),),"")</f>
        <v>0</v>
      </c>
      <c r="N136">
        <f t="array" ref="N136">IFERROR(CONCATENATE((INDEX($Q$7:$Q$114,SMALL(IF($Q$7:$Q$114&lt;&gt;"",IF($N$7:$N$114&lt;&gt;"",ROW($N$7:$N$114)-MIN(ROW($N$7:$N$114))+1,""),""),ROW()-ROW(A$117)+1)))," "),"")</f>
        <v>0</v>
      </c>
      <c r="O136">
        <f t="array" ref="O136">IFERROR(CONCATENATE(TEXT(INDEX($N$7:$N$114,SMALL(IF($Q$7:$Q$114&lt;&gt;"",IF($N$7:$N$114&lt;&gt;"",ROW($N$7:$N$114)-MIN(ROW($N$7:$N$114))+1,""),""),ROW()-ROW(A$117)+1)),"##0")," "),"")</f>
        <v>0</v>
      </c>
      <c r="P136">
        <f t="array" ref="P136">IFERROR(CONCATENATE((INDEX($A$7:$A$114,SMALL(IF($Q$7:$Q$114&lt;&gt;"",IF($N$7:$N$114&lt;&gt;"",ROW($N$7:$N$114)-MIN(ROW($N$7:$N$114))+1,""),""),ROW()-ROW(A$117)+1))),),"")</f>
        <v>0</v>
      </c>
      <c r="S136">
        <f t="array" ref="S136">IFERROR(CONCATENATE((INDEX($V$7:$V$114,SMALL(IF($V$7:$V$114&lt;&gt;"",IF($S$7:$S$114&lt;&gt;"",ROW($S$7:$S$114)-MIN(ROW($S$7:$S$114))+1,""),""),ROW()-ROW(A$117)+1)))," "),"")</f>
        <v>0</v>
      </c>
      <c r="T136">
        <f t="array" ref="T136">IFERROR(CONCATENATE(TEXT(INDEX($S$7:$S$114,SMALL(IF($V$7:$V$114&lt;&gt;"",IF($S$7:$S$114&lt;&gt;"",ROW($S$7:$S$114)-MIN(ROW($S$7:$S$114))+1,""),""),ROW()-ROW(A$117)+1)),"##0")," "),"")</f>
        <v>0</v>
      </c>
      <c r="U136">
        <f t="array" ref="U136">IFERROR(CONCATENATE((INDEX($A$7:$A$114,SMALL(IF($V$7:$V$114&lt;&gt;"",IF($S$7:$S$114&lt;&gt;"",ROW($S$7:$S$114)-MIN(ROW($S$7:$S$114))+1,""),""),ROW()-ROW(A$117)+1))),),"")</f>
        <v>0</v>
      </c>
      <c r="X136">
        <f t="array" ref="X136">IFERROR(CONCATENATE((INDEX($AA$7:$AA$114,SMALL(IF($AA$7:$AA$114&lt;&gt;"",IF($X$7:$X$114&lt;&gt;"",ROW($X$7:$X$114)-MIN(ROW($X$7:$X$114))+1,""),""),ROW()-ROW(A$117)+1))),","),"")</f>
        <v>0</v>
      </c>
      <c r="Y136">
        <f t="array" ref="Y136">IFERROR(CONCATENATE(TEXT(INDEX($X$7:$X$114,SMALL(IF($AA$7:$AA$114&lt;&gt;"",IF($X$7:$X$114&lt;&gt;"",ROW($X$7:$X$114)-MIN(ROW($X$7:$X$114))+1,""),""),ROW()-ROW(A$117)+1)),"##0"),","),"")</f>
        <v>0</v>
      </c>
      <c r="Z136">
        <f t="array" ref="Z136">IFERROR(CONCATENATE((INDEX($A$7:$A$114,SMALL(IF($AA$7:$AA$114&lt;&gt;"",IF($X$7:$X$114&lt;&gt;"",ROW($X$7:$X$114)-MIN(ROW($X$7:$X$114))+1,""),""),ROW()-ROW(A$117)+1))),),"")</f>
        <v>0</v>
      </c>
      <c r="AC136">
        <f t="array" ref="AC136">IFERROR(CONCATENATE((INDEX($AF$7:$AF$114,SMALL(IF($AF$7:$AF$114&lt;&gt;"",IF($AC$7:$AC$114&lt;&gt;"",ROW($AC$7:$AC$114)-MIN(ROW($AC$7:$AC$114))+1,""),""),ROW()-ROW(A$117)+1)))," "),"")</f>
        <v>0</v>
      </c>
      <c r="AD136">
        <f t="array" ref="AD136">IFERROR(CONCATENATE(TEXT(INDEX($AC$7:$AC$114,SMALL(IF($AF$7:$AF$114&lt;&gt;"",IF($AC$7:$AC$114&lt;&gt;"",ROW($AC$7:$AC$114)-MIN(ROW($AC$7:$AC$114))+1,""),""),ROW()-ROW(A$117)+1)),"##0")," "),"")</f>
        <v>0</v>
      </c>
      <c r="AE136">
        <f t="array" ref="AE136">IFERROR(CONCATENATE((INDEX($A$7:$A$114,SMALL(IF($AF$7:$AF$114&lt;&gt;"",IF($AC$7:$AC$114&lt;&gt;"",ROW($AC$7:$AC$114)-MIN(ROW($AC$7:$AC$114))+1,""),""),ROW()-ROW(A$117)+1))),),"")</f>
        <v>0</v>
      </c>
      <c r="AH136">
        <f t="array" ref="AH136">IFERROR(CONCATENATE((INDEX($AK$7:$AK$114,SMALL(IF($AK$7:$AK$114&lt;&gt;"",IF($AH$7:$AH$114&lt;&gt;"",ROW($AH$7:$AH$114)-MIN(ROW($AH$7:$AH$114))+1,""),""),ROW()-ROW(A$117)+1)))," "),"")</f>
        <v>0</v>
      </c>
      <c r="AI136">
        <f t="array" ref="AI136">IFERROR(CONCATENATE(TEXT(INDEX($AH$7:$AH$114,SMALL(IF($AK$7:$AK$114&lt;&gt;"",IF($AH$7:$AH$114&lt;&gt;"",ROW($AH$7:$AH$114)-MIN(ROW($AH$7:$AH$114))+1,""),""),ROW()-ROW(A$117)+1)),"##0")," "),"")</f>
        <v>0</v>
      </c>
      <c r="AJ136">
        <f t="array" ref="AJ136">IFERROR(CONCATENATE((INDEX($A$7:$A$114,SMALL(IF($AK$7:$AK$114&lt;&gt;"",IF($AH$7:$AH$114&lt;&gt;"",ROW($AH$7:$AH$114)-MIN(ROW($AH$7:$AH$114))+1,""),""),ROW()-ROW(A$117)+1))),),"")</f>
        <v>0</v>
      </c>
    </row>
    <row r="137" spans="9:36">
      <c r="I137">
        <f t="array" ref="I137">IFERROR(CONCATENATE(TEXT(INDEX($I$7:$I$114,SMALL(IF($L$7:$L$114&lt;&gt;"",IF($I$7:$I$114&lt;&gt;"",ROW($I$7:$I$114)-MIN(ROW($I$7:$I$114))+1,""),""),ROW()-ROW(A$117)+1)),"##0"),","),"")</f>
        <v>0</v>
      </c>
      <c r="J137">
        <f t="array" ref="J137">IFERROR(CONCATENATE((INDEX($L$7:$L$114,SMALL(IF($L$7:$L$114&lt;&gt;"",IF($I$7:$I$114&lt;&gt;"",ROW($I$7:$I$114)-MIN(ROW($I$7:$I$114))+1,""),""),ROW()-ROW(A$117)+1))),","),"")</f>
        <v>0</v>
      </c>
      <c r="K137">
        <f t="array" ref="K137">IFERROR(CONCATENATE((INDEX($A$7:$A$114,SMALL(IF($L$7:$L$114&lt;&gt;"",IF($I$7:$I$114&lt;&gt;"",ROW($I$7:$I$114)-MIN(ROW($I$7:$I$114))+1,""),""),ROW()-ROW(A$117)+1))),),"")</f>
        <v>0</v>
      </c>
      <c r="N137">
        <f t="array" ref="N137">IFERROR(CONCATENATE((INDEX($Q$7:$Q$114,SMALL(IF($Q$7:$Q$114&lt;&gt;"",IF($N$7:$N$114&lt;&gt;"",ROW($N$7:$N$114)-MIN(ROW($N$7:$N$114))+1,""),""),ROW()-ROW(A$117)+1)))," "),"")</f>
        <v>0</v>
      </c>
      <c r="O137">
        <f t="array" ref="O137">IFERROR(CONCATENATE(TEXT(INDEX($N$7:$N$114,SMALL(IF($Q$7:$Q$114&lt;&gt;"",IF($N$7:$N$114&lt;&gt;"",ROW($N$7:$N$114)-MIN(ROW($N$7:$N$114))+1,""),""),ROW()-ROW(A$117)+1)),"##0")," "),"")</f>
        <v>0</v>
      </c>
      <c r="P137">
        <f t="array" ref="P137">IFERROR(CONCATENATE((INDEX($A$7:$A$114,SMALL(IF($Q$7:$Q$114&lt;&gt;"",IF($N$7:$N$114&lt;&gt;"",ROW($N$7:$N$114)-MIN(ROW($N$7:$N$114))+1,""),""),ROW()-ROW(A$117)+1))),),"")</f>
        <v>0</v>
      </c>
      <c r="S137">
        <f t="array" ref="S137">IFERROR(CONCATENATE((INDEX($V$7:$V$114,SMALL(IF($V$7:$V$114&lt;&gt;"",IF($S$7:$S$114&lt;&gt;"",ROW($S$7:$S$114)-MIN(ROW($S$7:$S$114))+1,""),""),ROW()-ROW(A$117)+1)))," "),"")</f>
        <v>0</v>
      </c>
      <c r="T137">
        <f t="array" ref="T137">IFERROR(CONCATENATE(TEXT(INDEX($S$7:$S$114,SMALL(IF($V$7:$V$114&lt;&gt;"",IF($S$7:$S$114&lt;&gt;"",ROW($S$7:$S$114)-MIN(ROW($S$7:$S$114))+1,""),""),ROW()-ROW(A$117)+1)),"##0")," "),"")</f>
        <v>0</v>
      </c>
      <c r="U137">
        <f t="array" ref="U137">IFERROR(CONCATENATE((INDEX($A$7:$A$114,SMALL(IF($V$7:$V$114&lt;&gt;"",IF($S$7:$S$114&lt;&gt;"",ROW($S$7:$S$114)-MIN(ROW($S$7:$S$114))+1,""),""),ROW()-ROW(A$117)+1))),),"")</f>
        <v>0</v>
      </c>
      <c r="X137">
        <f t="array" ref="X137">IFERROR(CONCATENATE((INDEX($AA$7:$AA$114,SMALL(IF($AA$7:$AA$114&lt;&gt;"",IF($X$7:$X$114&lt;&gt;"",ROW($X$7:$X$114)-MIN(ROW($X$7:$X$114))+1,""),""),ROW()-ROW(A$117)+1))),","),"")</f>
        <v>0</v>
      </c>
      <c r="Y137">
        <f t="array" ref="Y137">IFERROR(CONCATENATE(TEXT(INDEX($X$7:$X$114,SMALL(IF($AA$7:$AA$114&lt;&gt;"",IF($X$7:$X$114&lt;&gt;"",ROW($X$7:$X$114)-MIN(ROW($X$7:$X$114))+1,""),""),ROW()-ROW(A$117)+1)),"##0"),","),"")</f>
        <v>0</v>
      </c>
      <c r="Z137">
        <f t="array" ref="Z137">IFERROR(CONCATENATE((INDEX($A$7:$A$114,SMALL(IF($AA$7:$AA$114&lt;&gt;"",IF($X$7:$X$114&lt;&gt;"",ROW($X$7:$X$114)-MIN(ROW($X$7:$X$114))+1,""),""),ROW()-ROW(A$117)+1))),),"")</f>
        <v>0</v>
      </c>
      <c r="AC137">
        <f t="array" ref="AC137">IFERROR(CONCATENATE((INDEX($AF$7:$AF$114,SMALL(IF($AF$7:$AF$114&lt;&gt;"",IF($AC$7:$AC$114&lt;&gt;"",ROW($AC$7:$AC$114)-MIN(ROW($AC$7:$AC$114))+1,""),""),ROW()-ROW(A$117)+1)))," "),"")</f>
        <v>0</v>
      </c>
      <c r="AD137">
        <f t="array" ref="AD137">IFERROR(CONCATENATE(TEXT(INDEX($AC$7:$AC$114,SMALL(IF($AF$7:$AF$114&lt;&gt;"",IF($AC$7:$AC$114&lt;&gt;"",ROW($AC$7:$AC$114)-MIN(ROW($AC$7:$AC$114))+1,""),""),ROW()-ROW(A$117)+1)),"##0")," "),"")</f>
        <v>0</v>
      </c>
      <c r="AE137">
        <f t="array" ref="AE137">IFERROR(CONCATENATE((INDEX($A$7:$A$114,SMALL(IF($AF$7:$AF$114&lt;&gt;"",IF($AC$7:$AC$114&lt;&gt;"",ROW($AC$7:$AC$114)-MIN(ROW($AC$7:$AC$114))+1,""),""),ROW()-ROW(A$117)+1))),),"")</f>
        <v>0</v>
      </c>
      <c r="AH137">
        <f t="array" ref="AH137">IFERROR(CONCATENATE((INDEX($AK$7:$AK$114,SMALL(IF($AK$7:$AK$114&lt;&gt;"",IF($AH$7:$AH$114&lt;&gt;"",ROW($AH$7:$AH$114)-MIN(ROW($AH$7:$AH$114))+1,""),""),ROW()-ROW(A$117)+1)))," "),"")</f>
        <v>0</v>
      </c>
      <c r="AI137">
        <f t="array" ref="AI137">IFERROR(CONCATENATE(TEXT(INDEX($AH$7:$AH$114,SMALL(IF($AK$7:$AK$114&lt;&gt;"",IF($AH$7:$AH$114&lt;&gt;"",ROW($AH$7:$AH$114)-MIN(ROW($AH$7:$AH$114))+1,""),""),ROW()-ROW(A$117)+1)),"##0")," "),"")</f>
        <v>0</v>
      </c>
      <c r="AJ137">
        <f t="array" ref="AJ137">IFERROR(CONCATENATE((INDEX($A$7:$A$114,SMALL(IF($AK$7:$AK$114&lt;&gt;"",IF($AH$7:$AH$114&lt;&gt;"",ROW($AH$7:$AH$114)-MIN(ROW($AH$7:$AH$114))+1,""),""),ROW()-ROW(A$117)+1))),),"")</f>
        <v>0</v>
      </c>
    </row>
    <row r="138" spans="9:36">
      <c r="I138">
        <f t="array" ref="I138">IFERROR(CONCATENATE(TEXT(INDEX($I$7:$I$114,SMALL(IF($L$7:$L$114&lt;&gt;"",IF($I$7:$I$114&lt;&gt;"",ROW($I$7:$I$114)-MIN(ROW($I$7:$I$114))+1,""),""),ROW()-ROW(A$117)+1)),"##0"),","),"")</f>
        <v>0</v>
      </c>
      <c r="J138">
        <f t="array" ref="J138">IFERROR(CONCATENATE((INDEX($L$7:$L$114,SMALL(IF($L$7:$L$114&lt;&gt;"",IF($I$7:$I$114&lt;&gt;"",ROW($I$7:$I$114)-MIN(ROW($I$7:$I$114))+1,""),""),ROW()-ROW(A$117)+1))),","),"")</f>
        <v>0</v>
      </c>
      <c r="K138">
        <f t="array" ref="K138">IFERROR(CONCATENATE((INDEX($A$7:$A$114,SMALL(IF($L$7:$L$114&lt;&gt;"",IF($I$7:$I$114&lt;&gt;"",ROW($I$7:$I$114)-MIN(ROW($I$7:$I$114))+1,""),""),ROW()-ROW(A$117)+1))),),"")</f>
        <v>0</v>
      </c>
      <c r="N138">
        <f t="array" ref="N138">IFERROR(CONCATENATE((INDEX($Q$7:$Q$114,SMALL(IF($Q$7:$Q$114&lt;&gt;"",IF($N$7:$N$114&lt;&gt;"",ROW($N$7:$N$114)-MIN(ROW($N$7:$N$114))+1,""),""),ROW()-ROW(A$117)+1)))," "),"")</f>
        <v>0</v>
      </c>
      <c r="O138">
        <f t="array" ref="O138">IFERROR(CONCATENATE(TEXT(INDEX($N$7:$N$114,SMALL(IF($Q$7:$Q$114&lt;&gt;"",IF($N$7:$N$114&lt;&gt;"",ROW($N$7:$N$114)-MIN(ROW($N$7:$N$114))+1,""),""),ROW()-ROW(A$117)+1)),"##0")," "),"")</f>
        <v>0</v>
      </c>
      <c r="P138">
        <f t="array" ref="P138">IFERROR(CONCATENATE((INDEX($A$7:$A$114,SMALL(IF($Q$7:$Q$114&lt;&gt;"",IF($N$7:$N$114&lt;&gt;"",ROW($N$7:$N$114)-MIN(ROW($N$7:$N$114))+1,""),""),ROW()-ROW(A$117)+1))),),"")</f>
        <v>0</v>
      </c>
      <c r="S138">
        <f t="array" ref="S138">IFERROR(CONCATENATE((INDEX($V$7:$V$114,SMALL(IF($V$7:$V$114&lt;&gt;"",IF($S$7:$S$114&lt;&gt;"",ROW($S$7:$S$114)-MIN(ROW($S$7:$S$114))+1,""),""),ROW()-ROW(A$117)+1)))," "),"")</f>
        <v>0</v>
      </c>
      <c r="T138">
        <f t="array" ref="T138">IFERROR(CONCATENATE(TEXT(INDEX($S$7:$S$114,SMALL(IF($V$7:$V$114&lt;&gt;"",IF($S$7:$S$114&lt;&gt;"",ROW($S$7:$S$114)-MIN(ROW($S$7:$S$114))+1,""),""),ROW()-ROW(A$117)+1)),"##0")," "),"")</f>
        <v>0</v>
      </c>
      <c r="U138">
        <f t="array" ref="U138">IFERROR(CONCATENATE((INDEX($A$7:$A$114,SMALL(IF($V$7:$V$114&lt;&gt;"",IF($S$7:$S$114&lt;&gt;"",ROW($S$7:$S$114)-MIN(ROW($S$7:$S$114))+1,""),""),ROW()-ROW(A$117)+1))),),"")</f>
        <v>0</v>
      </c>
      <c r="X138">
        <f t="array" ref="X138">IFERROR(CONCATENATE((INDEX($AA$7:$AA$114,SMALL(IF($AA$7:$AA$114&lt;&gt;"",IF($X$7:$X$114&lt;&gt;"",ROW($X$7:$X$114)-MIN(ROW($X$7:$X$114))+1,""),""),ROW()-ROW(A$117)+1))),","),"")</f>
        <v>0</v>
      </c>
      <c r="Y138">
        <f t="array" ref="Y138">IFERROR(CONCATENATE(TEXT(INDEX($X$7:$X$114,SMALL(IF($AA$7:$AA$114&lt;&gt;"",IF($X$7:$X$114&lt;&gt;"",ROW($X$7:$X$114)-MIN(ROW($X$7:$X$114))+1,""),""),ROW()-ROW(A$117)+1)),"##0"),","),"")</f>
        <v>0</v>
      </c>
      <c r="Z138">
        <f t="array" ref="Z138">IFERROR(CONCATENATE((INDEX($A$7:$A$114,SMALL(IF($AA$7:$AA$114&lt;&gt;"",IF($X$7:$X$114&lt;&gt;"",ROW($X$7:$X$114)-MIN(ROW($X$7:$X$114))+1,""),""),ROW()-ROW(A$117)+1))),),"")</f>
        <v>0</v>
      </c>
      <c r="AC138">
        <f t="array" ref="AC138">IFERROR(CONCATENATE((INDEX($AF$7:$AF$114,SMALL(IF($AF$7:$AF$114&lt;&gt;"",IF($AC$7:$AC$114&lt;&gt;"",ROW($AC$7:$AC$114)-MIN(ROW($AC$7:$AC$114))+1,""),""),ROW()-ROW(A$117)+1)))," "),"")</f>
        <v>0</v>
      </c>
      <c r="AD138">
        <f t="array" ref="AD138">IFERROR(CONCATENATE(TEXT(INDEX($AC$7:$AC$114,SMALL(IF($AF$7:$AF$114&lt;&gt;"",IF($AC$7:$AC$114&lt;&gt;"",ROW($AC$7:$AC$114)-MIN(ROW($AC$7:$AC$114))+1,""),""),ROW()-ROW(A$117)+1)),"##0")," "),"")</f>
        <v>0</v>
      </c>
      <c r="AE138">
        <f t="array" ref="AE138">IFERROR(CONCATENATE((INDEX($A$7:$A$114,SMALL(IF($AF$7:$AF$114&lt;&gt;"",IF($AC$7:$AC$114&lt;&gt;"",ROW($AC$7:$AC$114)-MIN(ROW($AC$7:$AC$114))+1,""),""),ROW()-ROW(A$117)+1))),),"")</f>
        <v>0</v>
      </c>
      <c r="AH138">
        <f t="array" ref="AH138">IFERROR(CONCATENATE((INDEX($AK$7:$AK$114,SMALL(IF($AK$7:$AK$114&lt;&gt;"",IF($AH$7:$AH$114&lt;&gt;"",ROW($AH$7:$AH$114)-MIN(ROW($AH$7:$AH$114))+1,""),""),ROW()-ROW(A$117)+1)))," "),"")</f>
        <v>0</v>
      </c>
      <c r="AI138">
        <f t="array" ref="AI138">IFERROR(CONCATENATE(TEXT(INDEX($AH$7:$AH$114,SMALL(IF($AK$7:$AK$114&lt;&gt;"",IF($AH$7:$AH$114&lt;&gt;"",ROW($AH$7:$AH$114)-MIN(ROW($AH$7:$AH$114))+1,""),""),ROW()-ROW(A$117)+1)),"##0")," "),"")</f>
        <v>0</v>
      </c>
      <c r="AJ138">
        <f t="array" ref="AJ138">IFERROR(CONCATENATE((INDEX($A$7:$A$114,SMALL(IF($AK$7:$AK$114&lt;&gt;"",IF($AH$7:$AH$114&lt;&gt;"",ROW($AH$7:$AH$114)-MIN(ROW($AH$7:$AH$114))+1,""),""),ROW()-ROW(A$117)+1))),),"")</f>
        <v>0</v>
      </c>
    </row>
    <row r="139" spans="9:36">
      <c r="I139">
        <f t="array" ref="I139">IFERROR(CONCATENATE(TEXT(INDEX($I$7:$I$114,SMALL(IF($L$7:$L$114&lt;&gt;"",IF($I$7:$I$114&lt;&gt;"",ROW($I$7:$I$114)-MIN(ROW($I$7:$I$114))+1,""),""),ROW()-ROW(A$117)+1)),"##0"),","),"")</f>
        <v>0</v>
      </c>
      <c r="J139">
        <f t="array" ref="J139">IFERROR(CONCATENATE((INDEX($L$7:$L$114,SMALL(IF($L$7:$L$114&lt;&gt;"",IF($I$7:$I$114&lt;&gt;"",ROW($I$7:$I$114)-MIN(ROW($I$7:$I$114))+1,""),""),ROW()-ROW(A$117)+1))),","),"")</f>
        <v>0</v>
      </c>
      <c r="K139">
        <f t="array" ref="K139">IFERROR(CONCATENATE((INDEX($A$7:$A$114,SMALL(IF($L$7:$L$114&lt;&gt;"",IF($I$7:$I$114&lt;&gt;"",ROW($I$7:$I$114)-MIN(ROW($I$7:$I$114))+1,""),""),ROW()-ROW(A$117)+1))),),"")</f>
        <v>0</v>
      </c>
      <c r="N139">
        <f t="array" ref="N139">IFERROR(CONCATENATE((INDEX($Q$7:$Q$114,SMALL(IF($Q$7:$Q$114&lt;&gt;"",IF($N$7:$N$114&lt;&gt;"",ROW($N$7:$N$114)-MIN(ROW($N$7:$N$114))+1,""),""),ROW()-ROW(A$117)+1)))," "),"")</f>
        <v>0</v>
      </c>
      <c r="O139">
        <f t="array" ref="O139">IFERROR(CONCATENATE(TEXT(INDEX($N$7:$N$114,SMALL(IF($Q$7:$Q$114&lt;&gt;"",IF($N$7:$N$114&lt;&gt;"",ROW($N$7:$N$114)-MIN(ROW($N$7:$N$114))+1,""),""),ROW()-ROW(A$117)+1)),"##0")," "),"")</f>
        <v>0</v>
      </c>
      <c r="P139">
        <f t="array" ref="P139">IFERROR(CONCATENATE((INDEX($A$7:$A$114,SMALL(IF($Q$7:$Q$114&lt;&gt;"",IF($N$7:$N$114&lt;&gt;"",ROW($N$7:$N$114)-MIN(ROW($N$7:$N$114))+1,""),""),ROW()-ROW(A$117)+1))),),"")</f>
        <v>0</v>
      </c>
      <c r="S139">
        <f t="array" ref="S139">IFERROR(CONCATENATE((INDEX($V$7:$V$114,SMALL(IF($V$7:$V$114&lt;&gt;"",IF($S$7:$S$114&lt;&gt;"",ROW($S$7:$S$114)-MIN(ROW($S$7:$S$114))+1,""),""),ROW()-ROW(A$117)+1)))," "),"")</f>
        <v>0</v>
      </c>
      <c r="T139">
        <f t="array" ref="T139">IFERROR(CONCATENATE(TEXT(INDEX($S$7:$S$114,SMALL(IF($V$7:$V$114&lt;&gt;"",IF($S$7:$S$114&lt;&gt;"",ROW($S$7:$S$114)-MIN(ROW($S$7:$S$114))+1,""),""),ROW()-ROW(A$117)+1)),"##0")," "),"")</f>
        <v>0</v>
      </c>
      <c r="U139">
        <f t="array" ref="U139">IFERROR(CONCATENATE((INDEX($A$7:$A$114,SMALL(IF($V$7:$V$114&lt;&gt;"",IF($S$7:$S$114&lt;&gt;"",ROW($S$7:$S$114)-MIN(ROW($S$7:$S$114))+1,""),""),ROW()-ROW(A$117)+1))),),"")</f>
        <v>0</v>
      </c>
      <c r="X139">
        <f t="array" ref="X139">IFERROR(CONCATENATE((INDEX($AA$7:$AA$114,SMALL(IF($AA$7:$AA$114&lt;&gt;"",IF($X$7:$X$114&lt;&gt;"",ROW($X$7:$X$114)-MIN(ROW($X$7:$X$114))+1,""),""),ROW()-ROW(A$117)+1))),","),"")</f>
        <v>0</v>
      </c>
      <c r="Y139">
        <f t="array" ref="Y139">IFERROR(CONCATENATE(TEXT(INDEX($X$7:$X$114,SMALL(IF($AA$7:$AA$114&lt;&gt;"",IF($X$7:$X$114&lt;&gt;"",ROW($X$7:$X$114)-MIN(ROW($X$7:$X$114))+1,""),""),ROW()-ROW(A$117)+1)),"##0"),","),"")</f>
        <v>0</v>
      </c>
      <c r="Z139">
        <f t="array" ref="Z139">IFERROR(CONCATENATE((INDEX($A$7:$A$114,SMALL(IF($AA$7:$AA$114&lt;&gt;"",IF($X$7:$X$114&lt;&gt;"",ROW($X$7:$X$114)-MIN(ROW($X$7:$X$114))+1,""),""),ROW()-ROW(A$117)+1))),),"")</f>
        <v>0</v>
      </c>
      <c r="AC139">
        <f t="array" ref="AC139">IFERROR(CONCATENATE((INDEX($AF$7:$AF$114,SMALL(IF($AF$7:$AF$114&lt;&gt;"",IF($AC$7:$AC$114&lt;&gt;"",ROW($AC$7:$AC$114)-MIN(ROW($AC$7:$AC$114))+1,""),""),ROW()-ROW(A$117)+1)))," "),"")</f>
        <v>0</v>
      </c>
      <c r="AD139">
        <f t="array" ref="AD139">IFERROR(CONCATENATE(TEXT(INDEX($AC$7:$AC$114,SMALL(IF($AF$7:$AF$114&lt;&gt;"",IF($AC$7:$AC$114&lt;&gt;"",ROW($AC$7:$AC$114)-MIN(ROW($AC$7:$AC$114))+1,""),""),ROW()-ROW(A$117)+1)),"##0")," "),"")</f>
        <v>0</v>
      </c>
      <c r="AE139">
        <f t="array" ref="AE139">IFERROR(CONCATENATE((INDEX($A$7:$A$114,SMALL(IF($AF$7:$AF$114&lt;&gt;"",IF($AC$7:$AC$114&lt;&gt;"",ROW($AC$7:$AC$114)-MIN(ROW($AC$7:$AC$114))+1,""),""),ROW()-ROW(A$117)+1))),),"")</f>
        <v>0</v>
      </c>
      <c r="AH139">
        <f t="array" ref="AH139">IFERROR(CONCATENATE((INDEX($AK$7:$AK$114,SMALL(IF($AK$7:$AK$114&lt;&gt;"",IF($AH$7:$AH$114&lt;&gt;"",ROW($AH$7:$AH$114)-MIN(ROW($AH$7:$AH$114))+1,""),""),ROW()-ROW(A$117)+1)))," "),"")</f>
        <v>0</v>
      </c>
      <c r="AI139">
        <f t="array" ref="AI139">IFERROR(CONCATENATE(TEXT(INDEX($AH$7:$AH$114,SMALL(IF($AK$7:$AK$114&lt;&gt;"",IF($AH$7:$AH$114&lt;&gt;"",ROW($AH$7:$AH$114)-MIN(ROW($AH$7:$AH$114))+1,""),""),ROW()-ROW(A$117)+1)),"##0")," "),"")</f>
        <v>0</v>
      </c>
      <c r="AJ139">
        <f t="array" ref="AJ139">IFERROR(CONCATENATE((INDEX($A$7:$A$114,SMALL(IF($AK$7:$AK$114&lt;&gt;"",IF($AH$7:$AH$114&lt;&gt;"",ROW($AH$7:$AH$114)-MIN(ROW($AH$7:$AH$114))+1,""),""),ROW()-ROW(A$117)+1))),),"")</f>
        <v>0</v>
      </c>
    </row>
    <row r="140" spans="9:36">
      <c r="I140">
        <f t="array" ref="I140">IFERROR(CONCATENATE(TEXT(INDEX($I$7:$I$114,SMALL(IF($L$7:$L$114&lt;&gt;"",IF($I$7:$I$114&lt;&gt;"",ROW($I$7:$I$114)-MIN(ROW($I$7:$I$114))+1,""),""),ROW()-ROW(A$117)+1)),"##0"),","),"")</f>
        <v>0</v>
      </c>
      <c r="J140">
        <f t="array" ref="J140">IFERROR(CONCATENATE((INDEX($L$7:$L$114,SMALL(IF($L$7:$L$114&lt;&gt;"",IF($I$7:$I$114&lt;&gt;"",ROW($I$7:$I$114)-MIN(ROW($I$7:$I$114))+1,""),""),ROW()-ROW(A$117)+1))),","),"")</f>
        <v>0</v>
      </c>
      <c r="K140">
        <f t="array" ref="K140">IFERROR(CONCATENATE((INDEX($A$7:$A$114,SMALL(IF($L$7:$L$114&lt;&gt;"",IF($I$7:$I$114&lt;&gt;"",ROW($I$7:$I$114)-MIN(ROW($I$7:$I$114))+1,""),""),ROW()-ROW(A$117)+1))),),"")</f>
        <v>0</v>
      </c>
      <c r="N140">
        <f t="array" ref="N140">IFERROR(CONCATENATE((INDEX($Q$7:$Q$114,SMALL(IF($Q$7:$Q$114&lt;&gt;"",IF($N$7:$N$114&lt;&gt;"",ROW($N$7:$N$114)-MIN(ROW($N$7:$N$114))+1,""),""),ROW()-ROW(A$117)+1)))," "),"")</f>
        <v>0</v>
      </c>
      <c r="O140">
        <f t="array" ref="O140">IFERROR(CONCATENATE(TEXT(INDEX($N$7:$N$114,SMALL(IF($Q$7:$Q$114&lt;&gt;"",IF($N$7:$N$114&lt;&gt;"",ROW($N$7:$N$114)-MIN(ROW($N$7:$N$114))+1,""),""),ROW()-ROW(A$117)+1)),"##0")," "),"")</f>
        <v>0</v>
      </c>
      <c r="P140">
        <f t="array" ref="P140">IFERROR(CONCATENATE((INDEX($A$7:$A$114,SMALL(IF($Q$7:$Q$114&lt;&gt;"",IF($N$7:$N$114&lt;&gt;"",ROW($N$7:$N$114)-MIN(ROW($N$7:$N$114))+1,""),""),ROW()-ROW(A$117)+1))),),"")</f>
        <v>0</v>
      </c>
      <c r="S140">
        <f t="array" ref="S140">IFERROR(CONCATENATE((INDEX($V$7:$V$114,SMALL(IF($V$7:$V$114&lt;&gt;"",IF($S$7:$S$114&lt;&gt;"",ROW($S$7:$S$114)-MIN(ROW($S$7:$S$114))+1,""),""),ROW()-ROW(A$117)+1)))," "),"")</f>
        <v>0</v>
      </c>
      <c r="T140">
        <f t="array" ref="T140">IFERROR(CONCATENATE(TEXT(INDEX($S$7:$S$114,SMALL(IF($V$7:$V$114&lt;&gt;"",IF($S$7:$S$114&lt;&gt;"",ROW($S$7:$S$114)-MIN(ROW($S$7:$S$114))+1,""),""),ROW()-ROW(A$117)+1)),"##0")," "),"")</f>
        <v>0</v>
      </c>
      <c r="U140">
        <f t="array" ref="U140">IFERROR(CONCATENATE((INDEX($A$7:$A$114,SMALL(IF($V$7:$V$114&lt;&gt;"",IF($S$7:$S$114&lt;&gt;"",ROW($S$7:$S$114)-MIN(ROW($S$7:$S$114))+1,""),""),ROW()-ROW(A$117)+1))),),"")</f>
        <v>0</v>
      </c>
      <c r="X140">
        <f t="array" ref="X140">IFERROR(CONCATENATE((INDEX($AA$7:$AA$114,SMALL(IF($AA$7:$AA$114&lt;&gt;"",IF($X$7:$X$114&lt;&gt;"",ROW($X$7:$X$114)-MIN(ROW($X$7:$X$114))+1,""),""),ROW()-ROW(A$117)+1))),","),"")</f>
        <v>0</v>
      </c>
      <c r="Y140">
        <f t="array" ref="Y140">IFERROR(CONCATENATE(TEXT(INDEX($X$7:$X$114,SMALL(IF($AA$7:$AA$114&lt;&gt;"",IF($X$7:$X$114&lt;&gt;"",ROW($X$7:$X$114)-MIN(ROW($X$7:$X$114))+1,""),""),ROW()-ROW(A$117)+1)),"##0"),","),"")</f>
        <v>0</v>
      </c>
      <c r="Z140">
        <f t="array" ref="Z140">IFERROR(CONCATENATE((INDEX($A$7:$A$114,SMALL(IF($AA$7:$AA$114&lt;&gt;"",IF($X$7:$X$114&lt;&gt;"",ROW($X$7:$X$114)-MIN(ROW($X$7:$X$114))+1,""),""),ROW()-ROW(A$117)+1))),),"")</f>
        <v>0</v>
      </c>
      <c r="AC140">
        <f t="array" ref="AC140">IFERROR(CONCATENATE((INDEX($AF$7:$AF$114,SMALL(IF($AF$7:$AF$114&lt;&gt;"",IF($AC$7:$AC$114&lt;&gt;"",ROW($AC$7:$AC$114)-MIN(ROW($AC$7:$AC$114))+1,""),""),ROW()-ROW(A$117)+1)))," "),"")</f>
        <v>0</v>
      </c>
      <c r="AD140">
        <f t="array" ref="AD140">IFERROR(CONCATENATE(TEXT(INDEX($AC$7:$AC$114,SMALL(IF($AF$7:$AF$114&lt;&gt;"",IF($AC$7:$AC$114&lt;&gt;"",ROW($AC$7:$AC$114)-MIN(ROW($AC$7:$AC$114))+1,""),""),ROW()-ROW(A$117)+1)),"##0")," "),"")</f>
        <v>0</v>
      </c>
      <c r="AE140">
        <f t="array" ref="AE140">IFERROR(CONCATENATE((INDEX($A$7:$A$114,SMALL(IF($AF$7:$AF$114&lt;&gt;"",IF($AC$7:$AC$114&lt;&gt;"",ROW($AC$7:$AC$114)-MIN(ROW($AC$7:$AC$114))+1,""),""),ROW()-ROW(A$117)+1))),),"")</f>
        <v>0</v>
      </c>
      <c r="AH140">
        <f t="array" ref="AH140">IFERROR(CONCATENATE((INDEX($AK$7:$AK$114,SMALL(IF($AK$7:$AK$114&lt;&gt;"",IF($AH$7:$AH$114&lt;&gt;"",ROW($AH$7:$AH$114)-MIN(ROW($AH$7:$AH$114))+1,""),""),ROW()-ROW(A$117)+1)))," "),"")</f>
        <v>0</v>
      </c>
      <c r="AI140">
        <f t="array" ref="AI140">IFERROR(CONCATENATE(TEXT(INDEX($AH$7:$AH$114,SMALL(IF($AK$7:$AK$114&lt;&gt;"",IF($AH$7:$AH$114&lt;&gt;"",ROW($AH$7:$AH$114)-MIN(ROW($AH$7:$AH$114))+1,""),""),ROW()-ROW(A$117)+1)),"##0")," "),"")</f>
        <v>0</v>
      </c>
      <c r="AJ140">
        <f t="array" ref="AJ140">IFERROR(CONCATENATE((INDEX($A$7:$A$114,SMALL(IF($AK$7:$AK$114&lt;&gt;"",IF($AH$7:$AH$114&lt;&gt;"",ROW($AH$7:$AH$114)-MIN(ROW($AH$7:$AH$114))+1,""),""),ROW()-ROW(A$117)+1))),),"")</f>
        <v>0</v>
      </c>
    </row>
    <row r="141" spans="9:36">
      <c r="I141">
        <f t="array" ref="I141">IFERROR(CONCATENATE(TEXT(INDEX($I$7:$I$114,SMALL(IF($L$7:$L$114&lt;&gt;"",IF($I$7:$I$114&lt;&gt;"",ROW($I$7:$I$114)-MIN(ROW($I$7:$I$114))+1,""),""),ROW()-ROW(A$117)+1)),"##0"),","),"")</f>
        <v>0</v>
      </c>
      <c r="J141">
        <f t="array" ref="J141">IFERROR(CONCATENATE((INDEX($L$7:$L$114,SMALL(IF($L$7:$L$114&lt;&gt;"",IF($I$7:$I$114&lt;&gt;"",ROW($I$7:$I$114)-MIN(ROW($I$7:$I$114))+1,""),""),ROW()-ROW(A$117)+1))),","),"")</f>
        <v>0</v>
      </c>
      <c r="K141">
        <f t="array" ref="K141">IFERROR(CONCATENATE((INDEX($A$7:$A$114,SMALL(IF($L$7:$L$114&lt;&gt;"",IF($I$7:$I$114&lt;&gt;"",ROW($I$7:$I$114)-MIN(ROW($I$7:$I$114))+1,""),""),ROW()-ROW(A$117)+1))),),"")</f>
        <v>0</v>
      </c>
      <c r="N141">
        <f t="array" ref="N141">IFERROR(CONCATENATE((INDEX($Q$7:$Q$114,SMALL(IF($Q$7:$Q$114&lt;&gt;"",IF($N$7:$N$114&lt;&gt;"",ROW($N$7:$N$114)-MIN(ROW($N$7:$N$114))+1,""),""),ROW()-ROW(A$117)+1)))," "),"")</f>
        <v>0</v>
      </c>
      <c r="O141">
        <f t="array" ref="O141">IFERROR(CONCATENATE(TEXT(INDEX($N$7:$N$114,SMALL(IF($Q$7:$Q$114&lt;&gt;"",IF($N$7:$N$114&lt;&gt;"",ROW($N$7:$N$114)-MIN(ROW($N$7:$N$114))+1,""),""),ROW()-ROW(A$117)+1)),"##0")," "),"")</f>
        <v>0</v>
      </c>
      <c r="P141">
        <f t="array" ref="P141">IFERROR(CONCATENATE((INDEX($A$7:$A$114,SMALL(IF($Q$7:$Q$114&lt;&gt;"",IF($N$7:$N$114&lt;&gt;"",ROW($N$7:$N$114)-MIN(ROW($N$7:$N$114))+1,""),""),ROW()-ROW(A$117)+1))),),"")</f>
        <v>0</v>
      </c>
      <c r="S141">
        <f t="array" ref="S141">IFERROR(CONCATENATE((INDEX($V$7:$V$114,SMALL(IF($V$7:$V$114&lt;&gt;"",IF($S$7:$S$114&lt;&gt;"",ROW($S$7:$S$114)-MIN(ROW($S$7:$S$114))+1,""),""),ROW()-ROW(A$117)+1)))," "),"")</f>
        <v>0</v>
      </c>
      <c r="T141">
        <f t="array" ref="T141">IFERROR(CONCATENATE(TEXT(INDEX($S$7:$S$114,SMALL(IF($V$7:$V$114&lt;&gt;"",IF($S$7:$S$114&lt;&gt;"",ROW($S$7:$S$114)-MIN(ROW($S$7:$S$114))+1,""),""),ROW()-ROW(A$117)+1)),"##0")," "),"")</f>
        <v>0</v>
      </c>
      <c r="U141">
        <f t="array" ref="U141">IFERROR(CONCATENATE((INDEX($A$7:$A$114,SMALL(IF($V$7:$V$114&lt;&gt;"",IF($S$7:$S$114&lt;&gt;"",ROW($S$7:$S$114)-MIN(ROW($S$7:$S$114))+1,""),""),ROW()-ROW(A$117)+1))),),"")</f>
        <v>0</v>
      </c>
      <c r="X141">
        <f t="array" ref="X141">IFERROR(CONCATENATE((INDEX($AA$7:$AA$114,SMALL(IF($AA$7:$AA$114&lt;&gt;"",IF($X$7:$X$114&lt;&gt;"",ROW($X$7:$X$114)-MIN(ROW($X$7:$X$114))+1,""),""),ROW()-ROW(A$117)+1))),","),"")</f>
        <v>0</v>
      </c>
      <c r="Y141">
        <f t="array" ref="Y141">IFERROR(CONCATENATE(TEXT(INDEX($X$7:$X$114,SMALL(IF($AA$7:$AA$114&lt;&gt;"",IF($X$7:$X$114&lt;&gt;"",ROW($X$7:$X$114)-MIN(ROW($X$7:$X$114))+1,""),""),ROW()-ROW(A$117)+1)),"##0"),","),"")</f>
        <v>0</v>
      </c>
      <c r="Z141">
        <f t="array" ref="Z141">IFERROR(CONCATENATE((INDEX($A$7:$A$114,SMALL(IF($AA$7:$AA$114&lt;&gt;"",IF($X$7:$X$114&lt;&gt;"",ROW($X$7:$X$114)-MIN(ROW($X$7:$X$114))+1,""),""),ROW()-ROW(A$117)+1))),),"")</f>
        <v>0</v>
      </c>
      <c r="AC141">
        <f t="array" ref="AC141">IFERROR(CONCATENATE((INDEX($AF$7:$AF$114,SMALL(IF($AF$7:$AF$114&lt;&gt;"",IF($AC$7:$AC$114&lt;&gt;"",ROW($AC$7:$AC$114)-MIN(ROW($AC$7:$AC$114))+1,""),""),ROW()-ROW(A$117)+1)))," "),"")</f>
        <v>0</v>
      </c>
      <c r="AD141">
        <f t="array" ref="AD141">IFERROR(CONCATENATE(TEXT(INDEX($AC$7:$AC$114,SMALL(IF($AF$7:$AF$114&lt;&gt;"",IF($AC$7:$AC$114&lt;&gt;"",ROW($AC$7:$AC$114)-MIN(ROW($AC$7:$AC$114))+1,""),""),ROW()-ROW(A$117)+1)),"##0")," "),"")</f>
        <v>0</v>
      </c>
      <c r="AE141">
        <f t="array" ref="AE141">IFERROR(CONCATENATE((INDEX($A$7:$A$114,SMALL(IF($AF$7:$AF$114&lt;&gt;"",IF($AC$7:$AC$114&lt;&gt;"",ROW($AC$7:$AC$114)-MIN(ROW($AC$7:$AC$114))+1,""),""),ROW()-ROW(A$117)+1))),),"")</f>
        <v>0</v>
      </c>
      <c r="AH141">
        <f t="array" ref="AH141">IFERROR(CONCATENATE((INDEX($AK$7:$AK$114,SMALL(IF($AK$7:$AK$114&lt;&gt;"",IF($AH$7:$AH$114&lt;&gt;"",ROW($AH$7:$AH$114)-MIN(ROW($AH$7:$AH$114))+1,""),""),ROW()-ROW(A$117)+1)))," "),"")</f>
        <v>0</v>
      </c>
      <c r="AI141">
        <f t="array" ref="AI141">IFERROR(CONCATENATE(TEXT(INDEX($AH$7:$AH$114,SMALL(IF($AK$7:$AK$114&lt;&gt;"",IF($AH$7:$AH$114&lt;&gt;"",ROW($AH$7:$AH$114)-MIN(ROW($AH$7:$AH$114))+1,""),""),ROW()-ROW(A$117)+1)),"##0")," "),"")</f>
        <v>0</v>
      </c>
      <c r="AJ141">
        <f t="array" ref="AJ141">IFERROR(CONCATENATE((INDEX($A$7:$A$114,SMALL(IF($AK$7:$AK$114&lt;&gt;"",IF($AH$7:$AH$114&lt;&gt;"",ROW($AH$7:$AH$114)-MIN(ROW($AH$7:$AH$114))+1,""),""),ROW()-ROW(A$117)+1))),),"")</f>
        <v>0</v>
      </c>
    </row>
    <row r="142" spans="9:36">
      <c r="I142">
        <f t="array" ref="I142">IFERROR(CONCATENATE(TEXT(INDEX($I$7:$I$114,SMALL(IF($L$7:$L$114&lt;&gt;"",IF($I$7:$I$114&lt;&gt;"",ROW($I$7:$I$114)-MIN(ROW($I$7:$I$114))+1,""),""),ROW()-ROW(A$117)+1)),"##0"),","),"")</f>
        <v>0</v>
      </c>
      <c r="J142">
        <f t="array" ref="J142">IFERROR(CONCATENATE((INDEX($L$7:$L$114,SMALL(IF($L$7:$L$114&lt;&gt;"",IF($I$7:$I$114&lt;&gt;"",ROW($I$7:$I$114)-MIN(ROW($I$7:$I$114))+1,""),""),ROW()-ROW(A$117)+1))),","),"")</f>
        <v>0</v>
      </c>
      <c r="K142">
        <f t="array" ref="K142">IFERROR(CONCATENATE((INDEX($A$7:$A$114,SMALL(IF($L$7:$L$114&lt;&gt;"",IF($I$7:$I$114&lt;&gt;"",ROW($I$7:$I$114)-MIN(ROW($I$7:$I$114))+1,""),""),ROW()-ROW(A$117)+1))),),"")</f>
        <v>0</v>
      </c>
      <c r="N142">
        <f t="array" ref="N142">IFERROR(CONCATENATE((INDEX($Q$7:$Q$114,SMALL(IF($Q$7:$Q$114&lt;&gt;"",IF($N$7:$N$114&lt;&gt;"",ROW($N$7:$N$114)-MIN(ROW($N$7:$N$114))+1,""),""),ROW()-ROW(A$117)+1)))," "),"")</f>
        <v>0</v>
      </c>
      <c r="O142">
        <f t="array" ref="O142">IFERROR(CONCATENATE(TEXT(INDEX($N$7:$N$114,SMALL(IF($Q$7:$Q$114&lt;&gt;"",IF($N$7:$N$114&lt;&gt;"",ROW($N$7:$N$114)-MIN(ROW($N$7:$N$114))+1,""),""),ROW()-ROW(A$117)+1)),"##0")," "),"")</f>
        <v>0</v>
      </c>
      <c r="P142">
        <f t="array" ref="P142">IFERROR(CONCATENATE((INDEX($A$7:$A$114,SMALL(IF($Q$7:$Q$114&lt;&gt;"",IF($N$7:$N$114&lt;&gt;"",ROW($N$7:$N$114)-MIN(ROW($N$7:$N$114))+1,""),""),ROW()-ROW(A$117)+1))),),"")</f>
        <v>0</v>
      </c>
      <c r="S142">
        <f t="array" ref="S142">IFERROR(CONCATENATE((INDEX($V$7:$V$114,SMALL(IF($V$7:$V$114&lt;&gt;"",IF($S$7:$S$114&lt;&gt;"",ROW($S$7:$S$114)-MIN(ROW($S$7:$S$114))+1,""),""),ROW()-ROW(A$117)+1)))," "),"")</f>
        <v>0</v>
      </c>
      <c r="T142">
        <f t="array" ref="T142">IFERROR(CONCATENATE(TEXT(INDEX($S$7:$S$114,SMALL(IF($V$7:$V$114&lt;&gt;"",IF($S$7:$S$114&lt;&gt;"",ROW($S$7:$S$114)-MIN(ROW($S$7:$S$114))+1,""),""),ROW()-ROW(A$117)+1)),"##0")," "),"")</f>
        <v>0</v>
      </c>
      <c r="U142">
        <f t="array" ref="U142">IFERROR(CONCATENATE((INDEX($A$7:$A$114,SMALL(IF($V$7:$V$114&lt;&gt;"",IF($S$7:$S$114&lt;&gt;"",ROW($S$7:$S$114)-MIN(ROW($S$7:$S$114))+1,""),""),ROW()-ROW(A$117)+1))),),"")</f>
        <v>0</v>
      </c>
      <c r="X142">
        <f t="array" ref="X142">IFERROR(CONCATENATE((INDEX($AA$7:$AA$114,SMALL(IF($AA$7:$AA$114&lt;&gt;"",IF($X$7:$X$114&lt;&gt;"",ROW($X$7:$X$114)-MIN(ROW($X$7:$X$114))+1,""),""),ROW()-ROW(A$117)+1))),","),"")</f>
        <v>0</v>
      </c>
      <c r="Y142">
        <f t="array" ref="Y142">IFERROR(CONCATENATE(TEXT(INDEX($X$7:$X$114,SMALL(IF($AA$7:$AA$114&lt;&gt;"",IF($X$7:$X$114&lt;&gt;"",ROW($X$7:$X$114)-MIN(ROW($X$7:$X$114))+1,""),""),ROW()-ROW(A$117)+1)),"##0"),","),"")</f>
        <v>0</v>
      </c>
      <c r="Z142">
        <f t="array" ref="Z142">IFERROR(CONCATENATE((INDEX($A$7:$A$114,SMALL(IF($AA$7:$AA$114&lt;&gt;"",IF($X$7:$X$114&lt;&gt;"",ROW($X$7:$X$114)-MIN(ROW($X$7:$X$114))+1,""),""),ROW()-ROW(A$117)+1))),),"")</f>
        <v>0</v>
      </c>
      <c r="AC142">
        <f t="array" ref="AC142">IFERROR(CONCATENATE((INDEX($AF$7:$AF$114,SMALL(IF($AF$7:$AF$114&lt;&gt;"",IF($AC$7:$AC$114&lt;&gt;"",ROW($AC$7:$AC$114)-MIN(ROW($AC$7:$AC$114))+1,""),""),ROW()-ROW(A$117)+1)))," "),"")</f>
        <v>0</v>
      </c>
      <c r="AD142">
        <f t="array" ref="AD142">IFERROR(CONCATENATE(TEXT(INDEX($AC$7:$AC$114,SMALL(IF($AF$7:$AF$114&lt;&gt;"",IF($AC$7:$AC$114&lt;&gt;"",ROW($AC$7:$AC$114)-MIN(ROW($AC$7:$AC$114))+1,""),""),ROW()-ROW(A$117)+1)),"##0")," "),"")</f>
        <v>0</v>
      </c>
      <c r="AE142">
        <f t="array" ref="AE142">IFERROR(CONCATENATE((INDEX($A$7:$A$114,SMALL(IF($AF$7:$AF$114&lt;&gt;"",IF($AC$7:$AC$114&lt;&gt;"",ROW($AC$7:$AC$114)-MIN(ROW($AC$7:$AC$114))+1,""),""),ROW()-ROW(A$117)+1))),),"")</f>
        <v>0</v>
      </c>
      <c r="AH142">
        <f t="array" ref="AH142">IFERROR(CONCATENATE((INDEX($AK$7:$AK$114,SMALL(IF($AK$7:$AK$114&lt;&gt;"",IF($AH$7:$AH$114&lt;&gt;"",ROW($AH$7:$AH$114)-MIN(ROW($AH$7:$AH$114))+1,""),""),ROW()-ROW(A$117)+1)))," "),"")</f>
        <v>0</v>
      </c>
      <c r="AI142">
        <f t="array" ref="AI142">IFERROR(CONCATENATE(TEXT(INDEX($AH$7:$AH$114,SMALL(IF($AK$7:$AK$114&lt;&gt;"",IF($AH$7:$AH$114&lt;&gt;"",ROW($AH$7:$AH$114)-MIN(ROW($AH$7:$AH$114))+1,""),""),ROW()-ROW(A$117)+1)),"##0")," "),"")</f>
        <v>0</v>
      </c>
      <c r="AJ142">
        <f t="array" ref="AJ142">IFERROR(CONCATENATE((INDEX($A$7:$A$114,SMALL(IF($AK$7:$AK$114&lt;&gt;"",IF($AH$7:$AH$114&lt;&gt;"",ROW($AH$7:$AH$114)-MIN(ROW($AH$7:$AH$114))+1,""),""),ROW()-ROW(A$117)+1))),),"")</f>
        <v>0</v>
      </c>
    </row>
    <row r="143" spans="9:36">
      <c r="I143">
        <f t="array" ref="I143">IFERROR(CONCATENATE(TEXT(INDEX($I$7:$I$114,SMALL(IF($L$7:$L$114&lt;&gt;"",IF($I$7:$I$114&lt;&gt;"",ROW($I$7:$I$114)-MIN(ROW($I$7:$I$114))+1,""),""),ROW()-ROW(A$117)+1)),"##0"),","),"")</f>
        <v>0</v>
      </c>
      <c r="J143">
        <f t="array" ref="J143">IFERROR(CONCATENATE((INDEX($L$7:$L$114,SMALL(IF($L$7:$L$114&lt;&gt;"",IF($I$7:$I$114&lt;&gt;"",ROW($I$7:$I$114)-MIN(ROW($I$7:$I$114))+1,""),""),ROW()-ROW(A$117)+1))),","),"")</f>
        <v>0</v>
      </c>
      <c r="K143">
        <f t="array" ref="K143">IFERROR(CONCATENATE((INDEX($A$7:$A$114,SMALL(IF($L$7:$L$114&lt;&gt;"",IF($I$7:$I$114&lt;&gt;"",ROW($I$7:$I$114)-MIN(ROW($I$7:$I$114))+1,""),""),ROW()-ROW(A$117)+1))),),"")</f>
        <v>0</v>
      </c>
      <c r="N143">
        <f t="array" ref="N143">IFERROR(CONCATENATE((INDEX($Q$7:$Q$114,SMALL(IF($Q$7:$Q$114&lt;&gt;"",IF($N$7:$N$114&lt;&gt;"",ROW($N$7:$N$114)-MIN(ROW($N$7:$N$114))+1,""),""),ROW()-ROW(A$117)+1)))," "),"")</f>
        <v>0</v>
      </c>
      <c r="O143">
        <f t="array" ref="O143">IFERROR(CONCATENATE(TEXT(INDEX($N$7:$N$114,SMALL(IF($Q$7:$Q$114&lt;&gt;"",IF($N$7:$N$114&lt;&gt;"",ROW($N$7:$N$114)-MIN(ROW($N$7:$N$114))+1,""),""),ROW()-ROW(A$117)+1)),"##0")," "),"")</f>
        <v>0</v>
      </c>
      <c r="P143">
        <f t="array" ref="P143">IFERROR(CONCATENATE((INDEX($A$7:$A$114,SMALL(IF($Q$7:$Q$114&lt;&gt;"",IF($N$7:$N$114&lt;&gt;"",ROW($N$7:$N$114)-MIN(ROW($N$7:$N$114))+1,""),""),ROW()-ROW(A$117)+1))),),"")</f>
        <v>0</v>
      </c>
      <c r="S143">
        <f t="array" ref="S143">IFERROR(CONCATENATE((INDEX($V$7:$V$114,SMALL(IF($V$7:$V$114&lt;&gt;"",IF($S$7:$S$114&lt;&gt;"",ROW($S$7:$S$114)-MIN(ROW($S$7:$S$114))+1,""),""),ROW()-ROW(A$117)+1)))," "),"")</f>
        <v>0</v>
      </c>
      <c r="T143">
        <f t="array" ref="T143">IFERROR(CONCATENATE(TEXT(INDEX($S$7:$S$114,SMALL(IF($V$7:$V$114&lt;&gt;"",IF($S$7:$S$114&lt;&gt;"",ROW($S$7:$S$114)-MIN(ROW($S$7:$S$114))+1,""),""),ROW()-ROW(A$117)+1)),"##0")," "),"")</f>
        <v>0</v>
      </c>
      <c r="U143">
        <f t="array" ref="U143">IFERROR(CONCATENATE((INDEX($A$7:$A$114,SMALL(IF($V$7:$V$114&lt;&gt;"",IF($S$7:$S$114&lt;&gt;"",ROW($S$7:$S$114)-MIN(ROW($S$7:$S$114))+1,""),""),ROW()-ROW(A$117)+1))),),"")</f>
        <v>0</v>
      </c>
      <c r="X143">
        <f t="array" ref="X143">IFERROR(CONCATENATE((INDEX($AA$7:$AA$114,SMALL(IF($AA$7:$AA$114&lt;&gt;"",IF($X$7:$X$114&lt;&gt;"",ROW($X$7:$X$114)-MIN(ROW($X$7:$X$114))+1,""),""),ROW()-ROW(A$117)+1))),","),"")</f>
        <v>0</v>
      </c>
      <c r="Y143">
        <f t="array" ref="Y143">IFERROR(CONCATENATE(TEXT(INDEX($X$7:$X$114,SMALL(IF($AA$7:$AA$114&lt;&gt;"",IF($X$7:$X$114&lt;&gt;"",ROW($X$7:$X$114)-MIN(ROW($X$7:$X$114))+1,""),""),ROW()-ROW(A$117)+1)),"##0"),","),"")</f>
        <v>0</v>
      </c>
      <c r="Z143">
        <f t="array" ref="Z143">IFERROR(CONCATENATE((INDEX($A$7:$A$114,SMALL(IF($AA$7:$AA$114&lt;&gt;"",IF($X$7:$X$114&lt;&gt;"",ROW($X$7:$X$114)-MIN(ROW($X$7:$X$114))+1,""),""),ROW()-ROW(A$117)+1))),),"")</f>
        <v>0</v>
      </c>
      <c r="AC143">
        <f t="array" ref="AC143">IFERROR(CONCATENATE((INDEX($AF$7:$AF$114,SMALL(IF($AF$7:$AF$114&lt;&gt;"",IF($AC$7:$AC$114&lt;&gt;"",ROW($AC$7:$AC$114)-MIN(ROW($AC$7:$AC$114))+1,""),""),ROW()-ROW(A$117)+1)))," "),"")</f>
        <v>0</v>
      </c>
      <c r="AD143">
        <f t="array" ref="AD143">IFERROR(CONCATENATE(TEXT(INDEX($AC$7:$AC$114,SMALL(IF($AF$7:$AF$114&lt;&gt;"",IF($AC$7:$AC$114&lt;&gt;"",ROW($AC$7:$AC$114)-MIN(ROW($AC$7:$AC$114))+1,""),""),ROW()-ROW(A$117)+1)),"##0")," "),"")</f>
        <v>0</v>
      </c>
      <c r="AE143">
        <f t="array" ref="AE143">IFERROR(CONCATENATE((INDEX($A$7:$A$114,SMALL(IF($AF$7:$AF$114&lt;&gt;"",IF($AC$7:$AC$114&lt;&gt;"",ROW($AC$7:$AC$114)-MIN(ROW($AC$7:$AC$114))+1,""),""),ROW()-ROW(A$117)+1))),),"")</f>
        <v>0</v>
      </c>
      <c r="AH143">
        <f t="array" ref="AH143">IFERROR(CONCATENATE((INDEX($AK$7:$AK$114,SMALL(IF($AK$7:$AK$114&lt;&gt;"",IF($AH$7:$AH$114&lt;&gt;"",ROW($AH$7:$AH$114)-MIN(ROW($AH$7:$AH$114))+1,""),""),ROW()-ROW(A$117)+1)))," "),"")</f>
        <v>0</v>
      </c>
      <c r="AI143">
        <f t="array" ref="AI143">IFERROR(CONCATENATE(TEXT(INDEX($AH$7:$AH$114,SMALL(IF($AK$7:$AK$114&lt;&gt;"",IF($AH$7:$AH$114&lt;&gt;"",ROW($AH$7:$AH$114)-MIN(ROW($AH$7:$AH$114))+1,""),""),ROW()-ROW(A$117)+1)),"##0")," "),"")</f>
        <v>0</v>
      </c>
      <c r="AJ143">
        <f t="array" ref="AJ143">IFERROR(CONCATENATE((INDEX($A$7:$A$114,SMALL(IF($AK$7:$AK$114&lt;&gt;"",IF($AH$7:$AH$114&lt;&gt;"",ROW($AH$7:$AH$114)-MIN(ROW($AH$7:$AH$114))+1,""),""),ROW()-ROW(A$117)+1))),),"")</f>
        <v>0</v>
      </c>
    </row>
    <row r="144" spans="9:36">
      <c r="I144">
        <f t="array" ref="I144">IFERROR(CONCATENATE(TEXT(INDEX($I$7:$I$114,SMALL(IF($L$7:$L$114&lt;&gt;"",IF($I$7:$I$114&lt;&gt;"",ROW($I$7:$I$114)-MIN(ROW($I$7:$I$114))+1,""),""),ROW()-ROW(A$117)+1)),"##0"),","),"")</f>
        <v>0</v>
      </c>
      <c r="J144">
        <f t="array" ref="J144">IFERROR(CONCATENATE((INDEX($L$7:$L$114,SMALL(IF($L$7:$L$114&lt;&gt;"",IF($I$7:$I$114&lt;&gt;"",ROW($I$7:$I$114)-MIN(ROW($I$7:$I$114))+1,""),""),ROW()-ROW(A$117)+1))),","),"")</f>
        <v>0</v>
      </c>
      <c r="K144">
        <f t="array" ref="K144">IFERROR(CONCATENATE((INDEX($A$7:$A$114,SMALL(IF($L$7:$L$114&lt;&gt;"",IF($I$7:$I$114&lt;&gt;"",ROW($I$7:$I$114)-MIN(ROW($I$7:$I$114))+1,""),""),ROW()-ROW(A$117)+1))),),"")</f>
        <v>0</v>
      </c>
      <c r="N144">
        <f t="array" ref="N144">IFERROR(CONCATENATE((INDEX($Q$7:$Q$114,SMALL(IF($Q$7:$Q$114&lt;&gt;"",IF($N$7:$N$114&lt;&gt;"",ROW($N$7:$N$114)-MIN(ROW($N$7:$N$114))+1,""),""),ROW()-ROW(A$117)+1)))," "),"")</f>
        <v>0</v>
      </c>
      <c r="O144">
        <f t="array" ref="O144">IFERROR(CONCATENATE(TEXT(INDEX($N$7:$N$114,SMALL(IF($Q$7:$Q$114&lt;&gt;"",IF($N$7:$N$114&lt;&gt;"",ROW($N$7:$N$114)-MIN(ROW($N$7:$N$114))+1,""),""),ROW()-ROW(A$117)+1)),"##0")," "),"")</f>
        <v>0</v>
      </c>
      <c r="P144">
        <f t="array" ref="P144">IFERROR(CONCATENATE((INDEX($A$7:$A$114,SMALL(IF($Q$7:$Q$114&lt;&gt;"",IF($N$7:$N$114&lt;&gt;"",ROW($N$7:$N$114)-MIN(ROW($N$7:$N$114))+1,""),""),ROW()-ROW(A$117)+1))),),"")</f>
        <v>0</v>
      </c>
      <c r="S144">
        <f t="array" ref="S144">IFERROR(CONCATENATE((INDEX($V$7:$V$114,SMALL(IF($V$7:$V$114&lt;&gt;"",IF($S$7:$S$114&lt;&gt;"",ROW($S$7:$S$114)-MIN(ROW($S$7:$S$114))+1,""),""),ROW()-ROW(A$117)+1)))," "),"")</f>
        <v>0</v>
      </c>
      <c r="T144">
        <f t="array" ref="T144">IFERROR(CONCATENATE(TEXT(INDEX($S$7:$S$114,SMALL(IF($V$7:$V$114&lt;&gt;"",IF($S$7:$S$114&lt;&gt;"",ROW($S$7:$S$114)-MIN(ROW($S$7:$S$114))+1,""),""),ROW()-ROW(A$117)+1)),"##0")," "),"")</f>
        <v>0</v>
      </c>
      <c r="U144">
        <f t="array" ref="U144">IFERROR(CONCATENATE((INDEX($A$7:$A$114,SMALL(IF($V$7:$V$114&lt;&gt;"",IF($S$7:$S$114&lt;&gt;"",ROW($S$7:$S$114)-MIN(ROW($S$7:$S$114))+1,""),""),ROW()-ROW(A$117)+1))),),"")</f>
        <v>0</v>
      </c>
      <c r="X144">
        <f t="array" ref="X144">IFERROR(CONCATENATE((INDEX($AA$7:$AA$114,SMALL(IF($AA$7:$AA$114&lt;&gt;"",IF($X$7:$X$114&lt;&gt;"",ROW($X$7:$X$114)-MIN(ROW($X$7:$X$114))+1,""),""),ROW()-ROW(A$117)+1))),","),"")</f>
        <v>0</v>
      </c>
      <c r="Y144">
        <f t="array" ref="Y144">IFERROR(CONCATENATE(TEXT(INDEX($X$7:$X$114,SMALL(IF($AA$7:$AA$114&lt;&gt;"",IF($X$7:$X$114&lt;&gt;"",ROW($X$7:$X$114)-MIN(ROW($X$7:$X$114))+1,""),""),ROW()-ROW(A$117)+1)),"##0"),","),"")</f>
        <v>0</v>
      </c>
      <c r="Z144">
        <f t="array" ref="Z144">IFERROR(CONCATENATE((INDEX($A$7:$A$114,SMALL(IF($AA$7:$AA$114&lt;&gt;"",IF($X$7:$X$114&lt;&gt;"",ROW($X$7:$X$114)-MIN(ROW($X$7:$X$114))+1,""),""),ROW()-ROW(A$117)+1))),),"")</f>
        <v>0</v>
      </c>
      <c r="AC144">
        <f t="array" ref="AC144">IFERROR(CONCATENATE((INDEX($AF$7:$AF$114,SMALL(IF($AF$7:$AF$114&lt;&gt;"",IF($AC$7:$AC$114&lt;&gt;"",ROW($AC$7:$AC$114)-MIN(ROW($AC$7:$AC$114))+1,""),""),ROW()-ROW(A$117)+1)))," "),"")</f>
        <v>0</v>
      </c>
      <c r="AD144">
        <f t="array" ref="AD144">IFERROR(CONCATENATE(TEXT(INDEX($AC$7:$AC$114,SMALL(IF($AF$7:$AF$114&lt;&gt;"",IF($AC$7:$AC$114&lt;&gt;"",ROW($AC$7:$AC$114)-MIN(ROW($AC$7:$AC$114))+1,""),""),ROW()-ROW(A$117)+1)),"##0")," "),"")</f>
        <v>0</v>
      </c>
      <c r="AE144">
        <f t="array" ref="AE144">IFERROR(CONCATENATE((INDEX($A$7:$A$114,SMALL(IF($AF$7:$AF$114&lt;&gt;"",IF($AC$7:$AC$114&lt;&gt;"",ROW($AC$7:$AC$114)-MIN(ROW($AC$7:$AC$114))+1,""),""),ROW()-ROW(A$117)+1))),),"")</f>
        <v>0</v>
      </c>
      <c r="AH144">
        <f t="array" ref="AH144">IFERROR(CONCATENATE((INDEX($AK$7:$AK$114,SMALL(IF($AK$7:$AK$114&lt;&gt;"",IF($AH$7:$AH$114&lt;&gt;"",ROW($AH$7:$AH$114)-MIN(ROW($AH$7:$AH$114))+1,""),""),ROW()-ROW(A$117)+1)))," "),"")</f>
        <v>0</v>
      </c>
      <c r="AI144">
        <f t="array" ref="AI144">IFERROR(CONCATENATE(TEXT(INDEX($AH$7:$AH$114,SMALL(IF($AK$7:$AK$114&lt;&gt;"",IF($AH$7:$AH$114&lt;&gt;"",ROW($AH$7:$AH$114)-MIN(ROW($AH$7:$AH$114))+1,""),""),ROW()-ROW(A$117)+1)),"##0")," "),"")</f>
        <v>0</v>
      </c>
      <c r="AJ144">
        <f t="array" ref="AJ144">IFERROR(CONCATENATE((INDEX($A$7:$A$114,SMALL(IF($AK$7:$AK$114&lt;&gt;"",IF($AH$7:$AH$114&lt;&gt;"",ROW($AH$7:$AH$114)-MIN(ROW($AH$7:$AH$114))+1,""),""),ROW()-ROW(A$117)+1))),),"")</f>
        <v>0</v>
      </c>
    </row>
    <row r="145" spans="9:36">
      <c r="I145">
        <f t="array" ref="I145">IFERROR(CONCATENATE(TEXT(INDEX($I$7:$I$114,SMALL(IF($L$7:$L$114&lt;&gt;"",IF($I$7:$I$114&lt;&gt;"",ROW($I$7:$I$114)-MIN(ROW($I$7:$I$114))+1,""),""),ROW()-ROW(A$117)+1)),"##0"),","),"")</f>
        <v>0</v>
      </c>
      <c r="J145">
        <f t="array" ref="J145">IFERROR(CONCATENATE((INDEX($L$7:$L$114,SMALL(IF($L$7:$L$114&lt;&gt;"",IF($I$7:$I$114&lt;&gt;"",ROW($I$7:$I$114)-MIN(ROW($I$7:$I$114))+1,""),""),ROW()-ROW(A$117)+1))),","),"")</f>
        <v>0</v>
      </c>
      <c r="K145">
        <f t="array" ref="K145">IFERROR(CONCATENATE((INDEX($A$7:$A$114,SMALL(IF($L$7:$L$114&lt;&gt;"",IF($I$7:$I$114&lt;&gt;"",ROW($I$7:$I$114)-MIN(ROW($I$7:$I$114))+1,""),""),ROW()-ROW(A$117)+1))),),"")</f>
        <v>0</v>
      </c>
      <c r="N145">
        <f t="array" ref="N145">IFERROR(CONCATENATE((INDEX($Q$7:$Q$114,SMALL(IF($Q$7:$Q$114&lt;&gt;"",IF($N$7:$N$114&lt;&gt;"",ROW($N$7:$N$114)-MIN(ROW($N$7:$N$114))+1,""),""),ROW()-ROW(A$117)+1)))," "),"")</f>
        <v>0</v>
      </c>
      <c r="O145">
        <f t="array" ref="O145">IFERROR(CONCATENATE(TEXT(INDEX($N$7:$N$114,SMALL(IF($Q$7:$Q$114&lt;&gt;"",IF($N$7:$N$114&lt;&gt;"",ROW($N$7:$N$114)-MIN(ROW($N$7:$N$114))+1,""),""),ROW()-ROW(A$117)+1)),"##0")," "),"")</f>
        <v>0</v>
      </c>
      <c r="P145">
        <f t="array" ref="P145">IFERROR(CONCATENATE((INDEX($A$7:$A$114,SMALL(IF($Q$7:$Q$114&lt;&gt;"",IF($N$7:$N$114&lt;&gt;"",ROW($N$7:$N$114)-MIN(ROW($N$7:$N$114))+1,""),""),ROW()-ROW(A$117)+1))),),"")</f>
        <v>0</v>
      </c>
      <c r="S145">
        <f t="array" ref="S145">IFERROR(CONCATENATE((INDEX($V$7:$V$114,SMALL(IF($V$7:$V$114&lt;&gt;"",IF($S$7:$S$114&lt;&gt;"",ROW($S$7:$S$114)-MIN(ROW($S$7:$S$114))+1,""),""),ROW()-ROW(A$117)+1)))," "),"")</f>
        <v>0</v>
      </c>
      <c r="T145">
        <f t="array" ref="T145">IFERROR(CONCATENATE(TEXT(INDEX($S$7:$S$114,SMALL(IF($V$7:$V$114&lt;&gt;"",IF($S$7:$S$114&lt;&gt;"",ROW($S$7:$S$114)-MIN(ROW($S$7:$S$114))+1,""),""),ROW()-ROW(A$117)+1)),"##0")," "),"")</f>
        <v>0</v>
      </c>
      <c r="U145">
        <f t="array" ref="U145">IFERROR(CONCATENATE((INDEX($A$7:$A$114,SMALL(IF($V$7:$V$114&lt;&gt;"",IF($S$7:$S$114&lt;&gt;"",ROW($S$7:$S$114)-MIN(ROW($S$7:$S$114))+1,""),""),ROW()-ROW(A$117)+1))),),"")</f>
        <v>0</v>
      </c>
      <c r="X145">
        <f t="array" ref="X145">IFERROR(CONCATENATE((INDEX($AA$7:$AA$114,SMALL(IF($AA$7:$AA$114&lt;&gt;"",IF($X$7:$X$114&lt;&gt;"",ROW($X$7:$X$114)-MIN(ROW($X$7:$X$114))+1,""),""),ROW()-ROW(A$117)+1))),","),"")</f>
        <v>0</v>
      </c>
      <c r="Y145">
        <f t="array" ref="Y145">IFERROR(CONCATENATE(TEXT(INDEX($X$7:$X$114,SMALL(IF($AA$7:$AA$114&lt;&gt;"",IF($X$7:$X$114&lt;&gt;"",ROW($X$7:$X$114)-MIN(ROW($X$7:$X$114))+1,""),""),ROW()-ROW(A$117)+1)),"##0"),","),"")</f>
        <v>0</v>
      </c>
      <c r="Z145">
        <f t="array" ref="Z145">IFERROR(CONCATENATE((INDEX($A$7:$A$114,SMALL(IF($AA$7:$AA$114&lt;&gt;"",IF($X$7:$X$114&lt;&gt;"",ROW($X$7:$X$114)-MIN(ROW($X$7:$X$114))+1,""),""),ROW()-ROW(A$117)+1))),),"")</f>
        <v>0</v>
      </c>
      <c r="AC145">
        <f t="array" ref="AC145">IFERROR(CONCATENATE((INDEX($AF$7:$AF$114,SMALL(IF($AF$7:$AF$114&lt;&gt;"",IF($AC$7:$AC$114&lt;&gt;"",ROW($AC$7:$AC$114)-MIN(ROW($AC$7:$AC$114))+1,""),""),ROW()-ROW(A$117)+1)))," "),"")</f>
        <v>0</v>
      </c>
      <c r="AD145">
        <f t="array" ref="AD145">IFERROR(CONCATENATE(TEXT(INDEX($AC$7:$AC$114,SMALL(IF($AF$7:$AF$114&lt;&gt;"",IF($AC$7:$AC$114&lt;&gt;"",ROW($AC$7:$AC$114)-MIN(ROW($AC$7:$AC$114))+1,""),""),ROW()-ROW(A$117)+1)),"##0")," "),"")</f>
        <v>0</v>
      </c>
      <c r="AE145">
        <f t="array" ref="AE145">IFERROR(CONCATENATE((INDEX($A$7:$A$114,SMALL(IF($AF$7:$AF$114&lt;&gt;"",IF($AC$7:$AC$114&lt;&gt;"",ROW($AC$7:$AC$114)-MIN(ROW($AC$7:$AC$114))+1,""),""),ROW()-ROW(A$117)+1))),),"")</f>
        <v>0</v>
      </c>
      <c r="AH145">
        <f t="array" ref="AH145">IFERROR(CONCATENATE((INDEX($AK$7:$AK$114,SMALL(IF($AK$7:$AK$114&lt;&gt;"",IF($AH$7:$AH$114&lt;&gt;"",ROW($AH$7:$AH$114)-MIN(ROW($AH$7:$AH$114))+1,""),""),ROW()-ROW(A$117)+1)))," "),"")</f>
        <v>0</v>
      </c>
      <c r="AI145">
        <f t="array" ref="AI145">IFERROR(CONCATENATE(TEXT(INDEX($AH$7:$AH$114,SMALL(IF($AK$7:$AK$114&lt;&gt;"",IF($AH$7:$AH$114&lt;&gt;"",ROW($AH$7:$AH$114)-MIN(ROW($AH$7:$AH$114))+1,""),""),ROW()-ROW(A$117)+1)),"##0")," "),"")</f>
        <v>0</v>
      </c>
      <c r="AJ145">
        <f t="array" ref="AJ145">IFERROR(CONCATENATE((INDEX($A$7:$A$114,SMALL(IF($AK$7:$AK$114&lt;&gt;"",IF($AH$7:$AH$114&lt;&gt;"",ROW($AH$7:$AH$114)-MIN(ROW($AH$7:$AH$114))+1,""),""),ROW()-ROW(A$117)+1))),),"")</f>
        <v>0</v>
      </c>
    </row>
    <row r="146" spans="9:36">
      <c r="I146">
        <f t="array" ref="I146">IFERROR(CONCATENATE(TEXT(INDEX($I$7:$I$114,SMALL(IF($L$7:$L$114&lt;&gt;"",IF($I$7:$I$114&lt;&gt;"",ROW($I$7:$I$114)-MIN(ROW($I$7:$I$114))+1,""),""),ROW()-ROW(A$117)+1)),"##0"),","),"")</f>
        <v>0</v>
      </c>
      <c r="J146">
        <f t="array" ref="J146">IFERROR(CONCATENATE((INDEX($L$7:$L$114,SMALL(IF($L$7:$L$114&lt;&gt;"",IF($I$7:$I$114&lt;&gt;"",ROW($I$7:$I$114)-MIN(ROW($I$7:$I$114))+1,""),""),ROW()-ROW(A$117)+1))),","),"")</f>
        <v>0</v>
      </c>
      <c r="K146">
        <f t="array" ref="K146">IFERROR(CONCATENATE((INDEX($A$7:$A$114,SMALL(IF($L$7:$L$114&lt;&gt;"",IF($I$7:$I$114&lt;&gt;"",ROW($I$7:$I$114)-MIN(ROW($I$7:$I$114))+1,""),""),ROW()-ROW(A$117)+1))),),"")</f>
        <v>0</v>
      </c>
      <c r="N146">
        <f t="array" ref="N146">IFERROR(CONCATENATE((INDEX($Q$7:$Q$114,SMALL(IF($Q$7:$Q$114&lt;&gt;"",IF($N$7:$N$114&lt;&gt;"",ROW($N$7:$N$114)-MIN(ROW($N$7:$N$114))+1,""),""),ROW()-ROW(A$117)+1)))," "),"")</f>
        <v>0</v>
      </c>
      <c r="O146">
        <f t="array" ref="O146">IFERROR(CONCATENATE(TEXT(INDEX($N$7:$N$114,SMALL(IF($Q$7:$Q$114&lt;&gt;"",IF($N$7:$N$114&lt;&gt;"",ROW($N$7:$N$114)-MIN(ROW($N$7:$N$114))+1,""),""),ROW()-ROW(A$117)+1)),"##0")," "),"")</f>
        <v>0</v>
      </c>
      <c r="P146">
        <f t="array" ref="P146">IFERROR(CONCATENATE((INDEX($A$7:$A$114,SMALL(IF($Q$7:$Q$114&lt;&gt;"",IF($N$7:$N$114&lt;&gt;"",ROW($N$7:$N$114)-MIN(ROW($N$7:$N$114))+1,""),""),ROW()-ROW(A$117)+1))),),"")</f>
        <v>0</v>
      </c>
      <c r="S146">
        <f t="array" ref="S146">IFERROR(CONCATENATE((INDEX($V$7:$V$114,SMALL(IF($V$7:$V$114&lt;&gt;"",IF($S$7:$S$114&lt;&gt;"",ROW($S$7:$S$114)-MIN(ROW($S$7:$S$114))+1,""),""),ROW()-ROW(A$117)+1)))," "),"")</f>
        <v>0</v>
      </c>
      <c r="T146">
        <f t="array" ref="T146">IFERROR(CONCATENATE(TEXT(INDEX($S$7:$S$114,SMALL(IF($V$7:$V$114&lt;&gt;"",IF($S$7:$S$114&lt;&gt;"",ROW($S$7:$S$114)-MIN(ROW($S$7:$S$114))+1,""),""),ROW()-ROW(A$117)+1)),"##0")," "),"")</f>
        <v>0</v>
      </c>
      <c r="U146">
        <f t="array" ref="U146">IFERROR(CONCATENATE((INDEX($A$7:$A$114,SMALL(IF($V$7:$V$114&lt;&gt;"",IF($S$7:$S$114&lt;&gt;"",ROW($S$7:$S$114)-MIN(ROW($S$7:$S$114))+1,""),""),ROW()-ROW(A$117)+1))),),"")</f>
        <v>0</v>
      </c>
      <c r="X146">
        <f t="array" ref="X146">IFERROR(CONCATENATE((INDEX($AA$7:$AA$114,SMALL(IF($AA$7:$AA$114&lt;&gt;"",IF($X$7:$X$114&lt;&gt;"",ROW($X$7:$X$114)-MIN(ROW($X$7:$X$114))+1,""),""),ROW()-ROW(A$117)+1))),","),"")</f>
        <v>0</v>
      </c>
      <c r="Y146">
        <f t="array" ref="Y146">IFERROR(CONCATENATE(TEXT(INDEX($X$7:$X$114,SMALL(IF($AA$7:$AA$114&lt;&gt;"",IF($X$7:$X$114&lt;&gt;"",ROW($X$7:$X$114)-MIN(ROW($X$7:$X$114))+1,""),""),ROW()-ROW(A$117)+1)),"##0"),","),"")</f>
        <v>0</v>
      </c>
      <c r="Z146">
        <f t="array" ref="Z146">IFERROR(CONCATENATE((INDEX($A$7:$A$114,SMALL(IF($AA$7:$AA$114&lt;&gt;"",IF($X$7:$X$114&lt;&gt;"",ROW($X$7:$X$114)-MIN(ROW($X$7:$X$114))+1,""),""),ROW()-ROW(A$117)+1))),),"")</f>
        <v>0</v>
      </c>
      <c r="AC146">
        <f t="array" ref="AC146">IFERROR(CONCATENATE((INDEX($AF$7:$AF$114,SMALL(IF($AF$7:$AF$114&lt;&gt;"",IF($AC$7:$AC$114&lt;&gt;"",ROW($AC$7:$AC$114)-MIN(ROW($AC$7:$AC$114))+1,""),""),ROW()-ROW(A$117)+1)))," "),"")</f>
        <v>0</v>
      </c>
      <c r="AD146">
        <f t="array" ref="AD146">IFERROR(CONCATENATE(TEXT(INDEX($AC$7:$AC$114,SMALL(IF($AF$7:$AF$114&lt;&gt;"",IF($AC$7:$AC$114&lt;&gt;"",ROW($AC$7:$AC$114)-MIN(ROW($AC$7:$AC$114))+1,""),""),ROW()-ROW(A$117)+1)),"##0")," "),"")</f>
        <v>0</v>
      </c>
      <c r="AE146">
        <f t="array" ref="AE146">IFERROR(CONCATENATE((INDEX($A$7:$A$114,SMALL(IF($AF$7:$AF$114&lt;&gt;"",IF($AC$7:$AC$114&lt;&gt;"",ROW($AC$7:$AC$114)-MIN(ROW($AC$7:$AC$114))+1,""),""),ROW()-ROW(A$117)+1))),),"")</f>
        <v>0</v>
      </c>
      <c r="AH146">
        <f t="array" ref="AH146">IFERROR(CONCATENATE((INDEX($AK$7:$AK$114,SMALL(IF($AK$7:$AK$114&lt;&gt;"",IF($AH$7:$AH$114&lt;&gt;"",ROW($AH$7:$AH$114)-MIN(ROW($AH$7:$AH$114))+1,""),""),ROW()-ROW(A$117)+1)))," "),"")</f>
        <v>0</v>
      </c>
      <c r="AI146">
        <f t="array" ref="AI146">IFERROR(CONCATENATE(TEXT(INDEX($AH$7:$AH$114,SMALL(IF($AK$7:$AK$114&lt;&gt;"",IF($AH$7:$AH$114&lt;&gt;"",ROW($AH$7:$AH$114)-MIN(ROW($AH$7:$AH$114))+1,""),""),ROW()-ROW(A$117)+1)),"##0")," "),"")</f>
        <v>0</v>
      </c>
      <c r="AJ146">
        <f t="array" ref="AJ146">IFERROR(CONCATENATE((INDEX($A$7:$A$114,SMALL(IF($AK$7:$AK$114&lt;&gt;"",IF($AH$7:$AH$114&lt;&gt;"",ROW($AH$7:$AH$114)-MIN(ROW($AH$7:$AH$114))+1,""),""),ROW()-ROW(A$117)+1))),),"")</f>
        <v>0</v>
      </c>
    </row>
    <row r="147" spans="9:36">
      <c r="I147">
        <f t="array" ref="I147">IFERROR(CONCATENATE(TEXT(INDEX($I$7:$I$114,SMALL(IF($L$7:$L$114&lt;&gt;"",IF($I$7:$I$114&lt;&gt;"",ROW($I$7:$I$114)-MIN(ROW($I$7:$I$114))+1,""),""),ROW()-ROW(A$117)+1)),"##0"),","),"")</f>
        <v>0</v>
      </c>
      <c r="J147">
        <f t="array" ref="J147">IFERROR(CONCATENATE((INDEX($L$7:$L$114,SMALL(IF($L$7:$L$114&lt;&gt;"",IF($I$7:$I$114&lt;&gt;"",ROW($I$7:$I$114)-MIN(ROW($I$7:$I$114))+1,""),""),ROW()-ROW(A$117)+1))),","),"")</f>
        <v>0</v>
      </c>
      <c r="K147">
        <f t="array" ref="K147">IFERROR(CONCATENATE((INDEX($A$7:$A$114,SMALL(IF($L$7:$L$114&lt;&gt;"",IF($I$7:$I$114&lt;&gt;"",ROW($I$7:$I$114)-MIN(ROW($I$7:$I$114))+1,""),""),ROW()-ROW(A$117)+1))),),"")</f>
        <v>0</v>
      </c>
      <c r="N147">
        <f t="array" ref="N147">IFERROR(CONCATENATE((INDEX($Q$7:$Q$114,SMALL(IF($Q$7:$Q$114&lt;&gt;"",IF($N$7:$N$114&lt;&gt;"",ROW($N$7:$N$114)-MIN(ROW($N$7:$N$114))+1,""),""),ROW()-ROW(A$117)+1)))," "),"")</f>
        <v>0</v>
      </c>
      <c r="O147">
        <f t="array" ref="O147">IFERROR(CONCATENATE(TEXT(INDEX($N$7:$N$114,SMALL(IF($Q$7:$Q$114&lt;&gt;"",IF($N$7:$N$114&lt;&gt;"",ROW($N$7:$N$114)-MIN(ROW($N$7:$N$114))+1,""),""),ROW()-ROW(A$117)+1)),"##0")," "),"")</f>
        <v>0</v>
      </c>
      <c r="P147">
        <f t="array" ref="P147">IFERROR(CONCATENATE((INDEX($A$7:$A$114,SMALL(IF($Q$7:$Q$114&lt;&gt;"",IF($N$7:$N$114&lt;&gt;"",ROW($N$7:$N$114)-MIN(ROW($N$7:$N$114))+1,""),""),ROW()-ROW(A$117)+1))),),"")</f>
        <v>0</v>
      </c>
      <c r="S147">
        <f t="array" ref="S147">IFERROR(CONCATENATE((INDEX($V$7:$V$114,SMALL(IF($V$7:$V$114&lt;&gt;"",IF($S$7:$S$114&lt;&gt;"",ROW($S$7:$S$114)-MIN(ROW($S$7:$S$114))+1,""),""),ROW()-ROW(A$117)+1)))," "),"")</f>
        <v>0</v>
      </c>
      <c r="T147">
        <f t="array" ref="T147">IFERROR(CONCATENATE(TEXT(INDEX($S$7:$S$114,SMALL(IF($V$7:$V$114&lt;&gt;"",IF($S$7:$S$114&lt;&gt;"",ROW($S$7:$S$114)-MIN(ROW($S$7:$S$114))+1,""),""),ROW()-ROW(A$117)+1)),"##0")," "),"")</f>
        <v>0</v>
      </c>
      <c r="U147">
        <f t="array" ref="U147">IFERROR(CONCATENATE((INDEX($A$7:$A$114,SMALL(IF($V$7:$V$114&lt;&gt;"",IF($S$7:$S$114&lt;&gt;"",ROW($S$7:$S$114)-MIN(ROW($S$7:$S$114))+1,""),""),ROW()-ROW(A$117)+1))),),"")</f>
        <v>0</v>
      </c>
      <c r="X147">
        <f t="array" ref="X147">IFERROR(CONCATENATE((INDEX($AA$7:$AA$114,SMALL(IF($AA$7:$AA$114&lt;&gt;"",IF($X$7:$X$114&lt;&gt;"",ROW($X$7:$X$114)-MIN(ROW($X$7:$X$114))+1,""),""),ROW()-ROW(A$117)+1))),","),"")</f>
        <v>0</v>
      </c>
      <c r="Y147">
        <f t="array" ref="Y147">IFERROR(CONCATENATE(TEXT(INDEX($X$7:$X$114,SMALL(IF($AA$7:$AA$114&lt;&gt;"",IF($X$7:$X$114&lt;&gt;"",ROW($X$7:$X$114)-MIN(ROW($X$7:$X$114))+1,""),""),ROW()-ROW(A$117)+1)),"##0"),","),"")</f>
        <v>0</v>
      </c>
      <c r="Z147">
        <f t="array" ref="Z147">IFERROR(CONCATENATE((INDEX($A$7:$A$114,SMALL(IF($AA$7:$AA$114&lt;&gt;"",IF($X$7:$X$114&lt;&gt;"",ROW($X$7:$X$114)-MIN(ROW($X$7:$X$114))+1,""),""),ROW()-ROW(A$117)+1))),),"")</f>
        <v>0</v>
      </c>
      <c r="AC147">
        <f t="array" ref="AC147">IFERROR(CONCATENATE((INDEX($AF$7:$AF$114,SMALL(IF($AF$7:$AF$114&lt;&gt;"",IF($AC$7:$AC$114&lt;&gt;"",ROW($AC$7:$AC$114)-MIN(ROW($AC$7:$AC$114))+1,""),""),ROW()-ROW(A$117)+1)))," "),"")</f>
        <v>0</v>
      </c>
      <c r="AD147">
        <f t="array" ref="AD147">IFERROR(CONCATENATE(TEXT(INDEX($AC$7:$AC$114,SMALL(IF($AF$7:$AF$114&lt;&gt;"",IF($AC$7:$AC$114&lt;&gt;"",ROW($AC$7:$AC$114)-MIN(ROW($AC$7:$AC$114))+1,""),""),ROW()-ROW(A$117)+1)),"##0")," "),"")</f>
        <v>0</v>
      </c>
      <c r="AE147">
        <f t="array" ref="AE147">IFERROR(CONCATENATE((INDEX($A$7:$A$114,SMALL(IF($AF$7:$AF$114&lt;&gt;"",IF($AC$7:$AC$114&lt;&gt;"",ROW($AC$7:$AC$114)-MIN(ROW($AC$7:$AC$114))+1,""),""),ROW()-ROW(A$117)+1))),),"")</f>
        <v>0</v>
      </c>
      <c r="AH147">
        <f t="array" ref="AH147">IFERROR(CONCATENATE((INDEX($AK$7:$AK$114,SMALL(IF($AK$7:$AK$114&lt;&gt;"",IF($AH$7:$AH$114&lt;&gt;"",ROW($AH$7:$AH$114)-MIN(ROW($AH$7:$AH$114))+1,""),""),ROW()-ROW(A$117)+1)))," "),"")</f>
        <v>0</v>
      </c>
      <c r="AI147">
        <f t="array" ref="AI147">IFERROR(CONCATENATE(TEXT(INDEX($AH$7:$AH$114,SMALL(IF($AK$7:$AK$114&lt;&gt;"",IF($AH$7:$AH$114&lt;&gt;"",ROW($AH$7:$AH$114)-MIN(ROW($AH$7:$AH$114))+1,""),""),ROW()-ROW(A$117)+1)),"##0")," "),"")</f>
        <v>0</v>
      </c>
      <c r="AJ147">
        <f t="array" ref="AJ147">IFERROR(CONCATENATE((INDEX($A$7:$A$114,SMALL(IF($AK$7:$AK$114&lt;&gt;"",IF($AH$7:$AH$114&lt;&gt;"",ROW($AH$7:$AH$114)-MIN(ROW($AH$7:$AH$114))+1,""),""),ROW()-ROW(A$117)+1))),),"")</f>
        <v>0</v>
      </c>
    </row>
    <row r="148" spans="9:36">
      <c r="I148">
        <f t="array" ref="I148">IFERROR(CONCATENATE(TEXT(INDEX($I$7:$I$114,SMALL(IF($L$7:$L$114&lt;&gt;"",IF($I$7:$I$114&lt;&gt;"",ROW($I$7:$I$114)-MIN(ROW($I$7:$I$114))+1,""),""),ROW()-ROW(A$117)+1)),"##0"),","),"")</f>
        <v>0</v>
      </c>
      <c r="J148">
        <f t="array" ref="J148">IFERROR(CONCATENATE((INDEX($L$7:$L$114,SMALL(IF($L$7:$L$114&lt;&gt;"",IF($I$7:$I$114&lt;&gt;"",ROW($I$7:$I$114)-MIN(ROW($I$7:$I$114))+1,""),""),ROW()-ROW(A$117)+1))),","),"")</f>
        <v>0</v>
      </c>
      <c r="K148">
        <f t="array" ref="K148">IFERROR(CONCATENATE((INDEX($A$7:$A$114,SMALL(IF($L$7:$L$114&lt;&gt;"",IF($I$7:$I$114&lt;&gt;"",ROW($I$7:$I$114)-MIN(ROW($I$7:$I$114))+1,""),""),ROW()-ROW(A$117)+1))),),"")</f>
        <v>0</v>
      </c>
      <c r="N148">
        <f t="array" ref="N148">IFERROR(CONCATENATE((INDEX($Q$7:$Q$114,SMALL(IF($Q$7:$Q$114&lt;&gt;"",IF($N$7:$N$114&lt;&gt;"",ROW($N$7:$N$114)-MIN(ROW($N$7:$N$114))+1,""),""),ROW()-ROW(A$117)+1)))," "),"")</f>
        <v>0</v>
      </c>
      <c r="O148">
        <f t="array" ref="O148">IFERROR(CONCATENATE(TEXT(INDEX($N$7:$N$114,SMALL(IF($Q$7:$Q$114&lt;&gt;"",IF($N$7:$N$114&lt;&gt;"",ROW($N$7:$N$114)-MIN(ROW($N$7:$N$114))+1,""),""),ROW()-ROW(A$117)+1)),"##0")," "),"")</f>
        <v>0</v>
      </c>
      <c r="P148">
        <f t="array" ref="P148">IFERROR(CONCATENATE((INDEX($A$7:$A$114,SMALL(IF($Q$7:$Q$114&lt;&gt;"",IF($N$7:$N$114&lt;&gt;"",ROW($N$7:$N$114)-MIN(ROW($N$7:$N$114))+1,""),""),ROW()-ROW(A$117)+1))),),"")</f>
        <v>0</v>
      </c>
      <c r="S148">
        <f t="array" ref="S148">IFERROR(CONCATENATE((INDEX($V$7:$V$114,SMALL(IF($V$7:$V$114&lt;&gt;"",IF($S$7:$S$114&lt;&gt;"",ROW($S$7:$S$114)-MIN(ROW($S$7:$S$114))+1,""),""),ROW()-ROW(A$117)+1)))," "),"")</f>
        <v>0</v>
      </c>
      <c r="T148">
        <f t="array" ref="T148">IFERROR(CONCATENATE(TEXT(INDEX($S$7:$S$114,SMALL(IF($V$7:$V$114&lt;&gt;"",IF($S$7:$S$114&lt;&gt;"",ROW($S$7:$S$114)-MIN(ROW($S$7:$S$114))+1,""),""),ROW()-ROW(A$117)+1)),"##0")," "),"")</f>
        <v>0</v>
      </c>
      <c r="U148">
        <f t="array" ref="U148">IFERROR(CONCATENATE((INDEX($A$7:$A$114,SMALL(IF($V$7:$V$114&lt;&gt;"",IF($S$7:$S$114&lt;&gt;"",ROW($S$7:$S$114)-MIN(ROW($S$7:$S$114))+1,""),""),ROW()-ROW(A$117)+1))),),"")</f>
        <v>0</v>
      </c>
      <c r="X148">
        <f t="array" ref="X148">IFERROR(CONCATENATE((INDEX($AA$7:$AA$114,SMALL(IF($AA$7:$AA$114&lt;&gt;"",IF($X$7:$X$114&lt;&gt;"",ROW($X$7:$X$114)-MIN(ROW($X$7:$X$114))+1,""),""),ROW()-ROW(A$117)+1))),","),"")</f>
        <v>0</v>
      </c>
      <c r="Y148">
        <f t="array" ref="Y148">IFERROR(CONCATENATE(TEXT(INDEX($X$7:$X$114,SMALL(IF($AA$7:$AA$114&lt;&gt;"",IF($X$7:$X$114&lt;&gt;"",ROW($X$7:$X$114)-MIN(ROW($X$7:$X$114))+1,""),""),ROW()-ROW(A$117)+1)),"##0"),","),"")</f>
        <v>0</v>
      </c>
      <c r="Z148">
        <f t="array" ref="Z148">IFERROR(CONCATENATE((INDEX($A$7:$A$114,SMALL(IF($AA$7:$AA$114&lt;&gt;"",IF($X$7:$X$114&lt;&gt;"",ROW($X$7:$X$114)-MIN(ROW($X$7:$X$114))+1,""),""),ROW()-ROW(A$117)+1))),),"")</f>
        <v>0</v>
      </c>
      <c r="AC148">
        <f t="array" ref="AC148">IFERROR(CONCATENATE((INDEX($AF$7:$AF$114,SMALL(IF($AF$7:$AF$114&lt;&gt;"",IF($AC$7:$AC$114&lt;&gt;"",ROW($AC$7:$AC$114)-MIN(ROW($AC$7:$AC$114))+1,""),""),ROW()-ROW(A$117)+1)))," "),"")</f>
        <v>0</v>
      </c>
      <c r="AD148">
        <f t="array" ref="AD148">IFERROR(CONCATENATE(TEXT(INDEX($AC$7:$AC$114,SMALL(IF($AF$7:$AF$114&lt;&gt;"",IF($AC$7:$AC$114&lt;&gt;"",ROW($AC$7:$AC$114)-MIN(ROW($AC$7:$AC$114))+1,""),""),ROW()-ROW(A$117)+1)),"##0")," "),"")</f>
        <v>0</v>
      </c>
      <c r="AE148">
        <f t="array" ref="AE148">IFERROR(CONCATENATE((INDEX($A$7:$A$114,SMALL(IF($AF$7:$AF$114&lt;&gt;"",IF($AC$7:$AC$114&lt;&gt;"",ROW($AC$7:$AC$114)-MIN(ROW($AC$7:$AC$114))+1,""),""),ROW()-ROW(A$117)+1))),),"")</f>
        <v>0</v>
      </c>
      <c r="AH148">
        <f t="array" ref="AH148">IFERROR(CONCATENATE((INDEX($AK$7:$AK$114,SMALL(IF($AK$7:$AK$114&lt;&gt;"",IF($AH$7:$AH$114&lt;&gt;"",ROW($AH$7:$AH$114)-MIN(ROW($AH$7:$AH$114))+1,""),""),ROW()-ROW(A$117)+1)))," "),"")</f>
        <v>0</v>
      </c>
      <c r="AI148">
        <f t="array" ref="AI148">IFERROR(CONCATENATE(TEXT(INDEX($AH$7:$AH$114,SMALL(IF($AK$7:$AK$114&lt;&gt;"",IF($AH$7:$AH$114&lt;&gt;"",ROW($AH$7:$AH$114)-MIN(ROW($AH$7:$AH$114))+1,""),""),ROW()-ROW(A$117)+1)),"##0")," "),"")</f>
        <v>0</v>
      </c>
      <c r="AJ148">
        <f t="array" ref="AJ148">IFERROR(CONCATENATE((INDEX($A$7:$A$114,SMALL(IF($AK$7:$AK$114&lt;&gt;"",IF($AH$7:$AH$114&lt;&gt;"",ROW($AH$7:$AH$114)-MIN(ROW($AH$7:$AH$114))+1,""),""),ROW()-ROW(A$117)+1))),),"")</f>
        <v>0</v>
      </c>
    </row>
    <row r="149" spans="9:36">
      <c r="I149">
        <f t="array" ref="I149">IFERROR(CONCATENATE(TEXT(INDEX($I$7:$I$114,SMALL(IF($L$7:$L$114&lt;&gt;"",IF($I$7:$I$114&lt;&gt;"",ROW($I$7:$I$114)-MIN(ROW($I$7:$I$114))+1,""),""),ROW()-ROW(A$117)+1)),"##0"),","),"")</f>
        <v>0</v>
      </c>
      <c r="J149">
        <f t="array" ref="J149">IFERROR(CONCATENATE((INDEX($L$7:$L$114,SMALL(IF($L$7:$L$114&lt;&gt;"",IF($I$7:$I$114&lt;&gt;"",ROW($I$7:$I$114)-MIN(ROW($I$7:$I$114))+1,""),""),ROW()-ROW(A$117)+1))),","),"")</f>
        <v>0</v>
      </c>
      <c r="K149">
        <f t="array" ref="K149">IFERROR(CONCATENATE((INDEX($A$7:$A$114,SMALL(IF($L$7:$L$114&lt;&gt;"",IF($I$7:$I$114&lt;&gt;"",ROW($I$7:$I$114)-MIN(ROW($I$7:$I$114))+1,""),""),ROW()-ROW(A$117)+1))),),"")</f>
        <v>0</v>
      </c>
      <c r="N149">
        <f t="array" ref="N149">IFERROR(CONCATENATE((INDEX($Q$7:$Q$114,SMALL(IF($Q$7:$Q$114&lt;&gt;"",IF($N$7:$N$114&lt;&gt;"",ROW($N$7:$N$114)-MIN(ROW($N$7:$N$114))+1,""),""),ROW()-ROW(A$117)+1)))," "),"")</f>
        <v>0</v>
      </c>
      <c r="O149">
        <f t="array" ref="O149">IFERROR(CONCATENATE(TEXT(INDEX($N$7:$N$114,SMALL(IF($Q$7:$Q$114&lt;&gt;"",IF($N$7:$N$114&lt;&gt;"",ROW($N$7:$N$114)-MIN(ROW($N$7:$N$114))+1,""),""),ROW()-ROW(A$117)+1)),"##0")," "),"")</f>
        <v>0</v>
      </c>
      <c r="P149">
        <f t="array" ref="P149">IFERROR(CONCATENATE((INDEX($A$7:$A$114,SMALL(IF($Q$7:$Q$114&lt;&gt;"",IF($N$7:$N$114&lt;&gt;"",ROW($N$7:$N$114)-MIN(ROW($N$7:$N$114))+1,""),""),ROW()-ROW(A$117)+1))),),"")</f>
        <v>0</v>
      </c>
      <c r="S149">
        <f t="array" ref="S149">IFERROR(CONCATENATE((INDEX($V$7:$V$114,SMALL(IF($V$7:$V$114&lt;&gt;"",IF($S$7:$S$114&lt;&gt;"",ROW($S$7:$S$114)-MIN(ROW($S$7:$S$114))+1,""),""),ROW()-ROW(A$117)+1)))," "),"")</f>
        <v>0</v>
      </c>
      <c r="T149">
        <f t="array" ref="T149">IFERROR(CONCATENATE(TEXT(INDEX($S$7:$S$114,SMALL(IF($V$7:$V$114&lt;&gt;"",IF($S$7:$S$114&lt;&gt;"",ROW($S$7:$S$114)-MIN(ROW($S$7:$S$114))+1,""),""),ROW()-ROW(A$117)+1)),"##0")," "),"")</f>
        <v>0</v>
      </c>
      <c r="U149">
        <f t="array" ref="U149">IFERROR(CONCATENATE((INDEX($A$7:$A$114,SMALL(IF($V$7:$V$114&lt;&gt;"",IF($S$7:$S$114&lt;&gt;"",ROW($S$7:$S$114)-MIN(ROW($S$7:$S$114))+1,""),""),ROW()-ROW(A$117)+1))),),"")</f>
        <v>0</v>
      </c>
      <c r="X149">
        <f t="array" ref="X149">IFERROR(CONCATENATE((INDEX($AA$7:$AA$114,SMALL(IF($AA$7:$AA$114&lt;&gt;"",IF($X$7:$X$114&lt;&gt;"",ROW($X$7:$X$114)-MIN(ROW($X$7:$X$114))+1,""),""),ROW()-ROW(A$117)+1))),","),"")</f>
        <v>0</v>
      </c>
      <c r="Y149">
        <f t="array" ref="Y149">IFERROR(CONCATENATE(TEXT(INDEX($X$7:$X$114,SMALL(IF($AA$7:$AA$114&lt;&gt;"",IF($X$7:$X$114&lt;&gt;"",ROW($X$7:$X$114)-MIN(ROW($X$7:$X$114))+1,""),""),ROW()-ROW(A$117)+1)),"##0"),","),"")</f>
        <v>0</v>
      </c>
      <c r="Z149">
        <f t="array" ref="Z149">IFERROR(CONCATENATE((INDEX($A$7:$A$114,SMALL(IF($AA$7:$AA$114&lt;&gt;"",IF($X$7:$X$114&lt;&gt;"",ROW($X$7:$X$114)-MIN(ROW($X$7:$X$114))+1,""),""),ROW()-ROW(A$117)+1))),),"")</f>
        <v>0</v>
      </c>
      <c r="AC149">
        <f t="array" ref="AC149">IFERROR(CONCATENATE((INDEX($AF$7:$AF$114,SMALL(IF($AF$7:$AF$114&lt;&gt;"",IF($AC$7:$AC$114&lt;&gt;"",ROW($AC$7:$AC$114)-MIN(ROW($AC$7:$AC$114))+1,""),""),ROW()-ROW(A$117)+1)))," "),"")</f>
        <v>0</v>
      </c>
      <c r="AD149">
        <f t="array" ref="AD149">IFERROR(CONCATENATE(TEXT(INDEX($AC$7:$AC$114,SMALL(IF($AF$7:$AF$114&lt;&gt;"",IF($AC$7:$AC$114&lt;&gt;"",ROW($AC$7:$AC$114)-MIN(ROW($AC$7:$AC$114))+1,""),""),ROW()-ROW(A$117)+1)),"##0")," "),"")</f>
        <v>0</v>
      </c>
      <c r="AE149">
        <f t="array" ref="AE149">IFERROR(CONCATENATE((INDEX($A$7:$A$114,SMALL(IF($AF$7:$AF$114&lt;&gt;"",IF($AC$7:$AC$114&lt;&gt;"",ROW($AC$7:$AC$114)-MIN(ROW($AC$7:$AC$114))+1,""),""),ROW()-ROW(A$117)+1))),),"")</f>
        <v>0</v>
      </c>
      <c r="AH149">
        <f t="array" ref="AH149">IFERROR(CONCATENATE((INDEX($AK$7:$AK$114,SMALL(IF($AK$7:$AK$114&lt;&gt;"",IF($AH$7:$AH$114&lt;&gt;"",ROW($AH$7:$AH$114)-MIN(ROW($AH$7:$AH$114))+1,""),""),ROW()-ROW(A$117)+1)))," "),"")</f>
        <v>0</v>
      </c>
      <c r="AI149">
        <f t="array" ref="AI149">IFERROR(CONCATENATE(TEXT(INDEX($AH$7:$AH$114,SMALL(IF($AK$7:$AK$114&lt;&gt;"",IF($AH$7:$AH$114&lt;&gt;"",ROW($AH$7:$AH$114)-MIN(ROW($AH$7:$AH$114))+1,""),""),ROW()-ROW(A$117)+1)),"##0")," "),"")</f>
        <v>0</v>
      </c>
      <c r="AJ149">
        <f t="array" ref="AJ149">IFERROR(CONCATENATE((INDEX($A$7:$A$114,SMALL(IF($AK$7:$AK$114&lt;&gt;"",IF($AH$7:$AH$114&lt;&gt;"",ROW($AH$7:$AH$114)-MIN(ROW($AH$7:$AH$114))+1,""),""),ROW()-ROW(A$117)+1))),),"")</f>
        <v>0</v>
      </c>
    </row>
    <row r="150" spans="9:36">
      <c r="I150">
        <f t="array" ref="I150">IFERROR(CONCATENATE(TEXT(INDEX($I$7:$I$114,SMALL(IF($L$7:$L$114&lt;&gt;"",IF($I$7:$I$114&lt;&gt;"",ROW($I$7:$I$114)-MIN(ROW($I$7:$I$114))+1,""),""),ROW()-ROW(A$117)+1)),"##0"),","),"")</f>
        <v>0</v>
      </c>
      <c r="J150">
        <f t="array" ref="J150">IFERROR(CONCATENATE((INDEX($L$7:$L$114,SMALL(IF($L$7:$L$114&lt;&gt;"",IF($I$7:$I$114&lt;&gt;"",ROW($I$7:$I$114)-MIN(ROW($I$7:$I$114))+1,""),""),ROW()-ROW(A$117)+1))),","),"")</f>
        <v>0</v>
      </c>
      <c r="K150">
        <f t="array" ref="K150">IFERROR(CONCATENATE((INDEX($A$7:$A$114,SMALL(IF($L$7:$L$114&lt;&gt;"",IF($I$7:$I$114&lt;&gt;"",ROW($I$7:$I$114)-MIN(ROW($I$7:$I$114))+1,""),""),ROW()-ROW(A$117)+1))),),"")</f>
        <v>0</v>
      </c>
      <c r="N150">
        <f t="array" ref="N150">IFERROR(CONCATENATE((INDEX($Q$7:$Q$114,SMALL(IF($Q$7:$Q$114&lt;&gt;"",IF($N$7:$N$114&lt;&gt;"",ROW($N$7:$N$114)-MIN(ROW($N$7:$N$114))+1,""),""),ROW()-ROW(A$117)+1)))," "),"")</f>
        <v>0</v>
      </c>
      <c r="O150">
        <f t="array" ref="O150">IFERROR(CONCATENATE(TEXT(INDEX($N$7:$N$114,SMALL(IF($Q$7:$Q$114&lt;&gt;"",IF($N$7:$N$114&lt;&gt;"",ROW($N$7:$N$114)-MIN(ROW($N$7:$N$114))+1,""),""),ROW()-ROW(A$117)+1)),"##0")," "),"")</f>
        <v>0</v>
      </c>
      <c r="P150">
        <f t="array" ref="P150">IFERROR(CONCATENATE((INDEX($A$7:$A$114,SMALL(IF($Q$7:$Q$114&lt;&gt;"",IF($N$7:$N$114&lt;&gt;"",ROW($N$7:$N$114)-MIN(ROW($N$7:$N$114))+1,""),""),ROW()-ROW(A$117)+1))),),"")</f>
        <v>0</v>
      </c>
      <c r="S150">
        <f t="array" ref="S150">IFERROR(CONCATENATE((INDEX($V$7:$V$114,SMALL(IF($V$7:$V$114&lt;&gt;"",IF($S$7:$S$114&lt;&gt;"",ROW($S$7:$S$114)-MIN(ROW($S$7:$S$114))+1,""),""),ROW()-ROW(A$117)+1)))," "),"")</f>
        <v>0</v>
      </c>
      <c r="T150">
        <f t="array" ref="T150">IFERROR(CONCATENATE(TEXT(INDEX($S$7:$S$114,SMALL(IF($V$7:$V$114&lt;&gt;"",IF($S$7:$S$114&lt;&gt;"",ROW($S$7:$S$114)-MIN(ROW($S$7:$S$114))+1,""),""),ROW()-ROW(A$117)+1)),"##0")," "),"")</f>
        <v>0</v>
      </c>
      <c r="U150">
        <f t="array" ref="U150">IFERROR(CONCATENATE((INDEX($A$7:$A$114,SMALL(IF($V$7:$V$114&lt;&gt;"",IF($S$7:$S$114&lt;&gt;"",ROW($S$7:$S$114)-MIN(ROW($S$7:$S$114))+1,""),""),ROW()-ROW(A$117)+1))),),"")</f>
        <v>0</v>
      </c>
      <c r="X150">
        <f t="array" ref="X150">IFERROR(CONCATENATE((INDEX($AA$7:$AA$114,SMALL(IF($AA$7:$AA$114&lt;&gt;"",IF($X$7:$X$114&lt;&gt;"",ROW($X$7:$X$114)-MIN(ROW($X$7:$X$114))+1,""),""),ROW()-ROW(A$117)+1))),","),"")</f>
        <v>0</v>
      </c>
      <c r="Y150">
        <f t="array" ref="Y150">IFERROR(CONCATENATE(TEXT(INDEX($X$7:$X$114,SMALL(IF($AA$7:$AA$114&lt;&gt;"",IF($X$7:$X$114&lt;&gt;"",ROW($X$7:$X$114)-MIN(ROW($X$7:$X$114))+1,""),""),ROW()-ROW(A$117)+1)),"##0"),","),"")</f>
        <v>0</v>
      </c>
      <c r="Z150">
        <f t="array" ref="Z150">IFERROR(CONCATENATE((INDEX($A$7:$A$114,SMALL(IF($AA$7:$AA$114&lt;&gt;"",IF($X$7:$X$114&lt;&gt;"",ROW($X$7:$X$114)-MIN(ROW($X$7:$X$114))+1,""),""),ROW()-ROW(A$117)+1))),),"")</f>
        <v>0</v>
      </c>
      <c r="AC150">
        <f t="array" ref="AC150">IFERROR(CONCATENATE((INDEX($AF$7:$AF$114,SMALL(IF($AF$7:$AF$114&lt;&gt;"",IF($AC$7:$AC$114&lt;&gt;"",ROW($AC$7:$AC$114)-MIN(ROW($AC$7:$AC$114))+1,""),""),ROW()-ROW(A$117)+1)))," "),"")</f>
        <v>0</v>
      </c>
      <c r="AD150">
        <f t="array" ref="AD150">IFERROR(CONCATENATE(TEXT(INDEX($AC$7:$AC$114,SMALL(IF($AF$7:$AF$114&lt;&gt;"",IF($AC$7:$AC$114&lt;&gt;"",ROW($AC$7:$AC$114)-MIN(ROW($AC$7:$AC$114))+1,""),""),ROW()-ROW(A$117)+1)),"##0")," "),"")</f>
        <v>0</v>
      </c>
      <c r="AE150">
        <f t="array" ref="AE150">IFERROR(CONCATENATE((INDEX($A$7:$A$114,SMALL(IF($AF$7:$AF$114&lt;&gt;"",IF($AC$7:$AC$114&lt;&gt;"",ROW($AC$7:$AC$114)-MIN(ROW($AC$7:$AC$114))+1,""),""),ROW()-ROW(A$117)+1))),),"")</f>
        <v>0</v>
      </c>
      <c r="AH150">
        <f t="array" ref="AH150">IFERROR(CONCATENATE((INDEX($AK$7:$AK$114,SMALL(IF($AK$7:$AK$114&lt;&gt;"",IF($AH$7:$AH$114&lt;&gt;"",ROW($AH$7:$AH$114)-MIN(ROW($AH$7:$AH$114))+1,""),""),ROW()-ROW(A$117)+1)))," "),"")</f>
        <v>0</v>
      </c>
      <c r="AI150">
        <f t="array" ref="AI150">IFERROR(CONCATENATE(TEXT(INDEX($AH$7:$AH$114,SMALL(IF($AK$7:$AK$114&lt;&gt;"",IF($AH$7:$AH$114&lt;&gt;"",ROW($AH$7:$AH$114)-MIN(ROW($AH$7:$AH$114))+1,""),""),ROW()-ROW(A$117)+1)),"##0")," "),"")</f>
        <v>0</v>
      </c>
      <c r="AJ150">
        <f t="array" ref="AJ150">IFERROR(CONCATENATE((INDEX($A$7:$A$114,SMALL(IF($AK$7:$AK$114&lt;&gt;"",IF($AH$7:$AH$114&lt;&gt;"",ROW($AH$7:$AH$114)-MIN(ROW($AH$7:$AH$114))+1,""),""),ROW()-ROW(A$117)+1))),),"")</f>
        <v>0</v>
      </c>
    </row>
    <row r="151" spans="9:36">
      <c r="I151">
        <f t="array" ref="I151">IFERROR(CONCATENATE(TEXT(INDEX($I$7:$I$114,SMALL(IF($L$7:$L$114&lt;&gt;"",IF($I$7:$I$114&lt;&gt;"",ROW($I$7:$I$114)-MIN(ROW($I$7:$I$114))+1,""),""),ROW()-ROW(A$117)+1)),"##0"),","),"")</f>
        <v>0</v>
      </c>
      <c r="J151">
        <f t="array" ref="J151">IFERROR(CONCATENATE((INDEX($L$7:$L$114,SMALL(IF($L$7:$L$114&lt;&gt;"",IF($I$7:$I$114&lt;&gt;"",ROW($I$7:$I$114)-MIN(ROW($I$7:$I$114))+1,""),""),ROW()-ROW(A$117)+1))),","),"")</f>
        <v>0</v>
      </c>
      <c r="K151">
        <f t="array" ref="K151">IFERROR(CONCATENATE((INDEX($A$7:$A$114,SMALL(IF($L$7:$L$114&lt;&gt;"",IF($I$7:$I$114&lt;&gt;"",ROW($I$7:$I$114)-MIN(ROW($I$7:$I$114))+1,""),""),ROW()-ROW(A$117)+1))),),"")</f>
        <v>0</v>
      </c>
      <c r="N151">
        <f t="array" ref="N151">IFERROR(CONCATENATE((INDEX($Q$7:$Q$114,SMALL(IF($Q$7:$Q$114&lt;&gt;"",IF($N$7:$N$114&lt;&gt;"",ROW($N$7:$N$114)-MIN(ROW($N$7:$N$114))+1,""),""),ROW()-ROW(A$117)+1)))," "),"")</f>
        <v>0</v>
      </c>
      <c r="O151">
        <f t="array" ref="O151">IFERROR(CONCATENATE(TEXT(INDEX($N$7:$N$114,SMALL(IF($Q$7:$Q$114&lt;&gt;"",IF($N$7:$N$114&lt;&gt;"",ROW($N$7:$N$114)-MIN(ROW($N$7:$N$114))+1,""),""),ROW()-ROW(A$117)+1)),"##0")," "),"")</f>
        <v>0</v>
      </c>
      <c r="P151">
        <f t="array" ref="P151">IFERROR(CONCATENATE((INDEX($A$7:$A$114,SMALL(IF($Q$7:$Q$114&lt;&gt;"",IF($N$7:$N$114&lt;&gt;"",ROW($N$7:$N$114)-MIN(ROW($N$7:$N$114))+1,""),""),ROW()-ROW(A$117)+1))),),"")</f>
        <v>0</v>
      </c>
      <c r="S151">
        <f t="array" ref="S151">IFERROR(CONCATENATE((INDEX($V$7:$V$114,SMALL(IF($V$7:$V$114&lt;&gt;"",IF($S$7:$S$114&lt;&gt;"",ROW($S$7:$S$114)-MIN(ROW($S$7:$S$114))+1,""),""),ROW()-ROW(A$117)+1)))," "),"")</f>
        <v>0</v>
      </c>
      <c r="T151">
        <f t="array" ref="T151">IFERROR(CONCATENATE(TEXT(INDEX($S$7:$S$114,SMALL(IF($V$7:$V$114&lt;&gt;"",IF($S$7:$S$114&lt;&gt;"",ROW($S$7:$S$114)-MIN(ROW($S$7:$S$114))+1,""),""),ROW()-ROW(A$117)+1)),"##0")," "),"")</f>
        <v>0</v>
      </c>
      <c r="U151">
        <f t="array" ref="U151">IFERROR(CONCATENATE((INDEX($A$7:$A$114,SMALL(IF($V$7:$V$114&lt;&gt;"",IF($S$7:$S$114&lt;&gt;"",ROW($S$7:$S$114)-MIN(ROW($S$7:$S$114))+1,""),""),ROW()-ROW(A$117)+1))),),"")</f>
        <v>0</v>
      </c>
      <c r="X151">
        <f t="array" ref="X151">IFERROR(CONCATENATE((INDEX($AA$7:$AA$114,SMALL(IF($AA$7:$AA$114&lt;&gt;"",IF($X$7:$X$114&lt;&gt;"",ROW($X$7:$X$114)-MIN(ROW($X$7:$X$114))+1,""),""),ROW()-ROW(A$117)+1))),","),"")</f>
        <v>0</v>
      </c>
      <c r="Y151">
        <f t="array" ref="Y151">IFERROR(CONCATENATE(TEXT(INDEX($X$7:$X$114,SMALL(IF($AA$7:$AA$114&lt;&gt;"",IF($X$7:$X$114&lt;&gt;"",ROW($X$7:$X$114)-MIN(ROW($X$7:$X$114))+1,""),""),ROW()-ROW(A$117)+1)),"##0"),","),"")</f>
        <v>0</v>
      </c>
      <c r="Z151">
        <f t="array" ref="Z151">IFERROR(CONCATENATE((INDEX($A$7:$A$114,SMALL(IF($AA$7:$AA$114&lt;&gt;"",IF($X$7:$X$114&lt;&gt;"",ROW($X$7:$X$114)-MIN(ROW($X$7:$X$114))+1,""),""),ROW()-ROW(A$117)+1))),),"")</f>
        <v>0</v>
      </c>
      <c r="AC151">
        <f t="array" ref="AC151">IFERROR(CONCATENATE((INDEX($AF$7:$AF$114,SMALL(IF($AF$7:$AF$114&lt;&gt;"",IF($AC$7:$AC$114&lt;&gt;"",ROW($AC$7:$AC$114)-MIN(ROW($AC$7:$AC$114))+1,""),""),ROW()-ROW(A$117)+1)))," "),"")</f>
        <v>0</v>
      </c>
      <c r="AD151">
        <f t="array" ref="AD151">IFERROR(CONCATENATE(TEXT(INDEX($AC$7:$AC$114,SMALL(IF($AF$7:$AF$114&lt;&gt;"",IF($AC$7:$AC$114&lt;&gt;"",ROW($AC$7:$AC$114)-MIN(ROW($AC$7:$AC$114))+1,""),""),ROW()-ROW(A$117)+1)),"##0")," "),"")</f>
        <v>0</v>
      </c>
      <c r="AE151">
        <f t="array" ref="AE151">IFERROR(CONCATENATE((INDEX($A$7:$A$114,SMALL(IF($AF$7:$AF$114&lt;&gt;"",IF($AC$7:$AC$114&lt;&gt;"",ROW($AC$7:$AC$114)-MIN(ROW($AC$7:$AC$114))+1,""),""),ROW()-ROW(A$117)+1))),),"")</f>
        <v>0</v>
      </c>
      <c r="AH151">
        <f t="array" ref="AH151">IFERROR(CONCATENATE((INDEX($AK$7:$AK$114,SMALL(IF($AK$7:$AK$114&lt;&gt;"",IF($AH$7:$AH$114&lt;&gt;"",ROW($AH$7:$AH$114)-MIN(ROW($AH$7:$AH$114))+1,""),""),ROW()-ROW(A$117)+1)))," "),"")</f>
        <v>0</v>
      </c>
      <c r="AI151">
        <f t="array" ref="AI151">IFERROR(CONCATENATE(TEXT(INDEX($AH$7:$AH$114,SMALL(IF($AK$7:$AK$114&lt;&gt;"",IF($AH$7:$AH$114&lt;&gt;"",ROW($AH$7:$AH$114)-MIN(ROW($AH$7:$AH$114))+1,""),""),ROW()-ROW(A$117)+1)),"##0")," "),"")</f>
        <v>0</v>
      </c>
      <c r="AJ151">
        <f t="array" ref="AJ151">IFERROR(CONCATENATE((INDEX($A$7:$A$114,SMALL(IF($AK$7:$AK$114&lt;&gt;"",IF($AH$7:$AH$114&lt;&gt;"",ROW($AH$7:$AH$114)-MIN(ROW($AH$7:$AH$114))+1,""),""),ROW()-ROW(A$117)+1))),),"")</f>
        <v>0</v>
      </c>
    </row>
    <row r="152" spans="9:36">
      <c r="I152">
        <f t="array" ref="I152">IFERROR(CONCATENATE(TEXT(INDEX($I$7:$I$114,SMALL(IF($L$7:$L$114&lt;&gt;"",IF($I$7:$I$114&lt;&gt;"",ROW($I$7:$I$114)-MIN(ROW($I$7:$I$114))+1,""),""),ROW()-ROW(A$117)+1)),"##0"),","),"")</f>
        <v>0</v>
      </c>
      <c r="J152">
        <f t="array" ref="J152">IFERROR(CONCATENATE((INDEX($L$7:$L$114,SMALL(IF($L$7:$L$114&lt;&gt;"",IF($I$7:$I$114&lt;&gt;"",ROW($I$7:$I$114)-MIN(ROW($I$7:$I$114))+1,""),""),ROW()-ROW(A$117)+1))),","),"")</f>
        <v>0</v>
      </c>
      <c r="K152">
        <f t="array" ref="K152">IFERROR(CONCATENATE((INDEX($A$7:$A$114,SMALL(IF($L$7:$L$114&lt;&gt;"",IF($I$7:$I$114&lt;&gt;"",ROW($I$7:$I$114)-MIN(ROW($I$7:$I$114))+1,""),""),ROW()-ROW(A$117)+1))),),"")</f>
        <v>0</v>
      </c>
      <c r="N152">
        <f t="array" ref="N152">IFERROR(CONCATENATE((INDEX($Q$7:$Q$114,SMALL(IF($Q$7:$Q$114&lt;&gt;"",IF($N$7:$N$114&lt;&gt;"",ROW($N$7:$N$114)-MIN(ROW($N$7:$N$114))+1,""),""),ROW()-ROW(A$117)+1)))," "),"")</f>
        <v>0</v>
      </c>
      <c r="O152">
        <f t="array" ref="O152">IFERROR(CONCATENATE(TEXT(INDEX($N$7:$N$114,SMALL(IF($Q$7:$Q$114&lt;&gt;"",IF($N$7:$N$114&lt;&gt;"",ROW($N$7:$N$114)-MIN(ROW($N$7:$N$114))+1,""),""),ROW()-ROW(A$117)+1)),"##0")," "),"")</f>
        <v>0</v>
      </c>
      <c r="P152">
        <f t="array" ref="P152">IFERROR(CONCATENATE((INDEX($A$7:$A$114,SMALL(IF($Q$7:$Q$114&lt;&gt;"",IF($N$7:$N$114&lt;&gt;"",ROW($N$7:$N$114)-MIN(ROW($N$7:$N$114))+1,""),""),ROW()-ROW(A$117)+1))),),"")</f>
        <v>0</v>
      </c>
      <c r="S152">
        <f t="array" ref="S152">IFERROR(CONCATENATE((INDEX($V$7:$V$114,SMALL(IF($V$7:$V$114&lt;&gt;"",IF($S$7:$S$114&lt;&gt;"",ROW($S$7:$S$114)-MIN(ROW($S$7:$S$114))+1,""),""),ROW()-ROW(A$117)+1)))," "),"")</f>
        <v>0</v>
      </c>
      <c r="T152">
        <f t="array" ref="T152">IFERROR(CONCATENATE(TEXT(INDEX($S$7:$S$114,SMALL(IF($V$7:$V$114&lt;&gt;"",IF($S$7:$S$114&lt;&gt;"",ROW($S$7:$S$114)-MIN(ROW($S$7:$S$114))+1,""),""),ROW()-ROW(A$117)+1)),"##0")," "),"")</f>
        <v>0</v>
      </c>
      <c r="U152">
        <f t="array" ref="U152">IFERROR(CONCATENATE((INDEX($A$7:$A$114,SMALL(IF($V$7:$V$114&lt;&gt;"",IF($S$7:$S$114&lt;&gt;"",ROW($S$7:$S$114)-MIN(ROW($S$7:$S$114))+1,""),""),ROW()-ROW(A$117)+1))),),"")</f>
        <v>0</v>
      </c>
      <c r="X152">
        <f t="array" ref="X152">IFERROR(CONCATENATE((INDEX($AA$7:$AA$114,SMALL(IF($AA$7:$AA$114&lt;&gt;"",IF($X$7:$X$114&lt;&gt;"",ROW($X$7:$X$114)-MIN(ROW($X$7:$X$114))+1,""),""),ROW()-ROW(A$117)+1))),","),"")</f>
        <v>0</v>
      </c>
      <c r="Y152">
        <f t="array" ref="Y152">IFERROR(CONCATENATE(TEXT(INDEX($X$7:$X$114,SMALL(IF($AA$7:$AA$114&lt;&gt;"",IF($X$7:$X$114&lt;&gt;"",ROW($X$7:$X$114)-MIN(ROW($X$7:$X$114))+1,""),""),ROW()-ROW(A$117)+1)),"##0"),","),"")</f>
        <v>0</v>
      </c>
      <c r="Z152">
        <f t="array" ref="Z152">IFERROR(CONCATENATE((INDEX($A$7:$A$114,SMALL(IF($AA$7:$AA$114&lt;&gt;"",IF($X$7:$X$114&lt;&gt;"",ROW($X$7:$X$114)-MIN(ROW($X$7:$X$114))+1,""),""),ROW()-ROW(A$117)+1))),),"")</f>
        <v>0</v>
      </c>
      <c r="AC152">
        <f t="array" ref="AC152">IFERROR(CONCATENATE((INDEX($AF$7:$AF$114,SMALL(IF($AF$7:$AF$114&lt;&gt;"",IF($AC$7:$AC$114&lt;&gt;"",ROW($AC$7:$AC$114)-MIN(ROW($AC$7:$AC$114))+1,""),""),ROW()-ROW(A$117)+1)))," "),"")</f>
        <v>0</v>
      </c>
      <c r="AD152">
        <f t="array" ref="AD152">IFERROR(CONCATENATE(TEXT(INDEX($AC$7:$AC$114,SMALL(IF($AF$7:$AF$114&lt;&gt;"",IF($AC$7:$AC$114&lt;&gt;"",ROW($AC$7:$AC$114)-MIN(ROW($AC$7:$AC$114))+1,""),""),ROW()-ROW(A$117)+1)),"##0")," "),"")</f>
        <v>0</v>
      </c>
      <c r="AE152">
        <f t="array" ref="AE152">IFERROR(CONCATENATE((INDEX($A$7:$A$114,SMALL(IF($AF$7:$AF$114&lt;&gt;"",IF($AC$7:$AC$114&lt;&gt;"",ROW($AC$7:$AC$114)-MIN(ROW($AC$7:$AC$114))+1,""),""),ROW()-ROW(A$117)+1))),),"")</f>
        <v>0</v>
      </c>
      <c r="AH152">
        <f t="array" ref="AH152">IFERROR(CONCATENATE((INDEX($AK$7:$AK$114,SMALL(IF($AK$7:$AK$114&lt;&gt;"",IF($AH$7:$AH$114&lt;&gt;"",ROW($AH$7:$AH$114)-MIN(ROW($AH$7:$AH$114))+1,""),""),ROW()-ROW(A$117)+1)))," "),"")</f>
        <v>0</v>
      </c>
      <c r="AI152">
        <f t="array" ref="AI152">IFERROR(CONCATENATE(TEXT(INDEX($AH$7:$AH$114,SMALL(IF($AK$7:$AK$114&lt;&gt;"",IF($AH$7:$AH$114&lt;&gt;"",ROW($AH$7:$AH$114)-MIN(ROW($AH$7:$AH$114))+1,""),""),ROW()-ROW(A$117)+1)),"##0")," "),"")</f>
        <v>0</v>
      </c>
      <c r="AJ152">
        <f t="array" ref="AJ152">IFERROR(CONCATENATE((INDEX($A$7:$A$114,SMALL(IF($AK$7:$AK$114&lt;&gt;"",IF($AH$7:$AH$114&lt;&gt;"",ROW($AH$7:$AH$114)-MIN(ROW($AH$7:$AH$114))+1,""),""),ROW()-ROW(A$117)+1))),),"")</f>
        <v>0</v>
      </c>
    </row>
    <row r="153" spans="9:36">
      <c r="I153">
        <f t="array" ref="I153">IFERROR(CONCATENATE(TEXT(INDEX($I$7:$I$114,SMALL(IF($L$7:$L$114&lt;&gt;"",IF($I$7:$I$114&lt;&gt;"",ROW($I$7:$I$114)-MIN(ROW($I$7:$I$114))+1,""),""),ROW()-ROW(A$117)+1)),"##0"),","),"")</f>
        <v>0</v>
      </c>
      <c r="J153">
        <f t="array" ref="J153">IFERROR(CONCATENATE((INDEX($L$7:$L$114,SMALL(IF($L$7:$L$114&lt;&gt;"",IF($I$7:$I$114&lt;&gt;"",ROW($I$7:$I$114)-MIN(ROW($I$7:$I$114))+1,""),""),ROW()-ROW(A$117)+1))),","),"")</f>
        <v>0</v>
      </c>
      <c r="K153">
        <f t="array" ref="K153">IFERROR(CONCATENATE((INDEX($A$7:$A$114,SMALL(IF($L$7:$L$114&lt;&gt;"",IF($I$7:$I$114&lt;&gt;"",ROW($I$7:$I$114)-MIN(ROW($I$7:$I$114))+1,""),""),ROW()-ROW(A$117)+1))),),"")</f>
        <v>0</v>
      </c>
      <c r="N153">
        <f t="array" ref="N153">IFERROR(CONCATENATE((INDEX($Q$7:$Q$114,SMALL(IF($Q$7:$Q$114&lt;&gt;"",IF($N$7:$N$114&lt;&gt;"",ROW($N$7:$N$114)-MIN(ROW($N$7:$N$114))+1,""),""),ROW()-ROW(A$117)+1)))," "),"")</f>
        <v>0</v>
      </c>
      <c r="O153">
        <f t="array" ref="O153">IFERROR(CONCATENATE(TEXT(INDEX($N$7:$N$114,SMALL(IF($Q$7:$Q$114&lt;&gt;"",IF($N$7:$N$114&lt;&gt;"",ROW($N$7:$N$114)-MIN(ROW($N$7:$N$114))+1,""),""),ROW()-ROW(A$117)+1)),"##0")," "),"")</f>
        <v>0</v>
      </c>
      <c r="P153">
        <f t="array" ref="P153">IFERROR(CONCATENATE((INDEX($A$7:$A$114,SMALL(IF($Q$7:$Q$114&lt;&gt;"",IF($N$7:$N$114&lt;&gt;"",ROW($N$7:$N$114)-MIN(ROW($N$7:$N$114))+1,""),""),ROW()-ROW(A$117)+1))),),"")</f>
        <v>0</v>
      </c>
      <c r="S153">
        <f t="array" ref="S153">IFERROR(CONCATENATE((INDEX($V$7:$V$114,SMALL(IF($V$7:$V$114&lt;&gt;"",IF($S$7:$S$114&lt;&gt;"",ROW($S$7:$S$114)-MIN(ROW($S$7:$S$114))+1,""),""),ROW()-ROW(A$117)+1)))," "),"")</f>
        <v>0</v>
      </c>
      <c r="T153">
        <f t="array" ref="T153">IFERROR(CONCATENATE(TEXT(INDEX($S$7:$S$114,SMALL(IF($V$7:$V$114&lt;&gt;"",IF($S$7:$S$114&lt;&gt;"",ROW($S$7:$S$114)-MIN(ROW($S$7:$S$114))+1,""),""),ROW()-ROW(A$117)+1)),"##0")," "),"")</f>
        <v>0</v>
      </c>
      <c r="U153">
        <f t="array" ref="U153">IFERROR(CONCATENATE((INDEX($A$7:$A$114,SMALL(IF($V$7:$V$114&lt;&gt;"",IF($S$7:$S$114&lt;&gt;"",ROW($S$7:$S$114)-MIN(ROW($S$7:$S$114))+1,""),""),ROW()-ROW(A$117)+1))),),"")</f>
        <v>0</v>
      </c>
      <c r="X153">
        <f t="array" ref="X153">IFERROR(CONCATENATE((INDEX($AA$7:$AA$114,SMALL(IF($AA$7:$AA$114&lt;&gt;"",IF($X$7:$X$114&lt;&gt;"",ROW($X$7:$X$114)-MIN(ROW($X$7:$X$114))+1,""),""),ROW()-ROW(A$117)+1))),","),"")</f>
        <v>0</v>
      </c>
      <c r="Y153">
        <f t="array" ref="Y153">IFERROR(CONCATENATE(TEXT(INDEX($X$7:$X$114,SMALL(IF($AA$7:$AA$114&lt;&gt;"",IF($X$7:$X$114&lt;&gt;"",ROW($X$7:$X$114)-MIN(ROW($X$7:$X$114))+1,""),""),ROW()-ROW(A$117)+1)),"##0"),","),"")</f>
        <v>0</v>
      </c>
      <c r="Z153">
        <f t="array" ref="Z153">IFERROR(CONCATENATE((INDEX($A$7:$A$114,SMALL(IF($AA$7:$AA$114&lt;&gt;"",IF($X$7:$X$114&lt;&gt;"",ROW($X$7:$X$114)-MIN(ROW($X$7:$X$114))+1,""),""),ROW()-ROW(A$117)+1))),),"")</f>
        <v>0</v>
      </c>
      <c r="AC153">
        <f t="array" ref="AC153">IFERROR(CONCATENATE((INDEX($AF$7:$AF$114,SMALL(IF($AF$7:$AF$114&lt;&gt;"",IF($AC$7:$AC$114&lt;&gt;"",ROW($AC$7:$AC$114)-MIN(ROW($AC$7:$AC$114))+1,""),""),ROW()-ROW(A$117)+1)))," "),"")</f>
        <v>0</v>
      </c>
      <c r="AD153">
        <f t="array" ref="AD153">IFERROR(CONCATENATE(TEXT(INDEX($AC$7:$AC$114,SMALL(IF($AF$7:$AF$114&lt;&gt;"",IF($AC$7:$AC$114&lt;&gt;"",ROW($AC$7:$AC$114)-MIN(ROW($AC$7:$AC$114))+1,""),""),ROW()-ROW(A$117)+1)),"##0")," "),"")</f>
        <v>0</v>
      </c>
      <c r="AE153">
        <f t="array" ref="AE153">IFERROR(CONCATENATE((INDEX($A$7:$A$114,SMALL(IF($AF$7:$AF$114&lt;&gt;"",IF($AC$7:$AC$114&lt;&gt;"",ROW($AC$7:$AC$114)-MIN(ROW($AC$7:$AC$114))+1,""),""),ROW()-ROW(A$117)+1))),),"")</f>
        <v>0</v>
      </c>
      <c r="AH153">
        <f t="array" ref="AH153">IFERROR(CONCATENATE((INDEX($AK$7:$AK$114,SMALL(IF($AK$7:$AK$114&lt;&gt;"",IF($AH$7:$AH$114&lt;&gt;"",ROW($AH$7:$AH$114)-MIN(ROW($AH$7:$AH$114))+1,""),""),ROW()-ROW(A$117)+1)))," "),"")</f>
        <v>0</v>
      </c>
      <c r="AI153">
        <f t="array" ref="AI153">IFERROR(CONCATENATE(TEXT(INDEX($AH$7:$AH$114,SMALL(IF($AK$7:$AK$114&lt;&gt;"",IF($AH$7:$AH$114&lt;&gt;"",ROW($AH$7:$AH$114)-MIN(ROW($AH$7:$AH$114))+1,""),""),ROW()-ROW(A$117)+1)),"##0")," "),"")</f>
        <v>0</v>
      </c>
      <c r="AJ153">
        <f t="array" ref="AJ153">IFERROR(CONCATENATE((INDEX($A$7:$A$114,SMALL(IF($AK$7:$AK$114&lt;&gt;"",IF($AH$7:$AH$114&lt;&gt;"",ROW($AH$7:$AH$114)-MIN(ROW($AH$7:$AH$114))+1,""),""),ROW()-ROW(A$117)+1))),),"")</f>
        <v>0</v>
      </c>
    </row>
    <row r="154" spans="9:36">
      <c r="I154">
        <f t="array" ref="I154">IFERROR(CONCATENATE(TEXT(INDEX($I$7:$I$114,SMALL(IF($L$7:$L$114&lt;&gt;"",IF($I$7:$I$114&lt;&gt;"",ROW($I$7:$I$114)-MIN(ROW($I$7:$I$114))+1,""),""),ROW()-ROW(A$117)+1)),"##0"),","),"")</f>
        <v>0</v>
      </c>
      <c r="J154">
        <f t="array" ref="J154">IFERROR(CONCATENATE((INDEX($L$7:$L$114,SMALL(IF($L$7:$L$114&lt;&gt;"",IF($I$7:$I$114&lt;&gt;"",ROW($I$7:$I$114)-MIN(ROW($I$7:$I$114))+1,""),""),ROW()-ROW(A$117)+1))),","),"")</f>
        <v>0</v>
      </c>
      <c r="K154">
        <f t="array" ref="K154">IFERROR(CONCATENATE((INDEX($A$7:$A$114,SMALL(IF($L$7:$L$114&lt;&gt;"",IF($I$7:$I$114&lt;&gt;"",ROW($I$7:$I$114)-MIN(ROW($I$7:$I$114))+1,""),""),ROW()-ROW(A$117)+1))),),"")</f>
        <v>0</v>
      </c>
      <c r="N154">
        <f t="array" ref="N154">IFERROR(CONCATENATE((INDEX($Q$7:$Q$114,SMALL(IF($Q$7:$Q$114&lt;&gt;"",IF($N$7:$N$114&lt;&gt;"",ROW($N$7:$N$114)-MIN(ROW($N$7:$N$114))+1,""),""),ROW()-ROW(A$117)+1)))," "),"")</f>
        <v>0</v>
      </c>
      <c r="O154">
        <f t="array" ref="O154">IFERROR(CONCATENATE(TEXT(INDEX($N$7:$N$114,SMALL(IF($Q$7:$Q$114&lt;&gt;"",IF($N$7:$N$114&lt;&gt;"",ROW($N$7:$N$114)-MIN(ROW($N$7:$N$114))+1,""),""),ROW()-ROW(A$117)+1)),"##0")," "),"")</f>
        <v>0</v>
      </c>
      <c r="P154">
        <f t="array" ref="P154">IFERROR(CONCATENATE((INDEX($A$7:$A$114,SMALL(IF($Q$7:$Q$114&lt;&gt;"",IF($N$7:$N$114&lt;&gt;"",ROW($N$7:$N$114)-MIN(ROW($N$7:$N$114))+1,""),""),ROW()-ROW(A$117)+1))),),"")</f>
        <v>0</v>
      </c>
      <c r="S154">
        <f t="array" ref="S154">IFERROR(CONCATENATE((INDEX($V$7:$V$114,SMALL(IF($V$7:$V$114&lt;&gt;"",IF($S$7:$S$114&lt;&gt;"",ROW($S$7:$S$114)-MIN(ROW($S$7:$S$114))+1,""),""),ROW()-ROW(A$117)+1)))," "),"")</f>
        <v>0</v>
      </c>
      <c r="T154">
        <f t="array" ref="T154">IFERROR(CONCATENATE(TEXT(INDEX($S$7:$S$114,SMALL(IF($V$7:$V$114&lt;&gt;"",IF($S$7:$S$114&lt;&gt;"",ROW($S$7:$S$114)-MIN(ROW($S$7:$S$114))+1,""),""),ROW()-ROW(A$117)+1)),"##0")," "),"")</f>
        <v>0</v>
      </c>
      <c r="U154">
        <f t="array" ref="U154">IFERROR(CONCATENATE((INDEX($A$7:$A$114,SMALL(IF($V$7:$V$114&lt;&gt;"",IF($S$7:$S$114&lt;&gt;"",ROW($S$7:$S$114)-MIN(ROW($S$7:$S$114))+1,""),""),ROW()-ROW(A$117)+1))),),"")</f>
        <v>0</v>
      </c>
      <c r="X154">
        <f t="array" ref="X154">IFERROR(CONCATENATE((INDEX($AA$7:$AA$114,SMALL(IF($AA$7:$AA$114&lt;&gt;"",IF($X$7:$X$114&lt;&gt;"",ROW($X$7:$X$114)-MIN(ROW($X$7:$X$114))+1,""),""),ROW()-ROW(A$117)+1))),","),"")</f>
        <v>0</v>
      </c>
      <c r="Y154">
        <f t="array" ref="Y154">IFERROR(CONCATENATE(TEXT(INDEX($X$7:$X$114,SMALL(IF($AA$7:$AA$114&lt;&gt;"",IF($X$7:$X$114&lt;&gt;"",ROW($X$7:$X$114)-MIN(ROW($X$7:$X$114))+1,""),""),ROW()-ROW(A$117)+1)),"##0"),","),"")</f>
        <v>0</v>
      </c>
      <c r="Z154">
        <f t="array" ref="Z154">IFERROR(CONCATENATE((INDEX($A$7:$A$114,SMALL(IF($AA$7:$AA$114&lt;&gt;"",IF($X$7:$X$114&lt;&gt;"",ROW($X$7:$X$114)-MIN(ROW($X$7:$X$114))+1,""),""),ROW()-ROW(A$117)+1))),),"")</f>
        <v>0</v>
      </c>
      <c r="AC154">
        <f t="array" ref="AC154">IFERROR(CONCATENATE((INDEX($AF$7:$AF$114,SMALL(IF($AF$7:$AF$114&lt;&gt;"",IF($AC$7:$AC$114&lt;&gt;"",ROW($AC$7:$AC$114)-MIN(ROW($AC$7:$AC$114))+1,""),""),ROW()-ROW(A$117)+1)))," "),"")</f>
        <v>0</v>
      </c>
      <c r="AD154">
        <f t="array" ref="AD154">IFERROR(CONCATENATE(TEXT(INDEX($AC$7:$AC$114,SMALL(IF($AF$7:$AF$114&lt;&gt;"",IF($AC$7:$AC$114&lt;&gt;"",ROW($AC$7:$AC$114)-MIN(ROW($AC$7:$AC$114))+1,""),""),ROW()-ROW(A$117)+1)),"##0")," "),"")</f>
        <v>0</v>
      </c>
      <c r="AE154">
        <f t="array" ref="AE154">IFERROR(CONCATENATE((INDEX($A$7:$A$114,SMALL(IF($AF$7:$AF$114&lt;&gt;"",IF($AC$7:$AC$114&lt;&gt;"",ROW($AC$7:$AC$114)-MIN(ROW($AC$7:$AC$114))+1,""),""),ROW()-ROW(A$117)+1))),),"")</f>
        <v>0</v>
      </c>
      <c r="AH154">
        <f t="array" ref="AH154">IFERROR(CONCATENATE((INDEX($AK$7:$AK$114,SMALL(IF($AK$7:$AK$114&lt;&gt;"",IF($AH$7:$AH$114&lt;&gt;"",ROW($AH$7:$AH$114)-MIN(ROW($AH$7:$AH$114))+1,""),""),ROW()-ROW(A$117)+1)))," "),"")</f>
        <v>0</v>
      </c>
      <c r="AI154">
        <f t="array" ref="AI154">IFERROR(CONCATENATE(TEXT(INDEX($AH$7:$AH$114,SMALL(IF($AK$7:$AK$114&lt;&gt;"",IF($AH$7:$AH$114&lt;&gt;"",ROW($AH$7:$AH$114)-MIN(ROW($AH$7:$AH$114))+1,""),""),ROW()-ROW(A$117)+1)),"##0")," "),"")</f>
        <v>0</v>
      </c>
      <c r="AJ154">
        <f t="array" ref="AJ154">IFERROR(CONCATENATE((INDEX($A$7:$A$114,SMALL(IF($AK$7:$AK$114&lt;&gt;"",IF($AH$7:$AH$114&lt;&gt;"",ROW($AH$7:$AH$114)-MIN(ROW($AH$7:$AH$114))+1,""),""),ROW()-ROW(A$117)+1))),),"")</f>
        <v>0</v>
      </c>
    </row>
    <row r="155" spans="9:36">
      <c r="I155">
        <f t="array" ref="I155">IFERROR(CONCATENATE(TEXT(INDEX($I$7:$I$114,SMALL(IF($L$7:$L$114&lt;&gt;"",IF($I$7:$I$114&lt;&gt;"",ROW($I$7:$I$114)-MIN(ROW($I$7:$I$114))+1,""),""),ROW()-ROW(A$117)+1)),"##0"),","),"")</f>
        <v>0</v>
      </c>
      <c r="J155">
        <f t="array" ref="J155">IFERROR(CONCATENATE((INDEX($L$7:$L$114,SMALL(IF($L$7:$L$114&lt;&gt;"",IF($I$7:$I$114&lt;&gt;"",ROW($I$7:$I$114)-MIN(ROW($I$7:$I$114))+1,""),""),ROW()-ROW(A$117)+1))),","),"")</f>
        <v>0</v>
      </c>
      <c r="K155">
        <f t="array" ref="K155">IFERROR(CONCATENATE((INDEX($A$7:$A$114,SMALL(IF($L$7:$L$114&lt;&gt;"",IF($I$7:$I$114&lt;&gt;"",ROW($I$7:$I$114)-MIN(ROW($I$7:$I$114))+1,""),""),ROW()-ROW(A$117)+1))),),"")</f>
        <v>0</v>
      </c>
      <c r="N155">
        <f t="array" ref="N155">IFERROR(CONCATENATE((INDEX($Q$7:$Q$114,SMALL(IF($Q$7:$Q$114&lt;&gt;"",IF($N$7:$N$114&lt;&gt;"",ROW($N$7:$N$114)-MIN(ROW($N$7:$N$114))+1,""),""),ROW()-ROW(A$117)+1)))," "),"")</f>
        <v>0</v>
      </c>
      <c r="O155">
        <f t="array" ref="O155">IFERROR(CONCATENATE(TEXT(INDEX($N$7:$N$114,SMALL(IF($Q$7:$Q$114&lt;&gt;"",IF($N$7:$N$114&lt;&gt;"",ROW($N$7:$N$114)-MIN(ROW($N$7:$N$114))+1,""),""),ROW()-ROW(A$117)+1)),"##0")," "),"")</f>
        <v>0</v>
      </c>
      <c r="P155">
        <f t="array" ref="P155">IFERROR(CONCATENATE((INDEX($A$7:$A$114,SMALL(IF($Q$7:$Q$114&lt;&gt;"",IF($N$7:$N$114&lt;&gt;"",ROW($N$7:$N$114)-MIN(ROW($N$7:$N$114))+1,""),""),ROW()-ROW(A$117)+1))),),"")</f>
        <v>0</v>
      </c>
      <c r="S155">
        <f t="array" ref="S155">IFERROR(CONCATENATE((INDEX($V$7:$V$114,SMALL(IF($V$7:$V$114&lt;&gt;"",IF($S$7:$S$114&lt;&gt;"",ROW($S$7:$S$114)-MIN(ROW($S$7:$S$114))+1,""),""),ROW()-ROW(A$117)+1)))," "),"")</f>
        <v>0</v>
      </c>
      <c r="T155">
        <f t="array" ref="T155">IFERROR(CONCATENATE(TEXT(INDEX($S$7:$S$114,SMALL(IF($V$7:$V$114&lt;&gt;"",IF($S$7:$S$114&lt;&gt;"",ROW($S$7:$S$114)-MIN(ROW($S$7:$S$114))+1,""),""),ROW()-ROW(A$117)+1)),"##0")," "),"")</f>
        <v>0</v>
      </c>
      <c r="U155">
        <f t="array" ref="U155">IFERROR(CONCATENATE((INDEX($A$7:$A$114,SMALL(IF($V$7:$V$114&lt;&gt;"",IF($S$7:$S$114&lt;&gt;"",ROW($S$7:$S$114)-MIN(ROW($S$7:$S$114))+1,""),""),ROW()-ROW(A$117)+1))),),"")</f>
        <v>0</v>
      </c>
      <c r="X155">
        <f t="array" ref="X155">IFERROR(CONCATENATE((INDEX($AA$7:$AA$114,SMALL(IF($AA$7:$AA$114&lt;&gt;"",IF($X$7:$X$114&lt;&gt;"",ROW($X$7:$X$114)-MIN(ROW($X$7:$X$114))+1,""),""),ROW()-ROW(A$117)+1))),","),"")</f>
        <v>0</v>
      </c>
      <c r="Y155">
        <f t="array" ref="Y155">IFERROR(CONCATENATE(TEXT(INDEX($X$7:$X$114,SMALL(IF($AA$7:$AA$114&lt;&gt;"",IF($X$7:$X$114&lt;&gt;"",ROW($X$7:$X$114)-MIN(ROW($X$7:$X$114))+1,""),""),ROW()-ROW(A$117)+1)),"##0"),","),"")</f>
        <v>0</v>
      </c>
      <c r="Z155">
        <f t="array" ref="Z155">IFERROR(CONCATENATE((INDEX($A$7:$A$114,SMALL(IF($AA$7:$AA$114&lt;&gt;"",IF($X$7:$X$114&lt;&gt;"",ROW($X$7:$X$114)-MIN(ROW($X$7:$X$114))+1,""),""),ROW()-ROW(A$117)+1))),),"")</f>
        <v>0</v>
      </c>
      <c r="AC155">
        <f t="array" ref="AC155">IFERROR(CONCATENATE((INDEX($AF$7:$AF$114,SMALL(IF($AF$7:$AF$114&lt;&gt;"",IF($AC$7:$AC$114&lt;&gt;"",ROW($AC$7:$AC$114)-MIN(ROW($AC$7:$AC$114))+1,""),""),ROW()-ROW(A$117)+1)))," "),"")</f>
        <v>0</v>
      </c>
      <c r="AD155">
        <f t="array" ref="AD155">IFERROR(CONCATENATE(TEXT(INDEX($AC$7:$AC$114,SMALL(IF($AF$7:$AF$114&lt;&gt;"",IF($AC$7:$AC$114&lt;&gt;"",ROW($AC$7:$AC$114)-MIN(ROW($AC$7:$AC$114))+1,""),""),ROW()-ROW(A$117)+1)),"##0")," "),"")</f>
        <v>0</v>
      </c>
      <c r="AE155">
        <f t="array" ref="AE155">IFERROR(CONCATENATE((INDEX($A$7:$A$114,SMALL(IF($AF$7:$AF$114&lt;&gt;"",IF($AC$7:$AC$114&lt;&gt;"",ROW($AC$7:$AC$114)-MIN(ROW($AC$7:$AC$114))+1,""),""),ROW()-ROW(A$117)+1))),),"")</f>
        <v>0</v>
      </c>
      <c r="AH155">
        <f t="array" ref="AH155">IFERROR(CONCATENATE((INDEX($AK$7:$AK$114,SMALL(IF($AK$7:$AK$114&lt;&gt;"",IF($AH$7:$AH$114&lt;&gt;"",ROW($AH$7:$AH$114)-MIN(ROW($AH$7:$AH$114))+1,""),""),ROW()-ROW(A$117)+1)))," "),"")</f>
        <v>0</v>
      </c>
      <c r="AI155">
        <f t="array" ref="AI155">IFERROR(CONCATENATE(TEXT(INDEX($AH$7:$AH$114,SMALL(IF($AK$7:$AK$114&lt;&gt;"",IF($AH$7:$AH$114&lt;&gt;"",ROW($AH$7:$AH$114)-MIN(ROW($AH$7:$AH$114))+1,""),""),ROW()-ROW(A$117)+1)),"##0")," "),"")</f>
        <v>0</v>
      </c>
      <c r="AJ155">
        <f t="array" ref="AJ155">IFERROR(CONCATENATE((INDEX($A$7:$A$114,SMALL(IF($AK$7:$AK$114&lt;&gt;"",IF($AH$7:$AH$114&lt;&gt;"",ROW($AH$7:$AH$114)-MIN(ROW($AH$7:$AH$114))+1,""),""),ROW()-ROW(A$117)+1))),),"")</f>
        <v>0</v>
      </c>
    </row>
    <row r="156" spans="9:36">
      <c r="I156">
        <f t="array" ref="I156">IFERROR(CONCATENATE(TEXT(INDEX($I$7:$I$114,SMALL(IF($L$7:$L$114&lt;&gt;"",IF($I$7:$I$114&lt;&gt;"",ROW($I$7:$I$114)-MIN(ROW($I$7:$I$114))+1,""),""),ROW()-ROW(A$117)+1)),"##0"),","),"")</f>
        <v>0</v>
      </c>
      <c r="J156">
        <f t="array" ref="J156">IFERROR(CONCATENATE((INDEX($L$7:$L$114,SMALL(IF($L$7:$L$114&lt;&gt;"",IF($I$7:$I$114&lt;&gt;"",ROW($I$7:$I$114)-MIN(ROW($I$7:$I$114))+1,""),""),ROW()-ROW(A$117)+1))),","),"")</f>
        <v>0</v>
      </c>
      <c r="K156">
        <f t="array" ref="K156">IFERROR(CONCATENATE((INDEX($A$7:$A$114,SMALL(IF($L$7:$L$114&lt;&gt;"",IF($I$7:$I$114&lt;&gt;"",ROW($I$7:$I$114)-MIN(ROW($I$7:$I$114))+1,""),""),ROW()-ROW(A$117)+1))),),"")</f>
        <v>0</v>
      </c>
      <c r="N156">
        <f t="array" ref="N156">IFERROR(CONCATENATE((INDEX($Q$7:$Q$114,SMALL(IF($Q$7:$Q$114&lt;&gt;"",IF($N$7:$N$114&lt;&gt;"",ROW($N$7:$N$114)-MIN(ROW($N$7:$N$114))+1,""),""),ROW()-ROW(A$117)+1)))," "),"")</f>
        <v>0</v>
      </c>
      <c r="O156">
        <f t="array" ref="O156">IFERROR(CONCATENATE(TEXT(INDEX($N$7:$N$114,SMALL(IF($Q$7:$Q$114&lt;&gt;"",IF($N$7:$N$114&lt;&gt;"",ROW($N$7:$N$114)-MIN(ROW($N$7:$N$114))+1,""),""),ROW()-ROW(A$117)+1)),"##0")," "),"")</f>
        <v>0</v>
      </c>
      <c r="P156">
        <f t="array" ref="P156">IFERROR(CONCATENATE((INDEX($A$7:$A$114,SMALL(IF($Q$7:$Q$114&lt;&gt;"",IF($N$7:$N$114&lt;&gt;"",ROW($N$7:$N$114)-MIN(ROW($N$7:$N$114))+1,""),""),ROW()-ROW(A$117)+1))),),"")</f>
        <v>0</v>
      </c>
      <c r="S156">
        <f t="array" ref="S156">IFERROR(CONCATENATE((INDEX($V$7:$V$114,SMALL(IF($V$7:$V$114&lt;&gt;"",IF($S$7:$S$114&lt;&gt;"",ROW($S$7:$S$114)-MIN(ROW($S$7:$S$114))+1,""),""),ROW()-ROW(A$117)+1)))," "),"")</f>
        <v>0</v>
      </c>
      <c r="T156">
        <f t="array" ref="T156">IFERROR(CONCATENATE(TEXT(INDEX($S$7:$S$114,SMALL(IF($V$7:$V$114&lt;&gt;"",IF($S$7:$S$114&lt;&gt;"",ROW($S$7:$S$114)-MIN(ROW($S$7:$S$114))+1,""),""),ROW()-ROW(A$117)+1)),"##0")," "),"")</f>
        <v>0</v>
      </c>
      <c r="U156">
        <f t="array" ref="U156">IFERROR(CONCATENATE((INDEX($A$7:$A$114,SMALL(IF($V$7:$V$114&lt;&gt;"",IF($S$7:$S$114&lt;&gt;"",ROW($S$7:$S$114)-MIN(ROW($S$7:$S$114))+1,""),""),ROW()-ROW(A$117)+1))),),"")</f>
        <v>0</v>
      </c>
      <c r="X156">
        <f t="array" ref="X156">IFERROR(CONCATENATE((INDEX($AA$7:$AA$114,SMALL(IF($AA$7:$AA$114&lt;&gt;"",IF($X$7:$X$114&lt;&gt;"",ROW($X$7:$X$114)-MIN(ROW($X$7:$X$114))+1,""),""),ROW()-ROW(A$117)+1))),","),"")</f>
        <v>0</v>
      </c>
      <c r="Y156">
        <f t="array" ref="Y156">IFERROR(CONCATENATE(TEXT(INDEX($X$7:$X$114,SMALL(IF($AA$7:$AA$114&lt;&gt;"",IF($X$7:$X$114&lt;&gt;"",ROW($X$7:$X$114)-MIN(ROW($X$7:$X$114))+1,""),""),ROW()-ROW(A$117)+1)),"##0"),","),"")</f>
        <v>0</v>
      </c>
      <c r="Z156">
        <f t="array" ref="Z156">IFERROR(CONCATENATE((INDEX($A$7:$A$114,SMALL(IF($AA$7:$AA$114&lt;&gt;"",IF($X$7:$X$114&lt;&gt;"",ROW($X$7:$X$114)-MIN(ROW($X$7:$X$114))+1,""),""),ROW()-ROW(A$117)+1))),),"")</f>
        <v>0</v>
      </c>
      <c r="AC156">
        <f t="array" ref="AC156">IFERROR(CONCATENATE((INDEX($AF$7:$AF$114,SMALL(IF($AF$7:$AF$114&lt;&gt;"",IF($AC$7:$AC$114&lt;&gt;"",ROW($AC$7:$AC$114)-MIN(ROW($AC$7:$AC$114))+1,""),""),ROW()-ROW(A$117)+1)))," "),"")</f>
        <v>0</v>
      </c>
      <c r="AD156">
        <f t="array" ref="AD156">IFERROR(CONCATENATE(TEXT(INDEX($AC$7:$AC$114,SMALL(IF($AF$7:$AF$114&lt;&gt;"",IF($AC$7:$AC$114&lt;&gt;"",ROW($AC$7:$AC$114)-MIN(ROW($AC$7:$AC$114))+1,""),""),ROW()-ROW(A$117)+1)),"##0")," "),"")</f>
        <v>0</v>
      </c>
      <c r="AE156">
        <f t="array" ref="AE156">IFERROR(CONCATENATE((INDEX($A$7:$A$114,SMALL(IF($AF$7:$AF$114&lt;&gt;"",IF($AC$7:$AC$114&lt;&gt;"",ROW($AC$7:$AC$114)-MIN(ROW($AC$7:$AC$114))+1,""),""),ROW()-ROW(A$117)+1))),),"")</f>
        <v>0</v>
      </c>
      <c r="AH156">
        <f t="array" ref="AH156">IFERROR(CONCATENATE((INDEX($AK$7:$AK$114,SMALL(IF($AK$7:$AK$114&lt;&gt;"",IF($AH$7:$AH$114&lt;&gt;"",ROW($AH$7:$AH$114)-MIN(ROW($AH$7:$AH$114))+1,""),""),ROW()-ROW(A$117)+1)))," "),"")</f>
        <v>0</v>
      </c>
      <c r="AI156">
        <f t="array" ref="AI156">IFERROR(CONCATENATE(TEXT(INDEX($AH$7:$AH$114,SMALL(IF($AK$7:$AK$114&lt;&gt;"",IF($AH$7:$AH$114&lt;&gt;"",ROW($AH$7:$AH$114)-MIN(ROW($AH$7:$AH$114))+1,""),""),ROW()-ROW(A$117)+1)),"##0")," "),"")</f>
        <v>0</v>
      </c>
      <c r="AJ156">
        <f t="array" ref="AJ156">IFERROR(CONCATENATE((INDEX($A$7:$A$114,SMALL(IF($AK$7:$AK$114&lt;&gt;"",IF($AH$7:$AH$114&lt;&gt;"",ROW($AH$7:$AH$114)-MIN(ROW($AH$7:$AH$114))+1,""),""),ROW()-ROW(A$117)+1))),),"")</f>
        <v>0</v>
      </c>
    </row>
    <row r="157" spans="9:36">
      <c r="I157">
        <f t="array" ref="I157">IFERROR(CONCATENATE(TEXT(INDEX($I$7:$I$114,SMALL(IF($L$7:$L$114&lt;&gt;"",IF($I$7:$I$114&lt;&gt;"",ROW($I$7:$I$114)-MIN(ROW($I$7:$I$114))+1,""),""),ROW()-ROW(A$117)+1)),"##0"),","),"")</f>
        <v>0</v>
      </c>
      <c r="J157">
        <f t="array" ref="J157">IFERROR(CONCATENATE((INDEX($L$7:$L$114,SMALL(IF($L$7:$L$114&lt;&gt;"",IF($I$7:$I$114&lt;&gt;"",ROW($I$7:$I$114)-MIN(ROW($I$7:$I$114))+1,""),""),ROW()-ROW(A$117)+1))),","),"")</f>
        <v>0</v>
      </c>
      <c r="K157">
        <f t="array" ref="K157">IFERROR(CONCATENATE((INDEX($A$7:$A$114,SMALL(IF($L$7:$L$114&lt;&gt;"",IF($I$7:$I$114&lt;&gt;"",ROW($I$7:$I$114)-MIN(ROW($I$7:$I$114))+1,""),""),ROW()-ROW(A$117)+1))),),"")</f>
        <v>0</v>
      </c>
      <c r="N157">
        <f t="array" ref="N157">IFERROR(CONCATENATE((INDEX($Q$7:$Q$114,SMALL(IF($Q$7:$Q$114&lt;&gt;"",IF($N$7:$N$114&lt;&gt;"",ROW($N$7:$N$114)-MIN(ROW($N$7:$N$114))+1,""),""),ROW()-ROW(A$117)+1)))," "),"")</f>
        <v>0</v>
      </c>
      <c r="O157">
        <f t="array" ref="O157">IFERROR(CONCATENATE(TEXT(INDEX($N$7:$N$114,SMALL(IF($Q$7:$Q$114&lt;&gt;"",IF($N$7:$N$114&lt;&gt;"",ROW($N$7:$N$114)-MIN(ROW($N$7:$N$114))+1,""),""),ROW()-ROW(A$117)+1)),"##0")," "),"")</f>
        <v>0</v>
      </c>
      <c r="P157">
        <f t="array" ref="P157">IFERROR(CONCATENATE((INDEX($A$7:$A$114,SMALL(IF($Q$7:$Q$114&lt;&gt;"",IF($N$7:$N$114&lt;&gt;"",ROW($N$7:$N$114)-MIN(ROW($N$7:$N$114))+1,""),""),ROW()-ROW(A$117)+1))),),"")</f>
        <v>0</v>
      </c>
      <c r="S157">
        <f t="array" ref="S157">IFERROR(CONCATENATE((INDEX($V$7:$V$114,SMALL(IF($V$7:$V$114&lt;&gt;"",IF($S$7:$S$114&lt;&gt;"",ROW($S$7:$S$114)-MIN(ROW($S$7:$S$114))+1,""),""),ROW()-ROW(A$117)+1)))," "),"")</f>
        <v>0</v>
      </c>
      <c r="T157">
        <f t="array" ref="T157">IFERROR(CONCATENATE(TEXT(INDEX($S$7:$S$114,SMALL(IF($V$7:$V$114&lt;&gt;"",IF($S$7:$S$114&lt;&gt;"",ROW($S$7:$S$114)-MIN(ROW($S$7:$S$114))+1,""),""),ROW()-ROW(A$117)+1)),"##0")," "),"")</f>
        <v>0</v>
      </c>
      <c r="U157">
        <f t="array" ref="U157">IFERROR(CONCATENATE((INDEX($A$7:$A$114,SMALL(IF($V$7:$V$114&lt;&gt;"",IF($S$7:$S$114&lt;&gt;"",ROW($S$7:$S$114)-MIN(ROW($S$7:$S$114))+1,""),""),ROW()-ROW(A$117)+1))),),"")</f>
        <v>0</v>
      </c>
      <c r="X157">
        <f t="array" ref="X157">IFERROR(CONCATENATE((INDEX($AA$7:$AA$114,SMALL(IF($AA$7:$AA$114&lt;&gt;"",IF($X$7:$X$114&lt;&gt;"",ROW($X$7:$X$114)-MIN(ROW($X$7:$X$114))+1,""),""),ROW()-ROW(A$117)+1))),","),"")</f>
        <v>0</v>
      </c>
      <c r="Y157">
        <f t="array" ref="Y157">IFERROR(CONCATENATE(TEXT(INDEX($X$7:$X$114,SMALL(IF($AA$7:$AA$114&lt;&gt;"",IF($X$7:$X$114&lt;&gt;"",ROW($X$7:$X$114)-MIN(ROW($X$7:$X$114))+1,""),""),ROW()-ROW(A$117)+1)),"##0"),","),"")</f>
        <v>0</v>
      </c>
      <c r="Z157">
        <f t="array" ref="Z157">IFERROR(CONCATENATE((INDEX($A$7:$A$114,SMALL(IF($AA$7:$AA$114&lt;&gt;"",IF($X$7:$X$114&lt;&gt;"",ROW($X$7:$X$114)-MIN(ROW($X$7:$X$114))+1,""),""),ROW()-ROW(A$117)+1))),),"")</f>
        <v>0</v>
      </c>
      <c r="AC157">
        <f t="array" ref="AC157">IFERROR(CONCATENATE((INDEX($AF$7:$AF$114,SMALL(IF($AF$7:$AF$114&lt;&gt;"",IF($AC$7:$AC$114&lt;&gt;"",ROW($AC$7:$AC$114)-MIN(ROW($AC$7:$AC$114))+1,""),""),ROW()-ROW(A$117)+1)))," "),"")</f>
        <v>0</v>
      </c>
      <c r="AD157">
        <f t="array" ref="AD157">IFERROR(CONCATENATE(TEXT(INDEX($AC$7:$AC$114,SMALL(IF($AF$7:$AF$114&lt;&gt;"",IF($AC$7:$AC$114&lt;&gt;"",ROW($AC$7:$AC$114)-MIN(ROW($AC$7:$AC$114))+1,""),""),ROW()-ROW(A$117)+1)),"##0")," "),"")</f>
        <v>0</v>
      </c>
      <c r="AE157">
        <f t="array" ref="AE157">IFERROR(CONCATENATE((INDEX($A$7:$A$114,SMALL(IF($AF$7:$AF$114&lt;&gt;"",IF($AC$7:$AC$114&lt;&gt;"",ROW($AC$7:$AC$114)-MIN(ROW($AC$7:$AC$114))+1,""),""),ROW()-ROW(A$117)+1))),),"")</f>
        <v>0</v>
      </c>
      <c r="AH157">
        <f t="array" ref="AH157">IFERROR(CONCATENATE((INDEX($AK$7:$AK$114,SMALL(IF($AK$7:$AK$114&lt;&gt;"",IF($AH$7:$AH$114&lt;&gt;"",ROW($AH$7:$AH$114)-MIN(ROW($AH$7:$AH$114))+1,""),""),ROW()-ROW(A$117)+1)))," "),"")</f>
        <v>0</v>
      </c>
      <c r="AI157">
        <f t="array" ref="AI157">IFERROR(CONCATENATE(TEXT(INDEX($AH$7:$AH$114,SMALL(IF($AK$7:$AK$114&lt;&gt;"",IF($AH$7:$AH$114&lt;&gt;"",ROW($AH$7:$AH$114)-MIN(ROW($AH$7:$AH$114))+1,""),""),ROW()-ROW(A$117)+1)),"##0")," "),"")</f>
        <v>0</v>
      </c>
      <c r="AJ157">
        <f t="array" ref="AJ157">IFERROR(CONCATENATE((INDEX($A$7:$A$114,SMALL(IF($AK$7:$AK$114&lt;&gt;"",IF($AH$7:$AH$114&lt;&gt;"",ROW($AH$7:$AH$114)-MIN(ROW($AH$7:$AH$114))+1,""),""),ROW()-ROW(A$117)+1))),),"")</f>
        <v>0</v>
      </c>
    </row>
    <row r="158" spans="9:36">
      <c r="I158">
        <f t="array" ref="I158">IFERROR(CONCATENATE(TEXT(INDEX($I$7:$I$114,SMALL(IF($L$7:$L$114&lt;&gt;"",IF($I$7:$I$114&lt;&gt;"",ROW($I$7:$I$114)-MIN(ROW($I$7:$I$114))+1,""),""),ROW()-ROW(A$117)+1)),"##0"),","),"")</f>
        <v>0</v>
      </c>
      <c r="J158">
        <f t="array" ref="J158">IFERROR(CONCATENATE((INDEX($L$7:$L$114,SMALL(IF($L$7:$L$114&lt;&gt;"",IF($I$7:$I$114&lt;&gt;"",ROW($I$7:$I$114)-MIN(ROW($I$7:$I$114))+1,""),""),ROW()-ROW(A$117)+1))),","),"")</f>
        <v>0</v>
      </c>
      <c r="K158">
        <f t="array" ref="K158">IFERROR(CONCATENATE((INDEX($A$7:$A$114,SMALL(IF($L$7:$L$114&lt;&gt;"",IF($I$7:$I$114&lt;&gt;"",ROW($I$7:$I$114)-MIN(ROW($I$7:$I$114))+1,""),""),ROW()-ROW(A$117)+1))),),"")</f>
        <v>0</v>
      </c>
      <c r="N158">
        <f t="array" ref="N158">IFERROR(CONCATENATE((INDEX($Q$7:$Q$114,SMALL(IF($Q$7:$Q$114&lt;&gt;"",IF($N$7:$N$114&lt;&gt;"",ROW($N$7:$N$114)-MIN(ROW($N$7:$N$114))+1,""),""),ROW()-ROW(A$117)+1)))," "),"")</f>
        <v>0</v>
      </c>
      <c r="O158">
        <f t="array" ref="O158">IFERROR(CONCATENATE(TEXT(INDEX($N$7:$N$114,SMALL(IF($Q$7:$Q$114&lt;&gt;"",IF($N$7:$N$114&lt;&gt;"",ROW($N$7:$N$114)-MIN(ROW($N$7:$N$114))+1,""),""),ROW()-ROW(A$117)+1)),"##0")," "),"")</f>
        <v>0</v>
      </c>
      <c r="P158">
        <f t="array" ref="P158">IFERROR(CONCATENATE((INDEX($A$7:$A$114,SMALL(IF($Q$7:$Q$114&lt;&gt;"",IF($N$7:$N$114&lt;&gt;"",ROW($N$7:$N$114)-MIN(ROW($N$7:$N$114))+1,""),""),ROW()-ROW(A$117)+1))),),"")</f>
        <v>0</v>
      </c>
      <c r="S158">
        <f t="array" ref="S158">IFERROR(CONCATENATE((INDEX($V$7:$V$114,SMALL(IF($V$7:$V$114&lt;&gt;"",IF($S$7:$S$114&lt;&gt;"",ROW($S$7:$S$114)-MIN(ROW($S$7:$S$114))+1,""),""),ROW()-ROW(A$117)+1)))," "),"")</f>
        <v>0</v>
      </c>
      <c r="T158">
        <f t="array" ref="T158">IFERROR(CONCATENATE(TEXT(INDEX($S$7:$S$114,SMALL(IF($V$7:$V$114&lt;&gt;"",IF($S$7:$S$114&lt;&gt;"",ROW($S$7:$S$114)-MIN(ROW($S$7:$S$114))+1,""),""),ROW()-ROW(A$117)+1)),"##0")," "),"")</f>
        <v>0</v>
      </c>
      <c r="U158">
        <f t="array" ref="U158">IFERROR(CONCATENATE((INDEX($A$7:$A$114,SMALL(IF($V$7:$V$114&lt;&gt;"",IF($S$7:$S$114&lt;&gt;"",ROW($S$7:$S$114)-MIN(ROW($S$7:$S$114))+1,""),""),ROW()-ROW(A$117)+1))),),"")</f>
        <v>0</v>
      </c>
      <c r="X158">
        <f t="array" ref="X158">IFERROR(CONCATENATE((INDEX($AA$7:$AA$114,SMALL(IF($AA$7:$AA$114&lt;&gt;"",IF($X$7:$X$114&lt;&gt;"",ROW($X$7:$X$114)-MIN(ROW($X$7:$X$114))+1,""),""),ROW()-ROW(A$117)+1))),","),"")</f>
        <v>0</v>
      </c>
      <c r="Y158">
        <f t="array" ref="Y158">IFERROR(CONCATENATE(TEXT(INDEX($X$7:$X$114,SMALL(IF($AA$7:$AA$114&lt;&gt;"",IF($X$7:$X$114&lt;&gt;"",ROW($X$7:$X$114)-MIN(ROW($X$7:$X$114))+1,""),""),ROW()-ROW(A$117)+1)),"##0"),","),"")</f>
        <v>0</v>
      </c>
      <c r="Z158">
        <f t="array" ref="Z158">IFERROR(CONCATENATE((INDEX($A$7:$A$114,SMALL(IF($AA$7:$AA$114&lt;&gt;"",IF($X$7:$X$114&lt;&gt;"",ROW($X$7:$X$114)-MIN(ROW($X$7:$X$114))+1,""),""),ROW()-ROW(A$117)+1))),),"")</f>
        <v>0</v>
      </c>
      <c r="AC158">
        <f t="array" ref="AC158">IFERROR(CONCATENATE((INDEX($AF$7:$AF$114,SMALL(IF($AF$7:$AF$114&lt;&gt;"",IF($AC$7:$AC$114&lt;&gt;"",ROW($AC$7:$AC$114)-MIN(ROW($AC$7:$AC$114))+1,""),""),ROW()-ROW(A$117)+1)))," "),"")</f>
        <v>0</v>
      </c>
      <c r="AD158">
        <f t="array" ref="AD158">IFERROR(CONCATENATE(TEXT(INDEX($AC$7:$AC$114,SMALL(IF($AF$7:$AF$114&lt;&gt;"",IF($AC$7:$AC$114&lt;&gt;"",ROW($AC$7:$AC$114)-MIN(ROW($AC$7:$AC$114))+1,""),""),ROW()-ROW(A$117)+1)),"##0")," "),"")</f>
        <v>0</v>
      </c>
      <c r="AE158">
        <f t="array" ref="AE158">IFERROR(CONCATENATE((INDEX($A$7:$A$114,SMALL(IF($AF$7:$AF$114&lt;&gt;"",IF($AC$7:$AC$114&lt;&gt;"",ROW($AC$7:$AC$114)-MIN(ROW($AC$7:$AC$114))+1,""),""),ROW()-ROW(A$117)+1))),),"")</f>
        <v>0</v>
      </c>
      <c r="AH158">
        <f t="array" ref="AH158">IFERROR(CONCATENATE((INDEX($AK$7:$AK$114,SMALL(IF($AK$7:$AK$114&lt;&gt;"",IF($AH$7:$AH$114&lt;&gt;"",ROW($AH$7:$AH$114)-MIN(ROW($AH$7:$AH$114))+1,""),""),ROW()-ROW(A$117)+1)))," "),"")</f>
        <v>0</v>
      </c>
      <c r="AI158">
        <f t="array" ref="AI158">IFERROR(CONCATENATE(TEXT(INDEX($AH$7:$AH$114,SMALL(IF($AK$7:$AK$114&lt;&gt;"",IF($AH$7:$AH$114&lt;&gt;"",ROW($AH$7:$AH$114)-MIN(ROW($AH$7:$AH$114))+1,""),""),ROW()-ROW(A$117)+1)),"##0")," "),"")</f>
        <v>0</v>
      </c>
      <c r="AJ158">
        <f t="array" ref="AJ158">IFERROR(CONCATENATE((INDEX($A$7:$A$114,SMALL(IF($AK$7:$AK$114&lt;&gt;"",IF($AH$7:$AH$114&lt;&gt;"",ROW($AH$7:$AH$114)-MIN(ROW($AH$7:$AH$114))+1,""),""),ROW()-ROW(A$117)+1))),),"")</f>
        <v>0</v>
      </c>
    </row>
    <row r="159" spans="9:36">
      <c r="I159">
        <f t="array" ref="I159">IFERROR(CONCATENATE(TEXT(INDEX($I$7:$I$114,SMALL(IF($L$7:$L$114&lt;&gt;"",IF($I$7:$I$114&lt;&gt;"",ROW($I$7:$I$114)-MIN(ROW($I$7:$I$114))+1,""),""),ROW()-ROW(A$117)+1)),"##0"),","),"")</f>
        <v>0</v>
      </c>
      <c r="J159">
        <f t="array" ref="J159">IFERROR(CONCATENATE((INDEX($L$7:$L$114,SMALL(IF($L$7:$L$114&lt;&gt;"",IF($I$7:$I$114&lt;&gt;"",ROW($I$7:$I$114)-MIN(ROW($I$7:$I$114))+1,""),""),ROW()-ROW(A$117)+1))),","),"")</f>
        <v>0</v>
      </c>
      <c r="K159">
        <f t="array" ref="K159">IFERROR(CONCATENATE((INDEX($A$7:$A$114,SMALL(IF($L$7:$L$114&lt;&gt;"",IF($I$7:$I$114&lt;&gt;"",ROW($I$7:$I$114)-MIN(ROW($I$7:$I$114))+1,""),""),ROW()-ROW(A$117)+1))),),"")</f>
        <v>0</v>
      </c>
      <c r="N159">
        <f t="array" ref="N159">IFERROR(CONCATENATE((INDEX($Q$7:$Q$114,SMALL(IF($Q$7:$Q$114&lt;&gt;"",IF($N$7:$N$114&lt;&gt;"",ROW($N$7:$N$114)-MIN(ROW($N$7:$N$114))+1,""),""),ROW()-ROW(A$117)+1)))," "),"")</f>
        <v>0</v>
      </c>
      <c r="O159">
        <f t="array" ref="O159">IFERROR(CONCATENATE(TEXT(INDEX($N$7:$N$114,SMALL(IF($Q$7:$Q$114&lt;&gt;"",IF($N$7:$N$114&lt;&gt;"",ROW($N$7:$N$114)-MIN(ROW($N$7:$N$114))+1,""),""),ROW()-ROW(A$117)+1)),"##0")," "),"")</f>
        <v>0</v>
      </c>
      <c r="P159">
        <f t="array" ref="P159">IFERROR(CONCATENATE((INDEX($A$7:$A$114,SMALL(IF($Q$7:$Q$114&lt;&gt;"",IF($N$7:$N$114&lt;&gt;"",ROW($N$7:$N$114)-MIN(ROW($N$7:$N$114))+1,""),""),ROW()-ROW(A$117)+1))),),"")</f>
        <v>0</v>
      </c>
      <c r="S159">
        <f t="array" ref="S159">IFERROR(CONCATENATE((INDEX($V$7:$V$114,SMALL(IF($V$7:$V$114&lt;&gt;"",IF($S$7:$S$114&lt;&gt;"",ROW($S$7:$S$114)-MIN(ROW($S$7:$S$114))+1,""),""),ROW()-ROW(A$117)+1)))," "),"")</f>
        <v>0</v>
      </c>
      <c r="T159">
        <f t="array" ref="T159">IFERROR(CONCATENATE(TEXT(INDEX($S$7:$S$114,SMALL(IF($V$7:$V$114&lt;&gt;"",IF($S$7:$S$114&lt;&gt;"",ROW($S$7:$S$114)-MIN(ROW($S$7:$S$114))+1,""),""),ROW()-ROW(A$117)+1)),"##0")," "),"")</f>
        <v>0</v>
      </c>
      <c r="U159">
        <f t="array" ref="U159">IFERROR(CONCATENATE((INDEX($A$7:$A$114,SMALL(IF($V$7:$V$114&lt;&gt;"",IF($S$7:$S$114&lt;&gt;"",ROW($S$7:$S$114)-MIN(ROW($S$7:$S$114))+1,""),""),ROW()-ROW(A$117)+1))),),"")</f>
        <v>0</v>
      </c>
      <c r="X159">
        <f t="array" ref="X159">IFERROR(CONCATENATE((INDEX($AA$7:$AA$114,SMALL(IF($AA$7:$AA$114&lt;&gt;"",IF($X$7:$X$114&lt;&gt;"",ROW($X$7:$X$114)-MIN(ROW($X$7:$X$114))+1,""),""),ROW()-ROW(A$117)+1))),","),"")</f>
        <v>0</v>
      </c>
      <c r="Y159">
        <f t="array" ref="Y159">IFERROR(CONCATENATE(TEXT(INDEX($X$7:$X$114,SMALL(IF($AA$7:$AA$114&lt;&gt;"",IF($X$7:$X$114&lt;&gt;"",ROW($X$7:$X$114)-MIN(ROW($X$7:$X$114))+1,""),""),ROW()-ROW(A$117)+1)),"##0"),","),"")</f>
        <v>0</v>
      </c>
      <c r="Z159">
        <f t="array" ref="Z159">IFERROR(CONCATENATE((INDEX($A$7:$A$114,SMALL(IF($AA$7:$AA$114&lt;&gt;"",IF($X$7:$X$114&lt;&gt;"",ROW($X$7:$X$114)-MIN(ROW($X$7:$X$114))+1,""),""),ROW()-ROW(A$117)+1))),),"")</f>
        <v>0</v>
      </c>
      <c r="AC159">
        <f t="array" ref="AC159">IFERROR(CONCATENATE((INDEX($AF$7:$AF$114,SMALL(IF($AF$7:$AF$114&lt;&gt;"",IF($AC$7:$AC$114&lt;&gt;"",ROW($AC$7:$AC$114)-MIN(ROW($AC$7:$AC$114))+1,""),""),ROW()-ROW(A$117)+1)))," "),"")</f>
        <v>0</v>
      </c>
      <c r="AD159">
        <f t="array" ref="AD159">IFERROR(CONCATENATE(TEXT(INDEX($AC$7:$AC$114,SMALL(IF($AF$7:$AF$114&lt;&gt;"",IF($AC$7:$AC$114&lt;&gt;"",ROW($AC$7:$AC$114)-MIN(ROW($AC$7:$AC$114))+1,""),""),ROW()-ROW(A$117)+1)),"##0")," "),"")</f>
        <v>0</v>
      </c>
      <c r="AE159">
        <f t="array" ref="AE159">IFERROR(CONCATENATE((INDEX($A$7:$A$114,SMALL(IF($AF$7:$AF$114&lt;&gt;"",IF($AC$7:$AC$114&lt;&gt;"",ROW($AC$7:$AC$114)-MIN(ROW($AC$7:$AC$114))+1,""),""),ROW()-ROW(A$117)+1))),),"")</f>
        <v>0</v>
      </c>
      <c r="AH159">
        <f t="array" ref="AH159">IFERROR(CONCATENATE((INDEX($AK$7:$AK$114,SMALL(IF($AK$7:$AK$114&lt;&gt;"",IF($AH$7:$AH$114&lt;&gt;"",ROW($AH$7:$AH$114)-MIN(ROW($AH$7:$AH$114))+1,""),""),ROW()-ROW(A$117)+1)))," "),"")</f>
        <v>0</v>
      </c>
      <c r="AI159">
        <f t="array" ref="AI159">IFERROR(CONCATENATE(TEXT(INDEX($AH$7:$AH$114,SMALL(IF($AK$7:$AK$114&lt;&gt;"",IF($AH$7:$AH$114&lt;&gt;"",ROW($AH$7:$AH$114)-MIN(ROW($AH$7:$AH$114))+1,""),""),ROW()-ROW(A$117)+1)),"##0")," "),"")</f>
        <v>0</v>
      </c>
      <c r="AJ159">
        <f t="array" ref="AJ159">IFERROR(CONCATENATE((INDEX($A$7:$A$114,SMALL(IF($AK$7:$AK$114&lt;&gt;"",IF($AH$7:$AH$114&lt;&gt;"",ROW($AH$7:$AH$114)-MIN(ROW($AH$7:$AH$114))+1,""),""),ROW()-ROW(A$117)+1))),),"")</f>
        <v>0</v>
      </c>
    </row>
    <row r="160" spans="9:36">
      <c r="I160">
        <f t="array" ref="I160">IFERROR(CONCATENATE(TEXT(INDEX($I$7:$I$114,SMALL(IF($L$7:$L$114&lt;&gt;"",IF($I$7:$I$114&lt;&gt;"",ROW($I$7:$I$114)-MIN(ROW($I$7:$I$114))+1,""),""),ROW()-ROW(A$117)+1)),"##0"),","),"")</f>
        <v>0</v>
      </c>
      <c r="J160">
        <f t="array" ref="J160">IFERROR(CONCATENATE((INDEX($L$7:$L$114,SMALL(IF($L$7:$L$114&lt;&gt;"",IF($I$7:$I$114&lt;&gt;"",ROW($I$7:$I$114)-MIN(ROW($I$7:$I$114))+1,""),""),ROW()-ROW(A$117)+1))),","),"")</f>
        <v>0</v>
      </c>
      <c r="K160">
        <f t="array" ref="K160">IFERROR(CONCATENATE((INDEX($A$7:$A$114,SMALL(IF($L$7:$L$114&lt;&gt;"",IF($I$7:$I$114&lt;&gt;"",ROW($I$7:$I$114)-MIN(ROW($I$7:$I$114))+1,""),""),ROW()-ROW(A$117)+1))),),"")</f>
        <v>0</v>
      </c>
      <c r="N160">
        <f t="array" ref="N160">IFERROR(CONCATENATE((INDEX($Q$7:$Q$114,SMALL(IF($Q$7:$Q$114&lt;&gt;"",IF($N$7:$N$114&lt;&gt;"",ROW($N$7:$N$114)-MIN(ROW($N$7:$N$114))+1,""),""),ROW()-ROW(A$117)+1)))," "),"")</f>
        <v>0</v>
      </c>
      <c r="O160">
        <f t="array" ref="O160">IFERROR(CONCATENATE(TEXT(INDEX($N$7:$N$114,SMALL(IF($Q$7:$Q$114&lt;&gt;"",IF($N$7:$N$114&lt;&gt;"",ROW($N$7:$N$114)-MIN(ROW($N$7:$N$114))+1,""),""),ROW()-ROW(A$117)+1)),"##0")," "),"")</f>
        <v>0</v>
      </c>
      <c r="P160">
        <f t="array" ref="P160">IFERROR(CONCATENATE((INDEX($A$7:$A$114,SMALL(IF($Q$7:$Q$114&lt;&gt;"",IF($N$7:$N$114&lt;&gt;"",ROW($N$7:$N$114)-MIN(ROW($N$7:$N$114))+1,""),""),ROW()-ROW(A$117)+1))),),"")</f>
        <v>0</v>
      </c>
      <c r="S160">
        <f t="array" ref="S160">IFERROR(CONCATENATE((INDEX($V$7:$V$114,SMALL(IF($V$7:$V$114&lt;&gt;"",IF($S$7:$S$114&lt;&gt;"",ROW($S$7:$S$114)-MIN(ROW($S$7:$S$114))+1,""),""),ROW()-ROW(A$117)+1)))," "),"")</f>
        <v>0</v>
      </c>
      <c r="T160">
        <f t="array" ref="T160">IFERROR(CONCATENATE(TEXT(INDEX($S$7:$S$114,SMALL(IF($V$7:$V$114&lt;&gt;"",IF($S$7:$S$114&lt;&gt;"",ROW($S$7:$S$114)-MIN(ROW($S$7:$S$114))+1,""),""),ROW()-ROW(A$117)+1)),"##0")," "),"")</f>
        <v>0</v>
      </c>
      <c r="U160">
        <f t="array" ref="U160">IFERROR(CONCATENATE((INDEX($A$7:$A$114,SMALL(IF($V$7:$V$114&lt;&gt;"",IF($S$7:$S$114&lt;&gt;"",ROW($S$7:$S$114)-MIN(ROW($S$7:$S$114))+1,""),""),ROW()-ROW(A$117)+1))),),"")</f>
        <v>0</v>
      </c>
      <c r="X160">
        <f t="array" ref="X160">IFERROR(CONCATENATE((INDEX($AA$7:$AA$114,SMALL(IF($AA$7:$AA$114&lt;&gt;"",IF($X$7:$X$114&lt;&gt;"",ROW($X$7:$X$114)-MIN(ROW($X$7:$X$114))+1,""),""),ROW()-ROW(A$117)+1))),","),"")</f>
        <v>0</v>
      </c>
      <c r="Y160">
        <f t="array" ref="Y160">IFERROR(CONCATENATE(TEXT(INDEX($X$7:$X$114,SMALL(IF($AA$7:$AA$114&lt;&gt;"",IF($X$7:$X$114&lt;&gt;"",ROW($X$7:$X$114)-MIN(ROW($X$7:$X$114))+1,""),""),ROW()-ROW(A$117)+1)),"##0"),","),"")</f>
        <v>0</v>
      </c>
      <c r="Z160">
        <f t="array" ref="Z160">IFERROR(CONCATENATE((INDEX($A$7:$A$114,SMALL(IF($AA$7:$AA$114&lt;&gt;"",IF($X$7:$X$114&lt;&gt;"",ROW($X$7:$X$114)-MIN(ROW($X$7:$X$114))+1,""),""),ROW()-ROW(A$117)+1))),),"")</f>
        <v>0</v>
      </c>
      <c r="AC160">
        <f t="array" ref="AC160">IFERROR(CONCATENATE((INDEX($AF$7:$AF$114,SMALL(IF($AF$7:$AF$114&lt;&gt;"",IF($AC$7:$AC$114&lt;&gt;"",ROW($AC$7:$AC$114)-MIN(ROW($AC$7:$AC$114))+1,""),""),ROW()-ROW(A$117)+1)))," "),"")</f>
        <v>0</v>
      </c>
      <c r="AD160">
        <f t="array" ref="AD160">IFERROR(CONCATENATE(TEXT(INDEX($AC$7:$AC$114,SMALL(IF($AF$7:$AF$114&lt;&gt;"",IF($AC$7:$AC$114&lt;&gt;"",ROW($AC$7:$AC$114)-MIN(ROW($AC$7:$AC$114))+1,""),""),ROW()-ROW(A$117)+1)),"##0")," "),"")</f>
        <v>0</v>
      </c>
      <c r="AE160">
        <f t="array" ref="AE160">IFERROR(CONCATENATE((INDEX($A$7:$A$114,SMALL(IF($AF$7:$AF$114&lt;&gt;"",IF($AC$7:$AC$114&lt;&gt;"",ROW($AC$7:$AC$114)-MIN(ROW($AC$7:$AC$114))+1,""),""),ROW()-ROW(A$117)+1))),),"")</f>
        <v>0</v>
      </c>
      <c r="AH160">
        <f t="array" ref="AH160">IFERROR(CONCATENATE((INDEX($AK$7:$AK$114,SMALL(IF($AK$7:$AK$114&lt;&gt;"",IF($AH$7:$AH$114&lt;&gt;"",ROW($AH$7:$AH$114)-MIN(ROW($AH$7:$AH$114))+1,""),""),ROW()-ROW(A$117)+1)))," "),"")</f>
        <v>0</v>
      </c>
      <c r="AI160">
        <f t="array" ref="AI160">IFERROR(CONCATENATE(TEXT(INDEX($AH$7:$AH$114,SMALL(IF($AK$7:$AK$114&lt;&gt;"",IF($AH$7:$AH$114&lt;&gt;"",ROW($AH$7:$AH$114)-MIN(ROW($AH$7:$AH$114))+1,""),""),ROW()-ROW(A$117)+1)),"##0")," "),"")</f>
        <v>0</v>
      </c>
      <c r="AJ160">
        <f t="array" ref="AJ160">IFERROR(CONCATENATE((INDEX($A$7:$A$114,SMALL(IF($AK$7:$AK$114&lt;&gt;"",IF($AH$7:$AH$114&lt;&gt;"",ROW($AH$7:$AH$114)-MIN(ROW($AH$7:$AH$114))+1,""),""),ROW()-ROW(A$117)+1))),),"")</f>
        <v>0</v>
      </c>
    </row>
    <row r="161" spans="9:36">
      <c r="I161">
        <f t="array" ref="I161">IFERROR(CONCATENATE(TEXT(INDEX($I$7:$I$114,SMALL(IF($L$7:$L$114&lt;&gt;"",IF($I$7:$I$114&lt;&gt;"",ROW($I$7:$I$114)-MIN(ROW($I$7:$I$114))+1,""),""),ROW()-ROW(A$117)+1)),"##0"),","),"")</f>
        <v>0</v>
      </c>
      <c r="J161">
        <f t="array" ref="J161">IFERROR(CONCATENATE((INDEX($L$7:$L$114,SMALL(IF($L$7:$L$114&lt;&gt;"",IF($I$7:$I$114&lt;&gt;"",ROW($I$7:$I$114)-MIN(ROW($I$7:$I$114))+1,""),""),ROW()-ROW(A$117)+1))),","),"")</f>
        <v>0</v>
      </c>
      <c r="K161">
        <f t="array" ref="K161">IFERROR(CONCATENATE((INDEX($A$7:$A$114,SMALL(IF($L$7:$L$114&lt;&gt;"",IF($I$7:$I$114&lt;&gt;"",ROW($I$7:$I$114)-MIN(ROW($I$7:$I$114))+1,""),""),ROW()-ROW(A$117)+1))),),"")</f>
        <v>0</v>
      </c>
      <c r="N161">
        <f t="array" ref="N161">IFERROR(CONCATENATE((INDEX($Q$7:$Q$114,SMALL(IF($Q$7:$Q$114&lt;&gt;"",IF($N$7:$N$114&lt;&gt;"",ROW($N$7:$N$114)-MIN(ROW($N$7:$N$114))+1,""),""),ROW()-ROW(A$117)+1)))," "),"")</f>
        <v>0</v>
      </c>
      <c r="O161">
        <f t="array" ref="O161">IFERROR(CONCATENATE(TEXT(INDEX($N$7:$N$114,SMALL(IF($Q$7:$Q$114&lt;&gt;"",IF($N$7:$N$114&lt;&gt;"",ROW($N$7:$N$114)-MIN(ROW($N$7:$N$114))+1,""),""),ROW()-ROW(A$117)+1)),"##0")," "),"")</f>
        <v>0</v>
      </c>
      <c r="P161">
        <f t="array" ref="P161">IFERROR(CONCATENATE((INDEX($A$7:$A$114,SMALL(IF($Q$7:$Q$114&lt;&gt;"",IF($N$7:$N$114&lt;&gt;"",ROW($N$7:$N$114)-MIN(ROW($N$7:$N$114))+1,""),""),ROW()-ROW(A$117)+1))),),"")</f>
        <v>0</v>
      </c>
      <c r="S161">
        <f t="array" ref="S161">IFERROR(CONCATENATE((INDEX($V$7:$V$114,SMALL(IF($V$7:$V$114&lt;&gt;"",IF($S$7:$S$114&lt;&gt;"",ROW($S$7:$S$114)-MIN(ROW($S$7:$S$114))+1,""),""),ROW()-ROW(A$117)+1)))," "),"")</f>
        <v>0</v>
      </c>
      <c r="T161">
        <f t="array" ref="T161">IFERROR(CONCATENATE(TEXT(INDEX($S$7:$S$114,SMALL(IF($V$7:$V$114&lt;&gt;"",IF($S$7:$S$114&lt;&gt;"",ROW($S$7:$S$114)-MIN(ROW($S$7:$S$114))+1,""),""),ROW()-ROW(A$117)+1)),"##0")," "),"")</f>
        <v>0</v>
      </c>
      <c r="U161">
        <f t="array" ref="U161">IFERROR(CONCATENATE((INDEX($A$7:$A$114,SMALL(IF($V$7:$V$114&lt;&gt;"",IF($S$7:$S$114&lt;&gt;"",ROW($S$7:$S$114)-MIN(ROW($S$7:$S$114))+1,""),""),ROW()-ROW(A$117)+1))),),"")</f>
        <v>0</v>
      </c>
      <c r="X161">
        <f t="array" ref="X161">IFERROR(CONCATENATE((INDEX($AA$7:$AA$114,SMALL(IF($AA$7:$AA$114&lt;&gt;"",IF($X$7:$X$114&lt;&gt;"",ROW($X$7:$X$114)-MIN(ROW($X$7:$X$114))+1,""),""),ROW()-ROW(A$117)+1))),","),"")</f>
        <v>0</v>
      </c>
      <c r="Y161">
        <f t="array" ref="Y161">IFERROR(CONCATENATE(TEXT(INDEX($X$7:$X$114,SMALL(IF($AA$7:$AA$114&lt;&gt;"",IF($X$7:$X$114&lt;&gt;"",ROW($X$7:$X$114)-MIN(ROW($X$7:$X$114))+1,""),""),ROW()-ROW(A$117)+1)),"##0"),","),"")</f>
        <v>0</v>
      </c>
      <c r="Z161">
        <f t="array" ref="Z161">IFERROR(CONCATENATE((INDEX($A$7:$A$114,SMALL(IF($AA$7:$AA$114&lt;&gt;"",IF($X$7:$X$114&lt;&gt;"",ROW($X$7:$X$114)-MIN(ROW($X$7:$X$114))+1,""),""),ROW()-ROW(A$117)+1))),),"")</f>
        <v>0</v>
      </c>
      <c r="AC161">
        <f t="array" ref="AC161">IFERROR(CONCATENATE((INDEX($AF$7:$AF$114,SMALL(IF($AF$7:$AF$114&lt;&gt;"",IF($AC$7:$AC$114&lt;&gt;"",ROW($AC$7:$AC$114)-MIN(ROW($AC$7:$AC$114))+1,""),""),ROW()-ROW(A$117)+1)))," "),"")</f>
        <v>0</v>
      </c>
      <c r="AD161">
        <f t="array" ref="AD161">IFERROR(CONCATENATE(TEXT(INDEX($AC$7:$AC$114,SMALL(IF($AF$7:$AF$114&lt;&gt;"",IF($AC$7:$AC$114&lt;&gt;"",ROW($AC$7:$AC$114)-MIN(ROW($AC$7:$AC$114))+1,""),""),ROW()-ROW(A$117)+1)),"##0")," "),"")</f>
        <v>0</v>
      </c>
      <c r="AE161">
        <f t="array" ref="AE161">IFERROR(CONCATENATE((INDEX($A$7:$A$114,SMALL(IF($AF$7:$AF$114&lt;&gt;"",IF($AC$7:$AC$114&lt;&gt;"",ROW($AC$7:$AC$114)-MIN(ROW($AC$7:$AC$114))+1,""),""),ROW()-ROW(A$117)+1))),),"")</f>
        <v>0</v>
      </c>
      <c r="AH161">
        <f t="array" ref="AH161">IFERROR(CONCATENATE((INDEX($AK$7:$AK$114,SMALL(IF($AK$7:$AK$114&lt;&gt;"",IF($AH$7:$AH$114&lt;&gt;"",ROW($AH$7:$AH$114)-MIN(ROW($AH$7:$AH$114))+1,""),""),ROW()-ROW(A$117)+1)))," "),"")</f>
        <v>0</v>
      </c>
      <c r="AI161">
        <f t="array" ref="AI161">IFERROR(CONCATENATE(TEXT(INDEX($AH$7:$AH$114,SMALL(IF($AK$7:$AK$114&lt;&gt;"",IF($AH$7:$AH$114&lt;&gt;"",ROW($AH$7:$AH$114)-MIN(ROW($AH$7:$AH$114))+1,""),""),ROW()-ROW(A$117)+1)),"##0")," "),"")</f>
        <v>0</v>
      </c>
      <c r="AJ161">
        <f t="array" ref="AJ161">IFERROR(CONCATENATE((INDEX($A$7:$A$114,SMALL(IF($AK$7:$AK$114&lt;&gt;"",IF($AH$7:$AH$114&lt;&gt;"",ROW($AH$7:$AH$114)-MIN(ROW($AH$7:$AH$114))+1,""),""),ROW()-ROW(A$117)+1))),),"")</f>
        <v>0</v>
      </c>
    </row>
    <row r="162" spans="9:36">
      <c r="I162">
        <f t="array" ref="I162">IFERROR(CONCATENATE(TEXT(INDEX($I$7:$I$114,SMALL(IF($L$7:$L$114&lt;&gt;"",IF($I$7:$I$114&lt;&gt;"",ROW($I$7:$I$114)-MIN(ROW($I$7:$I$114))+1,""),""),ROW()-ROW(A$117)+1)),"##0"),","),"")</f>
        <v>0</v>
      </c>
      <c r="J162">
        <f t="array" ref="J162">IFERROR(CONCATENATE((INDEX($L$7:$L$114,SMALL(IF($L$7:$L$114&lt;&gt;"",IF($I$7:$I$114&lt;&gt;"",ROW($I$7:$I$114)-MIN(ROW($I$7:$I$114))+1,""),""),ROW()-ROW(A$117)+1))),","),"")</f>
        <v>0</v>
      </c>
      <c r="K162">
        <f t="array" ref="K162">IFERROR(CONCATENATE((INDEX($A$7:$A$114,SMALL(IF($L$7:$L$114&lt;&gt;"",IF($I$7:$I$114&lt;&gt;"",ROW($I$7:$I$114)-MIN(ROW($I$7:$I$114))+1,""),""),ROW()-ROW(A$117)+1))),),"")</f>
        <v>0</v>
      </c>
      <c r="N162">
        <f t="array" ref="N162">IFERROR(CONCATENATE((INDEX($Q$7:$Q$114,SMALL(IF($Q$7:$Q$114&lt;&gt;"",IF($N$7:$N$114&lt;&gt;"",ROW($N$7:$N$114)-MIN(ROW($N$7:$N$114))+1,""),""),ROW()-ROW(A$117)+1)))," "),"")</f>
        <v>0</v>
      </c>
      <c r="O162">
        <f t="array" ref="O162">IFERROR(CONCATENATE(TEXT(INDEX($N$7:$N$114,SMALL(IF($Q$7:$Q$114&lt;&gt;"",IF($N$7:$N$114&lt;&gt;"",ROW($N$7:$N$114)-MIN(ROW($N$7:$N$114))+1,""),""),ROW()-ROW(A$117)+1)),"##0")," "),"")</f>
        <v>0</v>
      </c>
      <c r="P162">
        <f t="array" ref="P162">IFERROR(CONCATENATE((INDEX($A$7:$A$114,SMALL(IF($Q$7:$Q$114&lt;&gt;"",IF($N$7:$N$114&lt;&gt;"",ROW($N$7:$N$114)-MIN(ROW($N$7:$N$114))+1,""),""),ROW()-ROW(A$117)+1))),),"")</f>
        <v>0</v>
      </c>
      <c r="S162">
        <f t="array" ref="S162">IFERROR(CONCATENATE((INDEX($V$7:$V$114,SMALL(IF($V$7:$V$114&lt;&gt;"",IF($S$7:$S$114&lt;&gt;"",ROW($S$7:$S$114)-MIN(ROW($S$7:$S$114))+1,""),""),ROW()-ROW(A$117)+1)))," "),"")</f>
        <v>0</v>
      </c>
      <c r="T162">
        <f t="array" ref="T162">IFERROR(CONCATENATE(TEXT(INDEX($S$7:$S$114,SMALL(IF($V$7:$V$114&lt;&gt;"",IF($S$7:$S$114&lt;&gt;"",ROW($S$7:$S$114)-MIN(ROW($S$7:$S$114))+1,""),""),ROW()-ROW(A$117)+1)),"##0")," "),"")</f>
        <v>0</v>
      </c>
      <c r="U162">
        <f t="array" ref="U162">IFERROR(CONCATENATE((INDEX($A$7:$A$114,SMALL(IF($V$7:$V$114&lt;&gt;"",IF($S$7:$S$114&lt;&gt;"",ROW($S$7:$S$114)-MIN(ROW($S$7:$S$114))+1,""),""),ROW()-ROW(A$117)+1))),),"")</f>
        <v>0</v>
      </c>
      <c r="X162">
        <f t="array" ref="X162">IFERROR(CONCATENATE((INDEX($AA$7:$AA$114,SMALL(IF($AA$7:$AA$114&lt;&gt;"",IF($X$7:$X$114&lt;&gt;"",ROW($X$7:$X$114)-MIN(ROW($X$7:$X$114))+1,""),""),ROW()-ROW(A$117)+1))),","),"")</f>
        <v>0</v>
      </c>
      <c r="Y162">
        <f t="array" ref="Y162">IFERROR(CONCATENATE(TEXT(INDEX($X$7:$X$114,SMALL(IF($AA$7:$AA$114&lt;&gt;"",IF($X$7:$X$114&lt;&gt;"",ROW($X$7:$X$114)-MIN(ROW($X$7:$X$114))+1,""),""),ROW()-ROW(A$117)+1)),"##0"),","),"")</f>
        <v>0</v>
      </c>
      <c r="Z162">
        <f t="array" ref="Z162">IFERROR(CONCATENATE((INDEX($A$7:$A$114,SMALL(IF($AA$7:$AA$114&lt;&gt;"",IF($X$7:$X$114&lt;&gt;"",ROW($X$7:$X$114)-MIN(ROW($X$7:$X$114))+1,""),""),ROW()-ROW(A$117)+1))),),"")</f>
        <v>0</v>
      </c>
      <c r="AC162">
        <f t="array" ref="AC162">IFERROR(CONCATENATE((INDEX($AF$7:$AF$114,SMALL(IF($AF$7:$AF$114&lt;&gt;"",IF($AC$7:$AC$114&lt;&gt;"",ROW($AC$7:$AC$114)-MIN(ROW($AC$7:$AC$114))+1,""),""),ROW()-ROW(A$117)+1)))," "),"")</f>
        <v>0</v>
      </c>
      <c r="AD162">
        <f t="array" ref="AD162">IFERROR(CONCATENATE(TEXT(INDEX($AC$7:$AC$114,SMALL(IF($AF$7:$AF$114&lt;&gt;"",IF($AC$7:$AC$114&lt;&gt;"",ROW($AC$7:$AC$114)-MIN(ROW($AC$7:$AC$114))+1,""),""),ROW()-ROW(A$117)+1)),"##0")," "),"")</f>
        <v>0</v>
      </c>
      <c r="AE162">
        <f t="array" ref="AE162">IFERROR(CONCATENATE((INDEX($A$7:$A$114,SMALL(IF($AF$7:$AF$114&lt;&gt;"",IF($AC$7:$AC$114&lt;&gt;"",ROW($AC$7:$AC$114)-MIN(ROW($AC$7:$AC$114))+1,""),""),ROW()-ROW(A$117)+1))),),"")</f>
        <v>0</v>
      </c>
      <c r="AH162">
        <f t="array" ref="AH162">IFERROR(CONCATENATE((INDEX($AK$7:$AK$114,SMALL(IF($AK$7:$AK$114&lt;&gt;"",IF($AH$7:$AH$114&lt;&gt;"",ROW($AH$7:$AH$114)-MIN(ROW($AH$7:$AH$114))+1,""),""),ROW()-ROW(A$117)+1)))," "),"")</f>
        <v>0</v>
      </c>
      <c r="AI162">
        <f t="array" ref="AI162">IFERROR(CONCATENATE(TEXT(INDEX($AH$7:$AH$114,SMALL(IF($AK$7:$AK$114&lt;&gt;"",IF($AH$7:$AH$114&lt;&gt;"",ROW($AH$7:$AH$114)-MIN(ROW($AH$7:$AH$114))+1,""),""),ROW()-ROW(A$117)+1)),"##0")," "),"")</f>
        <v>0</v>
      </c>
      <c r="AJ162">
        <f t="array" ref="AJ162">IFERROR(CONCATENATE((INDEX($A$7:$A$114,SMALL(IF($AK$7:$AK$114&lt;&gt;"",IF($AH$7:$AH$114&lt;&gt;"",ROW($AH$7:$AH$114)-MIN(ROW($AH$7:$AH$114))+1,""),""),ROW()-ROW(A$117)+1))),),"")</f>
        <v>0</v>
      </c>
    </row>
    <row r="163" spans="9:36">
      <c r="I163">
        <f t="array" ref="I163">IFERROR(CONCATENATE(TEXT(INDEX($I$7:$I$114,SMALL(IF($L$7:$L$114&lt;&gt;"",IF($I$7:$I$114&lt;&gt;"",ROW($I$7:$I$114)-MIN(ROW($I$7:$I$114))+1,""),""),ROW()-ROW(A$117)+1)),"##0"),","),"")</f>
        <v>0</v>
      </c>
      <c r="J163">
        <f t="array" ref="J163">IFERROR(CONCATENATE((INDEX($L$7:$L$114,SMALL(IF($L$7:$L$114&lt;&gt;"",IF($I$7:$I$114&lt;&gt;"",ROW($I$7:$I$114)-MIN(ROW($I$7:$I$114))+1,""),""),ROW()-ROW(A$117)+1))),","),"")</f>
        <v>0</v>
      </c>
      <c r="K163">
        <f t="array" ref="K163">IFERROR(CONCATENATE((INDEX($A$7:$A$114,SMALL(IF($L$7:$L$114&lt;&gt;"",IF($I$7:$I$114&lt;&gt;"",ROW($I$7:$I$114)-MIN(ROW($I$7:$I$114))+1,""),""),ROW()-ROW(A$117)+1))),),"")</f>
        <v>0</v>
      </c>
      <c r="N163">
        <f t="array" ref="N163">IFERROR(CONCATENATE((INDEX($Q$7:$Q$114,SMALL(IF($Q$7:$Q$114&lt;&gt;"",IF($N$7:$N$114&lt;&gt;"",ROW($N$7:$N$114)-MIN(ROW($N$7:$N$114))+1,""),""),ROW()-ROW(A$117)+1)))," "),"")</f>
        <v>0</v>
      </c>
      <c r="O163">
        <f t="array" ref="O163">IFERROR(CONCATENATE(TEXT(INDEX($N$7:$N$114,SMALL(IF($Q$7:$Q$114&lt;&gt;"",IF($N$7:$N$114&lt;&gt;"",ROW($N$7:$N$114)-MIN(ROW($N$7:$N$114))+1,""),""),ROW()-ROW(A$117)+1)),"##0")," "),"")</f>
        <v>0</v>
      </c>
      <c r="P163">
        <f t="array" ref="P163">IFERROR(CONCATENATE((INDEX($A$7:$A$114,SMALL(IF($Q$7:$Q$114&lt;&gt;"",IF($N$7:$N$114&lt;&gt;"",ROW($N$7:$N$114)-MIN(ROW($N$7:$N$114))+1,""),""),ROW()-ROW(A$117)+1))),),"")</f>
        <v>0</v>
      </c>
      <c r="S163">
        <f t="array" ref="S163">IFERROR(CONCATENATE((INDEX($V$7:$V$114,SMALL(IF($V$7:$V$114&lt;&gt;"",IF($S$7:$S$114&lt;&gt;"",ROW($S$7:$S$114)-MIN(ROW($S$7:$S$114))+1,""),""),ROW()-ROW(A$117)+1)))," "),"")</f>
        <v>0</v>
      </c>
      <c r="T163">
        <f t="array" ref="T163">IFERROR(CONCATENATE(TEXT(INDEX($S$7:$S$114,SMALL(IF($V$7:$V$114&lt;&gt;"",IF($S$7:$S$114&lt;&gt;"",ROW($S$7:$S$114)-MIN(ROW($S$7:$S$114))+1,""),""),ROW()-ROW(A$117)+1)),"##0")," "),"")</f>
        <v>0</v>
      </c>
      <c r="U163">
        <f t="array" ref="U163">IFERROR(CONCATENATE((INDEX($A$7:$A$114,SMALL(IF($V$7:$V$114&lt;&gt;"",IF($S$7:$S$114&lt;&gt;"",ROW($S$7:$S$114)-MIN(ROW($S$7:$S$114))+1,""),""),ROW()-ROW(A$117)+1))),),"")</f>
        <v>0</v>
      </c>
      <c r="X163">
        <f t="array" ref="X163">IFERROR(CONCATENATE((INDEX($AA$7:$AA$114,SMALL(IF($AA$7:$AA$114&lt;&gt;"",IF($X$7:$X$114&lt;&gt;"",ROW($X$7:$X$114)-MIN(ROW($X$7:$X$114))+1,""),""),ROW()-ROW(A$117)+1))),","),"")</f>
        <v>0</v>
      </c>
      <c r="Y163">
        <f t="array" ref="Y163">IFERROR(CONCATENATE(TEXT(INDEX($X$7:$X$114,SMALL(IF($AA$7:$AA$114&lt;&gt;"",IF($X$7:$X$114&lt;&gt;"",ROW($X$7:$X$114)-MIN(ROW($X$7:$X$114))+1,""),""),ROW()-ROW(A$117)+1)),"##0"),","),"")</f>
        <v>0</v>
      </c>
      <c r="Z163">
        <f t="array" ref="Z163">IFERROR(CONCATENATE((INDEX($A$7:$A$114,SMALL(IF($AA$7:$AA$114&lt;&gt;"",IF($X$7:$X$114&lt;&gt;"",ROW($X$7:$X$114)-MIN(ROW($X$7:$X$114))+1,""),""),ROW()-ROW(A$117)+1))),),"")</f>
        <v>0</v>
      </c>
      <c r="AC163">
        <f t="array" ref="AC163">IFERROR(CONCATENATE((INDEX($AF$7:$AF$114,SMALL(IF($AF$7:$AF$114&lt;&gt;"",IF($AC$7:$AC$114&lt;&gt;"",ROW($AC$7:$AC$114)-MIN(ROW($AC$7:$AC$114))+1,""),""),ROW()-ROW(A$117)+1)))," "),"")</f>
        <v>0</v>
      </c>
      <c r="AD163">
        <f t="array" ref="AD163">IFERROR(CONCATENATE(TEXT(INDEX($AC$7:$AC$114,SMALL(IF($AF$7:$AF$114&lt;&gt;"",IF($AC$7:$AC$114&lt;&gt;"",ROW($AC$7:$AC$114)-MIN(ROW($AC$7:$AC$114))+1,""),""),ROW()-ROW(A$117)+1)),"##0")," "),"")</f>
        <v>0</v>
      </c>
      <c r="AE163">
        <f t="array" ref="AE163">IFERROR(CONCATENATE((INDEX($A$7:$A$114,SMALL(IF($AF$7:$AF$114&lt;&gt;"",IF($AC$7:$AC$114&lt;&gt;"",ROW($AC$7:$AC$114)-MIN(ROW($AC$7:$AC$114))+1,""),""),ROW()-ROW(A$117)+1))),),"")</f>
        <v>0</v>
      </c>
      <c r="AH163">
        <f t="array" ref="AH163">IFERROR(CONCATENATE((INDEX($AK$7:$AK$114,SMALL(IF($AK$7:$AK$114&lt;&gt;"",IF($AH$7:$AH$114&lt;&gt;"",ROW($AH$7:$AH$114)-MIN(ROW($AH$7:$AH$114))+1,""),""),ROW()-ROW(A$117)+1)))," "),"")</f>
        <v>0</v>
      </c>
      <c r="AI163">
        <f t="array" ref="AI163">IFERROR(CONCATENATE(TEXT(INDEX($AH$7:$AH$114,SMALL(IF($AK$7:$AK$114&lt;&gt;"",IF($AH$7:$AH$114&lt;&gt;"",ROW($AH$7:$AH$114)-MIN(ROW($AH$7:$AH$114))+1,""),""),ROW()-ROW(A$117)+1)),"##0")," "),"")</f>
        <v>0</v>
      </c>
      <c r="AJ163">
        <f t="array" ref="AJ163">IFERROR(CONCATENATE((INDEX($A$7:$A$114,SMALL(IF($AK$7:$AK$114&lt;&gt;"",IF($AH$7:$AH$114&lt;&gt;"",ROW($AH$7:$AH$114)-MIN(ROW($AH$7:$AH$114))+1,""),""),ROW()-ROW(A$117)+1))),),"")</f>
        <v>0</v>
      </c>
    </row>
    <row r="164" spans="9:36">
      <c r="I164">
        <f t="array" ref="I164">IFERROR(CONCATENATE(TEXT(INDEX($I$7:$I$114,SMALL(IF($L$7:$L$114&lt;&gt;"",IF($I$7:$I$114&lt;&gt;"",ROW($I$7:$I$114)-MIN(ROW($I$7:$I$114))+1,""),""),ROW()-ROW(A$117)+1)),"##0"),","),"")</f>
        <v>0</v>
      </c>
      <c r="J164">
        <f t="array" ref="J164">IFERROR(CONCATENATE((INDEX($L$7:$L$114,SMALL(IF($L$7:$L$114&lt;&gt;"",IF($I$7:$I$114&lt;&gt;"",ROW($I$7:$I$114)-MIN(ROW($I$7:$I$114))+1,""),""),ROW()-ROW(A$117)+1))),","),"")</f>
        <v>0</v>
      </c>
      <c r="K164">
        <f t="array" ref="K164">IFERROR(CONCATENATE((INDEX($A$7:$A$114,SMALL(IF($L$7:$L$114&lt;&gt;"",IF($I$7:$I$114&lt;&gt;"",ROW($I$7:$I$114)-MIN(ROW($I$7:$I$114))+1,""),""),ROW()-ROW(A$117)+1))),),"")</f>
        <v>0</v>
      </c>
      <c r="N164">
        <f t="array" ref="N164">IFERROR(CONCATENATE((INDEX($Q$7:$Q$114,SMALL(IF($Q$7:$Q$114&lt;&gt;"",IF($N$7:$N$114&lt;&gt;"",ROW($N$7:$N$114)-MIN(ROW($N$7:$N$114))+1,""),""),ROW()-ROW(A$117)+1)))," "),"")</f>
        <v>0</v>
      </c>
      <c r="O164">
        <f t="array" ref="O164">IFERROR(CONCATENATE(TEXT(INDEX($N$7:$N$114,SMALL(IF($Q$7:$Q$114&lt;&gt;"",IF($N$7:$N$114&lt;&gt;"",ROW($N$7:$N$114)-MIN(ROW($N$7:$N$114))+1,""),""),ROW()-ROW(A$117)+1)),"##0")," "),"")</f>
        <v>0</v>
      </c>
      <c r="P164">
        <f t="array" ref="P164">IFERROR(CONCATENATE((INDEX($A$7:$A$114,SMALL(IF($Q$7:$Q$114&lt;&gt;"",IF($N$7:$N$114&lt;&gt;"",ROW($N$7:$N$114)-MIN(ROW($N$7:$N$114))+1,""),""),ROW()-ROW(A$117)+1))),),"")</f>
        <v>0</v>
      </c>
      <c r="S164">
        <f t="array" ref="S164">IFERROR(CONCATENATE((INDEX($V$7:$V$114,SMALL(IF($V$7:$V$114&lt;&gt;"",IF($S$7:$S$114&lt;&gt;"",ROW($S$7:$S$114)-MIN(ROW($S$7:$S$114))+1,""),""),ROW()-ROW(A$117)+1)))," "),"")</f>
        <v>0</v>
      </c>
      <c r="T164">
        <f t="array" ref="T164">IFERROR(CONCATENATE(TEXT(INDEX($S$7:$S$114,SMALL(IF($V$7:$V$114&lt;&gt;"",IF($S$7:$S$114&lt;&gt;"",ROW($S$7:$S$114)-MIN(ROW($S$7:$S$114))+1,""),""),ROW()-ROW(A$117)+1)),"##0")," "),"")</f>
        <v>0</v>
      </c>
      <c r="U164">
        <f t="array" ref="U164">IFERROR(CONCATENATE((INDEX($A$7:$A$114,SMALL(IF($V$7:$V$114&lt;&gt;"",IF($S$7:$S$114&lt;&gt;"",ROW($S$7:$S$114)-MIN(ROW($S$7:$S$114))+1,""),""),ROW()-ROW(A$117)+1))),),"")</f>
        <v>0</v>
      </c>
      <c r="X164">
        <f t="array" ref="X164">IFERROR(CONCATENATE((INDEX($AA$7:$AA$114,SMALL(IF($AA$7:$AA$114&lt;&gt;"",IF($X$7:$X$114&lt;&gt;"",ROW($X$7:$X$114)-MIN(ROW($X$7:$X$114))+1,""),""),ROW()-ROW(A$117)+1))),","),"")</f>
        <v>0</v>
      </c>
      <c r="Y164">
        <f t="array" ref="Y164">IFERROR(CONCATENATE(TEXT(INDEX($X$7:$X$114,SMALL(IF($AA$7:$AA$114&lt;&gt;"",IF($X$7:$X$114&lt;&gt;"",ROW($X$7:$X$114)-MIN(ROW($X$7:$X$114))+1,""),""),ROW()-ROW(A$117)+1)),"##0"),","),"")</f>
        <v>0</v>
      </c>
      <c r="Z164">
        <f t="array" ref="Z164">IFERROR(CONCATENATE((INDEX($A$7:$A$114,SMALL(IF($AA$7:$AA$114&lt;&gt;"",IF($X$7:$X$114&lt;&gt;"",ROW($X$7:$X$114)-MIN(ROW($X$7:$X$114))+1,""),""),ROW()-ROW(A$117)+1))),),"")</f>
        <v>0</v>
      </c>
      <c r="AC164">
        <f t="array" ref="AC164">IFERROR(CONCATENATE((INDEX($AF$7:$AF$114,SMALL(IF($AF$7:$AF$114&lt;&gt;"",IF($AC$7:$AC$114&lt;&gt;"",ROW($AC$7:$AC$114)-MIN(ROW($AC$7:$AC$114))+1,""),""),ROW()-ROW(A$117)+1)))," "),"")</f>
        <v>0</v>
      </c>
      <c r="AD164">
        <f t="array" ref="AD164">IFERROR(CONCATENATE(TEXT(INDEX($AC$7:$AC$114,SMALL(IF($AF$7:$AF$114&lt;&gt;"",IF($AC$7:$AC$114&lt;&gt;"",ROW($AC$7:$AC$114)-MIN(ROW($AC$7:$AC$114))+1,""),""),ROW()-ROW(A$117)+1)),"##0")," "),"")</f>
        <v>0</v>
      </c>
      <c r="AE164">
        <f t="array" ref="AE164">IFERROR(CONCATENATE((INDEX($A$7:$A$114,SMALL(IF($AF$7:$AF$114&lt;&gt;"",IF($AC$7:$AC$114&lt;&gt;"",ROW($AC$7:$AC$114)-MIN(ROW($AC$7:$AC$114))+1,""),""),ROW()-ROW(A$117)+1))),),"")</f>
        <v>0</v>
      </c>
      <c r="AH164">
        <f t="array" ref="AH164">IFERROR(CONCATENATE((INDEX($AK$7:$AK$114,SMALL(IF($AK$7:$AK$114&lt;&gt;"",IF($AH$7:$AH$114&lt;&gt;"",ROW($AH$7:$AH$114)-MIN(ROW($AH$7:$AH$114))+1,""),""),ROW()-ROW(A$117)+1)))," "),"")</f>
        <v>0</v>
      </c>
      <c r="AI164">
        <f t="array" ref="AI164">IFERROR(CONCATENATE(TEXT(INDEX($AH$7:$AH$114,SMALL(IF($AK$7:$AK$114&lt;&gt;"",IF($AH$7:$AH$114&lt;&gt;"",ROW($AH$7:$AH$114)-MIN(ROW($AH$7:$AH$114))+1,""),""),ROW()-ROW(A$117)+1)),"##0")," "),"")</f>
        <v>0</v>
      </c>
      <c r="AJ164">
        <f t="array" ref="AJ164">IFERROR(CONCATENATE((INDEX($A$7:$A$114,SMALL(IF($AK$7:$AK$114&lt;&gt;"",IF($AH$7:$AH$114&lt;&gt;"",ROW($AH$7:$AH$114)-MIN(ROW($AH$7:$AH$114))+1,""),""),ROW()-ROW(A$117)+1))),),"")</f>
        <v>0</v>
      </c>
    </row>
    <row r="165" spans="9:36">
      <c r="I165">
        <f t="array" ref="I165">IFERROR(CONCATENATE(TEXT(INDEX($I$7:$I$114,SMALL(IF($L$7:$L$114&lt;&gt;"",IF($I$7:$I$114&lt;&gt;"",ROW($I$7:$I$114)-MIN(ROW($I$7:$I$114))+1,""),""),ROW()-ROW(A$117)+1)),"##0"),","),"")</f>
        <v>0</v>
      </c>
      <c r="J165">
        <f t="array" ref="J165">IFERROR(CONCATENATE((INDEX($L$7:$L$114,SMALL(IF($L$7:$L$114&lt;&gt;"",IF($I$7:$I$114&lt;&gt;"",ROW($I$7:$I$114)-MIN(ROW($I$7:$I$114))+1,""),""),ROW()-ROW(A$117)+1))),","),"")</f>
        <v>0</v>
      </c>
      <c r="K165">
        <f t="array" ref="K165">IFERROR(CONCATENATE((INDEX($A$7:$A$114,SMALL(IF($L$7:$L$114&lt;&gt;"",IF($I$7:$I$114&lt;&gt;"",ROW($I$7:$I$114)-MIN(ROW($I$7:$I$114))+1,""),""),ROW()-ROW(A$117)+1))),),"")</f>
        <v>0</v>
      </c>
      <c r="N165">
        <f t="array" ref="N165">IFERROR(CONCATENATE((INDEX($Q$7:$Q$114,SMALL(IF($Q$7:$Q$114&lt;&gt;"",IF($N$7:$N$114&lt;&gt;"",ROW($N$7:$N$114)-MIN(ROW($N$7:$N$114))+1,""),""),ROW()-ROW(A$117)+1)))," "),"")</f>
        <v>0</v>
      </c>
      <c r="O165">
        <f t="array" ref="O165">IFERROR(CONCATENATE(TEXT(INDEX($N$7:$N$114,SMALL(IF($Q$7:$Q$114&lt;&gt;"",IF($N$7:$N$114&lt;&gt;"",ROW($N$7:$N$114)-MIN(ROW($N$7:$N$114))+1,""),""),ROW()-ROW(A$117)+1)),"##0")," "),"")</f>
        <v>0</v>
      </c>
      <c r="P165">
        <f t="array" ref="P165">IFERROR(CONCATENATE((INDEX($A$7:$A$114,SMALL(IF($Q$7:$Q$114&lt;&gt;"",IF($N$7:$N$114&lt;&gt;"",ROW($N$7:$N$114)-MIN(ROW($N$7:$N$114))+1,""),""),ROW()-ROW(A$117)+1))),),"")</f>
        <v>0</v>
      </c>
      <c r="S165">
        <f t="array" ref="S165">IFERROR(CONCATENATE((INDEX($V$7:$V$114,SMALL(IF($V$7:$V$114&lt;&gt;"",IF($S$7:$S$114&lt;&gt;"",ROW($S$7:$S$114)-MIN(ROW($S$7:$S$114))+1,""),""),ROW()-ROW(A$117)+1)))," "),"")</f>
        <v>0</v>
      </c>
      <c r="T165">
        <f t="array" ref="T165">IFERROR(CONCATENATE(TEXT(INDEX($S$7:$S$114,SMALL(IF($V$7:$V$114&lt;&gt;"",IF($S$7:$S$114&lt;&gt;"",ROW($S$7:$S$114)-MIN(ROW($S$7:$S$114))+1,""),""),ROW()-ROW(A$117)+1)),"##0")," "),"")</f>
        <v>0</v>
      </c>
      <c r="U165">
        <f t="array" ref="U165">IFERROR(CONCATENATE((INDEX($A$7:$A$114,SMALL(IF($V$7:$V$114&lt;&gt;"",IF($S$7:$S$114&lt;&gt;"",ROW($S$7:$S$114)-MIN(ROW($S$7:$S$114))+1,""),""),ROW()-ROW(A$117)+1))),),"")</f>
        <v>0</v>
      </c>
      <c r="X165">
        <f t="array" ref="X165">IFERROR(CONCATENATE((INDEX($AA$7:$AA$114,SMALL(IF($AA$7:$AA$114&lt;&gt;"",IF($X$7:$X$114&lt;&gt;"",ROW($X$7:$X$114)-MIN(ROW($X$7:$X$114))+1,""),""),ROW()-ROW(A$117)+1))),","),"")</f>
        <v>0</v>
      </c>
      <c r="Y165">
        <f t="array" ref="Y165">IFERROR(CONCATENATE(TEXT(INDEX($X$7:$X$114,SMALL(IF($AA$7:$AA$114&lt;&gt;"",IF($X$7:$X$114&lt;&gt;"",ROW($X$7:$X$114)-MIN(ROW($X$7:$X$114))+1,""),""),ROW()-ROW(A$117)+1)),"##0"),","),"")</f>
        <v>0</v>
      </c>
      <c r="Z165">
        <f t="array" ref="Z165">IFERROR(CONCATENATE((INDEX($A$7:$A$114,SMALL(IF($AA$7:$AA$114&lt;&gt;"",IF($X$7:$X$114&lt;&gt;"",ROW($X$7:$X$114)-MIN(ROW($X$7:$X$114))+1,""),""),ROW()-ROW(A$117)+1))),),"")</f>
        <v>0</v>
      </c>
      <c r="AC165">
        <f t="array" ref="AC165">IFERROR(CONCATENATE((INDEX($AF$7:$AF$114,SMALL(IF($AF$7:$AF$114&lt;&gt;"",IF($AC$7:$AC$114&lt;&gt;"",ROW($AC$7:$AC$114)-MIN(ROW($AC$7:$AC$114))+1,""),""),ROW()-ROW(A$117)+1)))," "),"")</f>
        <v>0</v>
      </c>
      <c r="AD165">
        <f t="array" ref="AD165">IFERROR(CONCATENATE(TEXT(INDEX($AC$7:$AC$114,SMALL(IF($AF$7:$AF$114&lt;&gt;"",IF($AC$7:$AC$114&lt;&gt;"",ROW($AC$7:$AC$114)-MIN(ROW($AC$7:$AC$114))+1,""),""),ROW()-ROW(A$117)+1)),"##0")," "),"")</f>
        <v>0</v>
      </c>
      <c r="AE165">
        <f t="array" ref="AE165">IFERROR(CONCATENATE((INDEX($A$7:$A$114,SMALL(IF($AF$7:$AF$114&lt;&gt;"",IF($AC$7:$AC$114&lt;&gt;"",ROW($AC$7:$AC$114)-MIN(ROW($AC$7:$AC$114))+1,""),""),ROW()-ROW(A$117)+1))),),"")</f>
        <v>0</v>
      </c>
      <c r="AH165">
        <f t="array" ref="AH165">IFERROR(CONCATENATE((INDEX($AK$7:$AK$114,SMALL(IF($AK$7:$AK$114&lt;&gt;"",IF($AH$7:$AH$114&lt;&gt;"",ROW($AH$7:$AH$114)-MIN(ROW($AH$7:$AH$114))+1,""),""),ROW()-ROW(A$117)+1)))," "),"")</f>
        <v>0</v>
      </c>
      <c r="AI165">
        <f t="array" ref="AI165">IFERROR(CONCATENATE(TEXT(INDEX($AH$7:$AH$114,SMALL(IF($AK$7:$AK$114&lt;&gt;"",IF($AH$7:$AH$114&lt;&gt;"",ROW($AH$7:$AH$114)-MIN(ROW($AH$7:$AH$114))+1,""),""),ROW()-ROW(A$117)+1)),"##0")," "),"")</f>
        <v>0</v>
      </c>
      <c r="AJ165">
        <f t="array" ref="AJ165">IFERROR(CONCATENATE((INDEX($A$7:$A$114,SMALL(IF($AK$7:$AK$114&lt;&gt;"",IF($AH$7:$AH$114&lt;&gt;"",ROW($AH$7:$AH$114)-MIN(ROW($AH$7:$AH$114))+1,""),""),ROW()-ROW(A$117)+1))),),"")</f>
        <v>0</v>
      </c>
    </row>
    <row r="166" spans="9:36">
      <c r="I166">
        <f t="array" ref="I166">IFERROR(CONCATENATE(TEXT(INDEX($I$7:$I$114,SMALL(IF($L$7:$L$114&lt;&gt;"",IF($I$7:$I$114&lt;&gt;"",ROW($I$7:$I$114)-MIN(ROW($I$7:$I$114))+1,""),""),ROW()-ROW(A$117)+1)),"##0"),","),"")</f>
        <v>0</v>
      </c>
      <c r="J166">
        <f t="array" ref="J166">IFERROR(CONCATENATE((INDEX($L$7:$L$114,SMALL(IF($L$7:$L$114&lt;&gt;"",IF($I$7:$I$114&lt;&gt;"",ROW($I$7:$I$114)-MIN(ROW($I$7:$I$114))+1,""),""),ROW()-ROW(A$117)+1))),","),"")</f>
        <v>0</v>
      </c>
      <c r="K166">
        <f t="array" ref="K166">IFERROR(CONCATENATE((INDEX($A$7:$A$114,SMALL(IF($L$7:$L$114&lt;&gt;"",IF($I$7:$I$114&lt;&gt;"",ROW($I$7:$I$114)-MIN(ROW($I$7:$I$114))+1,""),""),ROW()-ROW(A$117)+1))),),"")</f>
        <v>0</v>
      </c>
      <c r="N166">
        <f t="array" ref="N166">IFERROR(CONCATENATE((INDEX($Q$7:$Q$114,SMALL(IF($Q$7:$Q$114&lt;&gt;"",IF($N$7:$N$114&lt;&gt;"",ROW($N$7:$N$114)-MIN(ROW($N$7:$N$114))+1,""),""),ROW()-ROW(A$117)+1)))," "),"")</f>
        <v>0</v>
      </c>
      <c r="O166">
        <f t="array" ref="O166">IFERROR(CONCATENATE(TEXT(INDEX($N$7:$N$114,SMALL(IF($Q$7:$Q$114&lt;&gt;"",IF($N$7:$N$114&lt;&gt;"",ROW($N$7:$N$114)-MIN(ROW($N$7:$N$114))+1,""),""),ROW()-ROW(A$117)+1)),"##0")," "),"")</f>
        <v>0</v>
      </c>
      <c r="P166">
        <f t="array" ref="P166">IFERROR(CONCATENATE((INDEX($A$7:$A$114,SMALL(IF($Q$7:$Q$114&lt;&gt;"",IF($N$7:$N$114&lt;&gt;"",ROW($N$7:$N$114)-MIN(ROW($N$7:$N$114))+1,""),""),ROW()-ROW(A$117)+1))),),"")</f>
        <v>0</v>
      </c>
      <c r="S166">
        <f t="array" ref="S166">IFERROR(CONCATENATE((INDEX($V$7:$V$114,SMALL(IF($V$7:$V$114&lt;&gt;"",IF($S$7:$S$114&lt;&gt;"",ROW($S$7:$S$114)-MIN(ROW($S$7:$S$114))+1,""),""),ROW()-ROW(A$117)+1)))," "),"")</f>
        <v>0</v>
      </c>
      <c r="T166">
        <f t="array" ref="T166">IFERROR(CONCATENATE(TEXT(INDEX($S$7:$S$114,SMALL(IF($V$7:$V$114&lt;&gt;"",IF($S$7:$S$114&lt;&gt;"",ROW($S$7:$S$114)-MIN(ROW($S$7:$S$114))+1,""),""),ROW()-ROW(A$117)+1)),"##0")," "),"")</f>
        <v>0</v>
      </c>
      <c r="U166">
        <f t="array" ref="U166">IFERROR(CONCATENATE((INDEX($A$7:$A$114,SMALL(IF($V$7:$V$114&lt;&gt;"",IF($S$7:$S$114&lt;&gt;"",ROW($S$7:$S$114)-MIN(ROW($S$7:$S$114))+1,""),""),ROW()-ROW(A$117)+1))),),"")</f>
        <v>0</v>
      </c>
      <c r="X166">
        <f t="array" ref="X166">IFERROR(CONCATENATE((INDEX($AA$7:$AA$114,SMALL(IF($AA$7:$AA$114&lt;&gt;"",IF($X$7:$X$114&lt;&gt;"",ROW($X$7:$X$114)-MIN(ROW($X$7:$X$114))+1,""),""),ROW()-ROW(A$117)+1))),","),"")</f>
        <v>0</v>
      </c>
      <c r="Y166">
        <f t="array" ref="Y166">IFERROR(CONCATENATE(TEXT(INDEX($X$7:$X$114,SMALL(IF($AA$7:$AA$114&lt;&gt;"",IF($X$7:$X$114&lt;&gt;"",ROW($X$7:$X$114)-MIN(ROW($X$7:$X$114))+1,""),""),ROW()-ROW(A$117)+1)),"##0"),","),"")</f>
        <v>0</v>
      </c>
      <c r="Z166">
        <f t="array" ref="Z166">IFERROR(CONCATENATE((INDEX($A$7:$A$114,SMALL(IF($AA$7:$AA$114&lt;&gt;"",IF($X$7:$X$114&lt;&gt;"",ROW($X$7:$X$114)-MIN(ROW($X$7:$X$114))+1,""),""),ROW()-ROW(A$117)+1))),),"")</f>
        <v>0</v>
      </c>
      <c r="AC166">
        <f t="array" ref="AC166">IFERROR(CONCATENATE((INDEX($AF$7:$AF$114,SMALL(IF($AF$7:$AF$114&lt;&gt;"",IF($AC$7:$AC$114&lt;&gt;"",ROW($AC$7:$AC$114)-MIN(ROW($AC$7:$AC$114))+1,""),""),ROW()-ROW(A$117)+1)))," "),"")</f>
        <v>0</v>
      </c>
      <c r="AD166">
        <f t="array" ref="AD166">IFERROR(CONCATENATE(TEXT(INDEX($AC$7:$AC$114,SMALL(IF($AF$7:$AF$114&lt;&gt;"",IF($AC$7:$AC$114&lt;&gt;"",ROW($AC$7:$AC$114)-MIN(ROW($AC$7:$AC$114))+1,""),""),ROW()-ROW(A$117)+1)),"##0")," "),"")</f>
        <v>0</v>
      </c>
      <c r="AE166">
        <f t="array" ref="AE166">IFERROR(CONCATENATE((INDEX($A$7:$A$114,SMALL(IF($AF$7:$AF$114&lt;&gt;"",IF($AC$7:$AC$114&lt;&gt;"",ROW($AC$7:$AC$114)-MIN(ROW($AC$7:$AC$114))+1,""),""),ROW()-ROW(A$117)+1))),),"")</f>
        <v>0</v>
      </c>
      <c r="AH166">
        <f t="array" ref="AH166">IFERROR(CONCATENATE((INDEX($AK$7:$AK$114,SMALL(IF($AK$7:$AK$114&lt;&gt;"",IF($AH$7:$AH$114&lt;&gt;"",ROW($AH$7:$AH$114)-MIN(ROW($AH$7:$AH$114))+1,""),""),ROW()-ROW(A$117)+1)))," "),"")</f>
        <v>0</v>
      </c>
      <c r="AI166">
        <f t="array" ref="AI166">IFERROR(CONCATENATE(TEXT(INDEX($AH$7:$AH$114,SMALL(IF($AK$7:$AK$114&lt;&gt;"",IF($AH$7:$AH$114&lt;&gt;"",ROW($AH$7:$AH$114)-MIN(ROW($AH$7:$AH$114))+1,""),""),ROW()-ROW(A$117)+1)),"##0")," "),"")</f>
        <v>0</v>
      </c>
      <c r="AJ166">
        <f t="array" ref="AJ166">IFERROR(CONCATENATE((INDEX($A$7:$A$114,SMALL(IF($AK$7:$AK$114&lt;&gt;"",IF($AH$7:$AH$114&lt;&gt;"",ROW($AH$7:$AH$114)-MIN(ROW($AH$7:$AH$114))+1,""),""),ROW()-ROW(A$117)+1))),),"")</f>
        <v>0</v>
      </c>
    </row>
    <row r="167" spans="9:36">
      <c r="I167">
        <f t="array" ref="I167">IFERROR(CONCATENATE(TEXT(INDEX($I$7:$I$114,SMALL(IF($L$7:$L$114&lt;&gt;"",IF($I$7:$I$114&lt;&gt;"",ROW($I$7:$I$114)-MIN(ROW($I$7:$I$114))+1,""),""),ROW()-ROW(A$117)+1)),"##0"),","),"")</f>
        <v>0</v>
      </c>
      <c r="J167">
        <f t="array" ref="J167">IFERROR(CONCATENATE((INDEX($L$7:$L$114,SMALL(IF($L$7:$L$114&lt;&gt;"",IF($I$7:$I$114&lt;&gt;"",ROW($I$7:$I$114)-MIN(ROW($I$7:$I$114))+1,""),""),ROW()-ROW(A$117)+1))),","),"")</f>
        <v>0</v>
      </c>
      <c r="K167">
        <f t="array" ref="K167">IFERROR(CONCATENATE((INDEX($A$7:$A$114,SMALL(IF($L$7:$L$114&lt;&gt;"",IF($I$7:$I$114&lt;&gt;"",ROW($I$7:$I$114)-MIN(ROW($I$7:$I$114))+1,""),""),ROW()-ROW(A$117)+1))),),"")</f>
        <v>0</v>
      </c>
      <c r="N167">
        <f t="array" ref="N167">IFERROR(CONCATENATE((INDEX($Q$7:$Q$114,SMALL(IF($Q$7:$Q$114&lt;&gt;"",IF($N$7:$N$114&lt;&gt;"",ROW($N$7:$N$114)-MIN(ROW($N$7:$N$114))+1,""),""),ROW()-ROW(A$117)+1)))," "),"")</f>
        <v>0</v>
      </c>
      <c r="O167">
        <f t="array" ref="O167">IFERROR(CONCATENATE(TEXT(INDEX($N$7:$N$114,SMALL(IF($Q$7:$Q$114&lt;&gt;"",IF($N$7:$N$114&lt;&gt;"",ROW($N$7:$N$114)-MIN(ROW($N$7:$N$114))+1,""),""),ROW()-ROW(A$117)+1)),"##0")," "),"")</f>
        <v>0</v>
      </c>
      <c r="P167">
        <f t="array" ref="P167">IFERROR(CONCATENATE((INDEX($A$7:$A$114,SMALL(IF($Q$7:$Q$114&lt;&gt;"",IF($N$7:$N$114&lt;&gt;"",ROW($N$7:$N$114)-MIN(ROW($N$7:$N$114))+1,""),""),ROW()-ROW(A$117)+1))),),"")</f>
        <v>0</v>
      </c>
      <c r="S167">
        <f t="array" ref="S167">IFERROR(CONCATENATE((INDEX($V$7:$V$114,SMALL(IF($V$7:$V$114&lt;&gt;"",IF($S$7:$S$114&lt;&gt;"",ROW($S$7:$S$114)-MIN(ROW($S$7:$S$114))+1,""),""),ROW()-ROW(A$117)+1)))," "),"")</f>
        <v>0</v>
      </c>
      <c r="T167">
        <f t="array" ref="T167">IFERROR(CONCATENATE(TEXT(INDEX($S$7:$S$114,SMALL(IF($V$7:$V$114&lt;&gt;"",IF($S$7:$S$114&lt;&gt;"",ROW($S$7:$S$114)-MIN(ROW($S$7:$S$114))+1,""),""),ROW()-ROW(A$117)+1)),"##0")," "),"")</f>
        <v>0</v>
      </c>
      <c r="U167">
        <f t="array" ref="U167">IFERROR(CONCATENATE((INDEX($A$7:$A$114,SMALL(IF($V$7:$V$114&lt;&gt;"",IF($S$7:$S$114&lt;&gt;"",ROW($S$7:$S$114)-MIN(ROW($S$7:$S$114))+1,""),""),ROW()-ROW(A$117)+1))),),"")</f>
        <v>0</v>
      </c>
      <c r="X167">
        <f t="array" ref="X167">IFERROR(CONCATENATE((INDEX($AA$7:$AA$114,SMALL(IF($AA$7:$AA$114&lt;&gt;"",IF($X$7:$X$114&lt;&gt;"",ROW($X$7:$X$114)-MIN(ROW($X$7:$X$114))+1,""),""),ROW()-ROW(A$117)+1))),","),"")</f>
        <v>0</v>
      </c>
      <c r="Y167">
        <f t="array" ref="Y167">IFERROR(CONCATENATE(TEXT(INDEX($X$7:$X$114,SMALL(IF($AA$7:$AA$114&lt;&gt;"",IF($X$7:$X$114&lt;&gt;"",ROW($X$7:$X$114)-MIN(ROW($X$7:$X$114))+1,""),""),ROW()-ROW(A$117)+1)),"##0"),","),"")</f>
        <v>0</v>
      </c>
      <c r="Z167">
        <f t="array" ref="Z167">IFERROR(CONCATENATE((INDEX($A$7:$A$114,SMALL(IF($AA$7:$AA$114&lt;&gt;"",IF($X$7:$X$114&lt;&gt;"",ROW($X$7:$X$114)-MIN(ROW($X$7:$X$114))+1,""),""),ROW()-ROW(A$117)+1))),),"")</f>
        <v>0</v>
      </c>
      <c r="AC167">
        <f t="array" ref="AC167">IFERROR(CONCATENATE((INDEX($AF$7:$AF$114,SMALL(IF($AF$7:$AF$114&lt;&gt;"",IF($AC$7:$AC$114&lt;&gt;"",ROW($AC$7:$AC$114)-MIN(ROW($AC$7:$AC$114))+1,""),""),ROW()-ROW(A$117)+1)))," "),"")</f>
        <v>0</v>
      </c>
      <c r="AD167">
        <f t="array" ref="AD167">IFERROR(CONCATENATE(TEXT(INDEX($AC$7:$AC$114,SMALL(IF($AF$7:$AF$114&lt;&gt;"",IF($AC$7:$AC$114&lt;&gt;"",ROW($AC$7:$AC$114)-MIN(ROW($AC$7:$AC$114))+1,""),""),ROW()-ROW(A$117)+1)),"##0")," "),"")</f>
        <v>0</v>
      </c>
      <c r="AE167">
        <f t="array" ref="AE167">IFERROR(CONCATENATE((INDEX($A$7:$A$114,SMALL(IF($AF$7:$AF$114&lt;&gt;"",IF($AC$7:$AC$114&lt;&gt;"",ROW($AC$7:$AC$114)-MIN(ROW($AC$7:$AC$114))+1,""),""),ROW()-ROW(A$117)+1))),),"")</f>
        <v>0</v>
      </c>
      <c r="AH167">
        <f t="array" ref="AH167">IFERROR(CONCATENATE((INDEX($AK$7:$AK$114,SMALL(IF($AK$7:$AK$114&lt;&gt;"",IF($AH$7:$AH$114&lt;&gt;"",ROW($AH$7:$AH$114)-MIN(ROW($AH$7:$AH$114))+1,""),""),ROW()-ROW(A$117)+1)))," "),"")</f>
        <v>0</v>
      </c>
      <c r="AI167">
        <f t="array" ref="AI167">IFERROR(CONCATENATE(TEXT(INDEX($AH$7:$AH$114,SMALL(IF($AK$7:$AK$114&lt;&gt;"",IF($AH$7:$AH$114&lt;&gt;"",ROW($AH$7:$AH$114)-MIN(ROW($AH$7:$AH$114))+1,""),""),ROW()-ROW(A$117)+1)),"##0")," "),"")</f>
        <v>0</v>
      </c>
      <c r="AJ167">
        <f t="array" ref="AJ167">IFERROR(CONCATENATE((INDEX($A$7:$A$114,SMALL(IF($AK$7:$AK$114&lt;&gt;"",IF($AH$7:$AH$114&lt;&gt;"",ROW($AH$7:$AH$114)-MIN(ROW($AH$7:$AH$114))+1,""),""),ROW()-ROW(A$117)+1))),),"")</f>
        <v>0</v>
      </c>
    </row>
    <row r="168" spans="9:36">
      <c r="I168">
        <f t="array" ref="I168">IFERROR(CONCATENATE(TEXT(INDEX($I$7:$I$114,SMALL(IF($L$7:$L$114&lt;&gt;"",IF($I$7:$I$114&lt;&gt;"",ROW($I$7:$I$114)-MIN(ROW($I$7:$I$114))+1,""),""),ROW()-ROW(A$117)+1)),"##0"),","),"")</f>
        <v>0</v>
      </c>
      <c r="J168">
        <f t="array" ref="J168">IFERROR(CONCATENATE((INDEX($L$7:$L$114,SMALL(IF($L$7:$L$114&lt;&gt;"",IF($I$7:$I$114&lt;&gt;"",ROW($I$7:$I$114)-MIN(ROW($I$7:$I$114))+1,""),""),ROW()-ROW(A$117)+1))),","),"")</f>
        <v>0</v>
      </c>
      <c r="K168">
        <f t="array" ref="K168">IFERROR(CONCATENATE((INDEX($A$7:$A$114,SMALL(IF($L$7:$L$114&lt;&gt;"",IF($I$7:$I$114&lt;&gt;"",ROW($I$7:$I$114)-MIN(ROW($I$7:$I$114))+1,""),""),ROW()-ROW(A$117)+1))),),"")</f>
        <v>0</v>
      </c>
      <c r="N168">
        <f t="array" ref="N168">IFERROR(CONCATENATE((INDEX($Q$7:$Q$114,SMALL(IF($Q$7:$Q$114&lt;&gt;"",IF($N$7:$N$114&lt;&gt;"",ROW($N$7:$N$114)-MIN(ROW($N$7:$N$114))+1,""),""),ROW()-ROW(A$117)+1)))," "),"")</f>
        <v>0</v>
      </c>
      <c r="O168">
        <f t="array" ref="O168">IFERROR(CONCATENATE(TEXT(INDEX($N$7:$N$114,SMALL(IF($Q$7:$Q$114&lt;&gt;"",IF($N$7:$N$114&lt;&gt;"",ROW($N$7:$N$114)-MIN(ROW($N$7:$N$114))+1,""),""),ROW()-ROW(A$117)+1)),"##0")," "),"")</f>
        <v>0</v>
      </c>
      <c r="P168">
        <f t="array" ref="P168">IFERROR(CONCATENATE((INDEX($A$7:$A$114,SMALL(IF($Q$7:$Q$114&lt;&gt;"",IF($N$7:$N$114&lt;&gt;"",ROW($N$7:$N$114)-MIN(ROW($N$7:$N$114))+1,""),""),ROW()-ROW(A$117)+1))),),"")</f>
        <v>0</v>
      </c>
      <c r="S168">
        <f t="array" ref="S168">IFERROR(CONCATENATE((INDEX($V$7:$V$114,SMALL(IF($V$7:$V$114&lt;&gt;"",IF($S$7:$S$114&lt;&gt;"",ROW($S$7:$S$114)-MIN(ROW($S$7:$S$114))+1,""),""),ROW()-ROW(A$117)+1)))," "),"")</f>
        <v>0</v>
      </c>
      <c r="T168">
        <f t="array" ref="T168">IFERROR(CONCATENATE(TEXT(INDEX($S$7:$S$114,SMALL(IF($V$7:$V$114&lt;&gt;"",IF($S$7:$S$114&lt;&gt;"",ROW($S$7:$S$114)-MIN(ROW($S$7:$S$114))+1,""),""),ROW()-ROW(A$117)+1)),"##0")," "),"")</f>
        <v>0</v>
      </c>
      <c r="U168">
        <f t="array" ref="U168">IFERROR(CONCATENATE((INDEX($A$7:$A$114,SMALL(IF($V$7:$V$114&lt;&gt;"",IF($S$7:$S$114&lt;&gt;"",ROW($S$7:$S$114)-MIN(ROW($S$7:$S$114))+1,""),""),ROW()-ROW(A$117)+1))),),"")</f>
        <v>0</v>
      </c>
      <c r="X168">
        <f t="array" ref="X168">IFERROR(CONCATENATE((INDEX($AA$7:$AA$114,SMALL(IF($AA$7:$AA$114&lt;&gt;"",IF($X$7:$X$114&lt;&gt;"",ROW($X$7:$X$114)-MIN(ROW($X$7:$X$114))+1,""),""),ROW()-ROW(A$117)+1))),","),"")</f>
        <v>0</v>
      </c>
      <c r="Y168">
        <f t="array" ref="Y168">IFERROR(CONCATENATE(TEXT(INDEX($X$7:$X$114,SMALL(IF($AA$7:$AA$114&lt;&gt;"",IF($X$7:$X$114&lt;&gt;"",ROW($X$7:$X$114)-MIN(ROW($X$7:$X$114))+1,""),""),ROW()-ROW(A$117)+1)),"##0"),","),"")</f>
        <v>0</v>
      </c>
      <c r="Z168">
        <f t="array" ref="Z168">IFERROR(CONCATENATE((INDEX($A$7:$A$114,SMALL(IF($AA$7:$AA$114&lt;&gt;"",IF($X$7:$X$114&lt;&gt;"",ROW($X$7:$X$114)-MIN(ROW($X$7:$X$114))+1,""),""),ROW()-ROW(A$117)+1))),),"")</f>
        <v>0</v>
      </c>
      <c r="AC168">
        <f t="array" ref="AC168">IFERROR(CONCATENATE((INDEX($AF$7:$AF$114,SMALL(IF($AF$7:$AF$114&lt;&gt;"",IF($AC$7:$AC$114&lt;&gt;"",ROW($AC$7:$AC$114)-MIN(ROW($AC$7:$AC$114))+1,""),""),ROW()-ROW(A$117)+1)))," "),"")</f>
        <v>0</v>
      </c>
      <c r="AD168">
        <f t="array" ref="AD168">IFERROR(CONCATENATE(TEXT(INDEX($AC$7:$AC$114,SMALL(IF($AF$7:$AF$114&lt;&gt;"",IF($AC$7:$AC$114&lt;&gt;"",ROW($AC$7:$AC$114)-MIN(ROW($AC$7:$AC$114))+1,""),""),ROW()-ROW(A$117)+1)),"##0")," "),"")</f>
        <v>0</v>
      </c>
      <c r="AE168">
        <f t="array" ref="AE168">IFERROR(CONCATENATE((INDEX($A$7:$A$114,SMALL(IF($AF$7:$AF$114&lt;&gt;"",IF($AC$7:$AC$114&lt;&gt;"",ROW($AC$7:$AC$114)-MIN(ROW($AC$7:$AC$114))+1,""),""),ROW()-ROW(A$117)+1))),),"")</f>
        <v>0</v>
      </c>
      <c r="AH168">
        <f t="array" ref="AH168">IFERROR(CONCATENATE((INDEX($AK$7:$AK$114,SMALL(IF($AK$7:$AK$114&lt;&gt;"",IF($AH$7:$AH$114&lt;&gt;"",ROW($AH$7:$AH$114)-MIN(ROW($AH$7:$AH$114))+1,""),""),ROW()-ROW(A$117)+1)))," "),"")</f>
        <v>0</v>
      </c>
      <c r="AI168">
        <f t="array" ref="AI168">IFERROR(CONCATENATE(TEXT(INDEX($AH$7:$AH$114,SMALL(IF($AK$7:$AK$114&lt;&gt;"",IF($AH$7:$AH$114&lt;&gt;"",ROW($AH$7:$AH$114)-MIN(ROW($AH$7:$AH$114))+1,""),""),ROW()-ROW(A$117)+1)),"##0")," "),"")</f>
        <v>0</v>
      </c>
      <c r="AJ168">
        <f t="array" ref="AJ168">IFERROR(CONCATENATE((INDEX($A$7:$A$114,SMALL(IF($AK$7:$AK$114&lt;&gt;"",IF($AH$7:$AH$114&lt;&gt;"",ROW($AH$7:$AH$114)-MIN(ROW($AH$7:$AH$114))+1,""),""),ROW()-ROW(A$117)+1))),),"")</f>
        <v>0</v>
      </c>
    </row>
    <row r="169" spans="9:36">
      <c r="I169">
        <f t="array" ref="I169">IFERROR(CONCATENATE(TEXT(INDEX($I$7:$I$114,SMALL(IF($L$7:$L$114&lt;&gt;"",IF($I$7:$I$114&lt;&gt;"",ROW($I$7:$I$114)-MIN(ROW($I$7:$I$114))+1,""),""),ROW()-ROW(A$117)+1)),"##0"),","),"")</f>
        <v>0</v>
      </c>
      <c r="J169">
        <f t="array" ref="J169">IFERROR(CONCATENATE((INDEX($L$7:$L$114,SMALL(IF($L$7:$L$114&lt;&gt;"",IF($I$7:$I$114&lt;&gt;"",ROW($I$7:$I$114)-MIN(ROW($I$7:$I$114))+1,""),""),ROW()-ROW(A$117)+1))),","),"")</f>
        <v>0</v>
      </c>
      <c r="K169">
        <f t="array" ref="K169">IFERROR(CONCATENATE((INDEX($A$7:$A$114,SMALL(IF($L$7:$L$114&lt;&gt;"",IF($I$7:$I$114&lt;&gt;"",ROW($I$7:$I$114)-MIN(ROW($I$7:$I$114))+1,""),""),ROW()-ROW(A$117)+1))),),"")</f>
        <v>0</v>
      </c>
      <c r="N169">
        <f t="array" ref="N169">IFERROR(CONCATENATE((INDEX($Q$7:$Q$114,SMALL(IF($Q$7:$Q$114&lt;&gt;"",IF($N$7:$N$114&lt;&gt;"",ROW($N$7:$N$114)-MIN(ROW($N$7:$N$114))+1,""),""),ROW()-ROW(A$117)+1)))," "),"")</f>
        <v>0</v>
      </c>
      <c r="O169">
        <f t="array" ref="O169">IFERROR(CONCATENATE(TEXT(INDEX($N$7:$N$114,SMALL(IF($Q$7:$Q$114&lt;&gt;"",IF($N$7:$N$114&lt;&gt;"",ROW($N$7:$N$114)-MIN(ROW($N$7:$N$114))+1,""),""),ROW()-ROW(A$117)+1)),"##0")," "),"")</f>
        <v>0</v>
      </c>
      <c r="P169">
        <f t="array" ref="P169">IFERROR(CONCATENATE((INDEX($A$7:$A$114,SMALL(IF($Q$7:$Q$114&lt;&gt;"",IF($N$7:$N$114&lt;&gt;"",ROW($N$7:$N$114)-MIN(ROW($N$7:$N$114))+1,""),""),ROW()-ROW(A$117)+1))),),"")</f>
        <v>0</v>
      </c>
      <c r="S169">
        <f t="array" ref="S169">IFERROR(CONCATENATE((INDEX($V$7:$V$114,SMALL(IF($V$7:$V$114&lt;&gt;"",IF($S$7:$S$114&lt;&gt;"",ROW($S$7:$S$114)-MIN(ROW($S$7:$S$114))+1,""),""),ROW()-ROW(A$117)+1)))," "),"")</f>
        <v>0</v>
      </c>
      <c r="T169">
        <f t="array" ref="T169">IFERROR(CONCATENATE(TEXT(INDEX($S$7:$S$114,SMALL(IF($V$7:$V$114&lt;&gt;"",IF($S$7:$S$114&lt;&gt;"",ROW($S$7:$S$114)-MIN(ROW($S$7:$S$114))+1,""),""),ROW()-ROW(A$117)+1)),"##0")," "),"")</f>
        <v>0</v>
      </c>
      <c r="U169">
        <f t="array" ref="U169">IFERROR(CONCATENATE((INDEX($A$7:$A$114,SMALL(IF($V$7:$V$114&lt;&gt;"",IF($S$7:$S$114&lt;&gt;"",ROW($S$7:$S$114)-MIN(ROW($S$7:$S$114))+1,""),""),ROW()-ROW(A$117)+1))),),"")</f>
        <v>0</v>
      </c>
      <c r="X169">
        <f t="array" ref="X169">IFERROR(CONCATENATE((INDEX($AA$7:$AA$114,SMALL(IF($AA$7:$AA$114&lt;&gt;"",IF($X$7:$X$114&lt;&gt;"",ROW($X$7:$X$114)-MIN(ROW($X$7:$X$114))+1,""),""),ROW()-ROW(A$117)+1))),","),"")</f>
        <v>0</v>
      </c>
      <c r="Y169">
        <f t="array" ref="Y169">IFERROR(CONCATENATE(TEXT(INDEX($X$7:$X$114,SMALL(IF($AA$7:$AA$114&lt;&gt;"",IF($X$7:$X$114&lt;&gt;"",ROW($X$7:$X$114)-MIN(ROW($X$7:$X$114))+1,""),""),ROW()-ROW(A$117)+1)),"##0"),","),"")</f>
        <v>0</v>
      </c>
      <c r="Z169">
        <f t="array" ref="Z169">IFERROR(CONCATENATE((INDEX($A$7:$A$114,SMALL(IF($AA$7:$AA$114&lt;&gt;"",IF($X$7:$X$114&lt;&gt;"",ROW($X$7:$X$114)-MIN(ROW($X$7:$X$114))+1,""),""),ROW()-ROW(A$117)+1))),),"")</f>
        <v>0</v>
      </c>
      <c r="AC169">
        <f t="array" ref="AC169">IFERROR(CONCATENATE((INDEX($AF$7:$AF$114,SMALL(IF($AF$7:$AF$114&lt;&gt;"",IF($AC$7:$AC$114&lt;&gt;"",ROW($AC$7:$AC$114)-MIN(ROW($AC$7:$AC$114))+1,""),""),ROW()-ROW(A$117)+1)))," "),"")</f>
        <v>0</v>
      </c>
      <c r="AD169">
        <f t="array" ref="AD169">IFERROR(CONCATENATE(TEXT(INDEX($AC$7:$AC$114,SMALL(IF($AF$7:$AF$114&lt;&gt;"",IF($AC$7:$AC$114&lt;&gt;"",ROW($AC$7:$AC$114)-MIN(ROW($AC$7:$AC$114))+1,""),""),ROW()-ROW(A$117)+1)),"##0")," "),"")</f>
        <v>0</v>
      </c>
      <c r="AE169">
        <f t="array" ref="AE169">IFERROR(CONCATENATE((INDEX($A$7:$A$114,SMALL(IF($AF$7:$AF$114&lt;&gt;"",IF($AC$7:$AC$114&lt;&gt;"",ROW($AC$7:$AC$114)-MIN(ROW($AC$7:$AC$114))+1,""),""),ROW()-ROW(A$117)+1))),),"")</f>
        <v>0</v>
      </c>
      <c r="AH169">
        <f t="array" ref="AH169">IFERROR(CONCATENATE((INDEX($AK$7:$AK$114,SMALL(IF($AK$7:$AK$114&lt;&gt;"",IF($AH$7:$AH$114&lt;&gt;"",ROW($AH$7:$AH$114)-MIN(ROW($AH$7:$AH$114))+1,""),""),ROW()-ROW(A$117)+1)))," "),"")</f>
        <v>0</v>
      </c>
      <c r="AI169">
        <f t="array" ref="AI169">IFERROR(CONCATENATE(TEXT(INDEX($AH$7:$AH$114,SMALL(IF($AK$7:$AK$114&lt;&gt;"",IF($AH$7:$AH$114&lt;&gt;"",ROW($AH$7:$AH$114)-MIN(ROW($AH$7:$AH$114))+1,""),""),ROW()-ROW(A$117)+1)),"##0")," "),"")</f>
        <v>0</v>
      </c>
      <c r="AJ169">
        <f t="array" ref="AJ169">IFERROR(CONCATENATE((INDEX($A$7:$A$114,SMALL(IF($AK$7:$AK$114&lt;&gt;"",IF($AH$7:$AH$114&lt;&gt;"",ROW($AH$7:$AH$114)-MIN(ROW($AH$7:$AH$114))+1,""),""),ROW()-ROW(A$117)+1))),),"")</f>
        <v>0</v>
      </c>
    </row>
    <row r="170" spans="9:36">
      <c r="I170">
        <f t="array" ref="I170">IFERROR(CONCATENATE(TEXT(INDEX($I$7:$I$114,SMALL(IF($L$7:$L$114&lt;&gt;"",IF($I$7:$I$114&lt;&gt;"",ROW($I$7:$I$114)-MIN(ROW($I$7:$I$114))+1,""),""),ROW()-ROW(A$117)+1)),"##0"),","),"")</f>
        <v>0</v>
      </c>
      <c r="J170">
        <f t="array" ref="J170">IFERROR(CONCATENATE((INDEX($L$7:$L$114,SMALL(IF($L$7:$L$114&lt;&gt;"",IF($I$7:$I$114&lt;&gt;"",ROW($I$7:$I$114)-MIN(ROW($I$7:$I$114))+1,""),""),ROW()-ROW(A$117)+1))),","),"")</f>
        <v>0</v>
      </c>
      <c r="K170">
        <f t="array" ref="K170">IFERROR(CONCATENATE((INDEX($A$7:$A$114,SMALL(IF($L$7:$L$114&lt;&gt;"",IF($I$7:$I$114&lt;&gt;"",ROW($I$7:$I$114)-MIN(ROW($I$7:$I$114))+1,""),""),ROW()-ROW(A$117)+1))),),"")</f>
        <v>0</v>
      </c>
      <c r="N170">
        <f t="array" ref="N170">IFERROR(CONCATENATE((INDEX($Q$7:$Q$114,SMALL(IF($Q$7:$Q$114&lt;&gt;"",IF($N$7:$N$114&lt;&gt;"",ROW($N$7:$N$114)-MIN(ROW($N$7:$N$114))+1,""),""),ROW()-ROW(A$117)+1)))," "),"")</f>
        <v>0</v>
      </c>
      <c r="O170">
        <f t="array" ref="O170">IFERROR(CONCATENATE(TEXT(INDEX($N$7:$N$114,SMALL(IF($Q$7:$Q$114&lt;&gt;"",IF($N$7:$N$114&lt;&gt;"",ROW($N$7:$N$114)-MIN(ROW($N$7:$N$114))+1,""),""),ROW()-ROW(A$117)+1)),"##0")," "),"")</f>
        <v>0</v>
      </c>
      <c r="P170">
        <f t="array" ref="P170">IFERROR(CONCATENATE((INDEX($A$7:$A$114,SMALL(IF($Q$7:$Q$114&lt;&gt;"",IF($N$7:$N$114&lt;&gt;"",ROW($N$7:$N$114)-MIN(ROW($N$7:$N$114))+1,""),""),ROW()-ROW(A$117)+1))),),"")</f>
        <v>0</v>
      </c>
      <c r="S170">
        <f t="array" ref="S170">IFERROR(CONCATENATE((INDEX($V$7:$V$114,SMALL(IF($V$7:$V$114&lt;&gt;"",IF($S$7:$S$114&lt;&gt;"",ROW($S$7:$S$114)-MIN(ROW($S$7:$S$114))+1,""),""),ROW()-ROW(A$117)+1)))," "),"")</f>
        <v>0</v>
      </c>
      <c r="T170">
        <f t="array" ref="T170">IFERROR(CONCATENATE(TEXT(INDEX($S$7:$S$114,SMALL(IF($V$7:$V$114&lt;&gt;"",IF($S$7:$S$114&lt;&gt;"",ROW($S$7:$S$114)-MIN(ROW($S$7:$S$114))+1,""),""),ROW()-ROW(A$117)+1)),"##0")," "),"")</f>
        <v>0</v>
      </c>
      <c r="U170">
        <f t="array" ref="U170">IFERROR(CONCATENATE((INDEX($A$7:$A$114,SMALL(IF($V$7:$V$114&lt;&gt;"",IF($S$7:$S$114&lt;&gt;"",ROW($S$7:$S$114)-MIN(ROW($S$7:$S$114))+1,""),""),ROW()-ROW(A$117)+1))),),"")</f>
        <v>0</v>
      </c>
      <c r="X170">
        <f t="array" ref="X170">IFERROR(CONCATENATE((INDEX($AA$7:$AA$114,SMALL(IF($AA$7:$AA$114&lt;&gt;"",IF($X$7:$X$114&lt;&gt;"",ROW($X$7:$X$114)-MIN(ROW($X$7:$X$114))+1,""),""),ROW()-ROW(A$117)+1))),","),"")</f>
        <v>0</v>
      </c>
      <c r="Y170">
        <f t="array" ref="Y170">IFERROR(CONCATENATE(TEXT(INDEX($X$7:$X$114,SMALL(IF($AA$7:$AA$114&lt;&gt;"",IF($X$7:$X$114&lt;&gt;"",ROW($X$7:$X$114)-MIN(ROW($X$7:$X$114))+1,""),""),ROW()-ROW(A$117)+1)),"##0"),","),"")</f>
        <v>0</v>
      </c>
      <c r="Z170">
        <f t="array" ref="Z170">IFERROR(CONCATENATE((INDEX($A$7:$A$114,SMALL(IF($AA$7:$AA$114&lt;&gt;"",IF($X$7:$X$114&lt;&gt;"",ROW($X$7:$X$114)-MIN(ROW($X$7:$X$114))+1,""),""),ROW()-ROW(A$117)+1))),),"")</f>
        <v>0</v>
      </c>
      <c r="AC170">
        <f t="array" ref="AC170">IFERROR(CONCATENATE((INDEX($AF$7:$AF$114,SMALL(IF($AF$7:$AF$114&lt;&gt;"",IF($AC$7:$AC$114&lt;&gt;"",ROW($AC$7:$AC$114)-MIN(ROW($AC$7:$AC$114))+1,""),""),ROW()-ROW(A$117)+1)))," "),"")</f>
        <v>0</v>
      </c>
      <c r="AD170">
        <f t="array" ref="AD170">IFERROR(CONCATENATE(TEXT(INDEX($AC$7:$AC$114,SMALL(IF($AF$7:$AF$114&lt;&gt;"",IF($AC$7:$AC$114&lt;&gt;"",ROW($AC$7:$AC$114)-MIN(ROW($AC$7:$AC$114))+1,""),""),ROW()-ROW(A$117)+1)),"##0")," "),"")</f>
        <v>0</v>
      </c>
      <c r="AE170">
        <f t="array" ref="AE170">IFERROR(CONCATENATE((INDEX($A$7:$A$114,SMALL(IF($AF$7:$AF$114&lt;&gt;"",IF($AC$7:$AC$114&lt;&gt;"",ROW($AC$7:$AC$114)-MIN(ROW($AC$7:$AC$114))+1,""),""),ROW()-ROW(A$117)+1))),),"")</f>
        <v>0</v>
      </c>
      <c r="AH170">
        <f t="array" ref="AH170">IFERROR(CONCATENATE((INDEX($AK$7:$AK$114,SMALL(IF($AK$7:$AK$114&lt;&gt;"",IF($AH$7:$AH$114&lt;&gt;"",ROW($AH$7:$AH$114)-MIN(ROW($AH$7:$AH$114))+1,""),""),ROW()-ROW(A$117)+1)))," "),"")</f>
        <v>0</v>
      </c>
      <c r="AI170">
        <f t="array" ref="AI170">IFERROR(CONCATENATE(TEXT(INDEX($AH$7:$AH$114,SMALL(IF($AK$7:$AK$114&lt;&gt;"",IF($AH$7:$AH$114&lt;&gt;"",ROW($AH$7:$AH$114)-MIN(ROW($AH$7:$AH$114))+1,""),""),ROW()-ROW(A$117)+1)),"##0")," "),"")</f>
        <v>0</v>
      </c>
      <c r="AJ170">
        <f t="array" ref="AJ170">IFERROR(CONCATENATE((INDEX($A$7:$A$114,SMALL(IF($AK$7:$AK$114&lt;&gt;"",IF($AH$7:$AH$114&lt;&gt;"",ROW($AH$7:$AH$114)-MIN(ROW($AH$7:$AH$114))+1,""),""),ROW()-ROW(A$117)+1))),),"")</f>
        <v>0</v>
      </c>
    </row>
    <row r="171" spans="9:36">
      <c r="I171">
        <f t="array" ref="I171">IFERROR(CONCATENATE(TEXT(INDEX($I$7:$I$114,SMALL(IF($L$7:$L$114&lt;&gt;"",IF($I$7:$I$114&lt;&gt;"",ROW($I$7:$I$114)-MIN(ROW($I$7:$I$114))+1,""),""),ROW()-ROW(A$117)+1)),"##0"),","),"")</f>
        <v>0</v>
      </c>
      <c r="J171">
        <f t="array" ref="J171">IFERROR(CONCATENATE((INDEX($L$7:$L$114,SMALL(IF($L$7:$L$114&lt;&gt;"",IF($I$7:$I$114&lt;&gt;"",ROW($I$7:$I$114)-MIN(ROW($I$7:$I$114))+1,""),""),ROW()-ROW(A$117)+1))),","),"")</f>
        <v>0</v>
      </c>
      <c r="K171">
        <f t="array" ref="K171">IFERROR(CONCATENATE((INDEX($A$7:$A$114,SMALL(IF($L$7:$L$114&lt;&gt;"",IF($I$7:$I$114&lt;&gt;"",ROW($I$7:$I$114)-MIN(ROW($I$7:$I$114))+1,""),""),ROW()-ROW(A$117)+1))),),"")</f>
        <v>0</v>
      </c>
      <c r="N171">
        <f t="array" ref="N171">IFERROR(CONCATENATE((INDEX($Q$7:$Q$114,SMALL(IF($Q$7:$Q$114&lt;&gt;"",IF($N$7:$N$114&lt;&gt;"",ROW($N$7:$N$114)-MIN(ROW($N$7:$N$114))+1,""),""),ROW()-ROW(A$117)+1)))," "),"")</f>
        <v>0</v>
      </c>
      <c r="O171">
        <f t="array" ref="O171">IFERROR(CONCATENATE(TEXT(INDEX($N$7:$N$114,SMALL(IF($Q$7:$Q$114&lt;&gt;"",IF($N$7:$N$114&lt;&gt;"",ROW($N$7:$N$114)-MIN(ROW($N$7:$N$114))+1,""),""),ROW()-ROW(A$117)+1)),"##0")," "),"")</f>
        <v>0</v>
      </c>
      <c r="P171">
        <f t="array" ref="P171">IFERROR(CONCATENATE((INDEX($A$7:$A$114,SMALL(IF($Q$7:$Q$114&lt;&gt;"",IF($N$7:$N$114&lt;&gt;"",ROW($N$7:$N$114)-MIN(ROW($N$7:$N$114))+1,""),""),ROW()-ROW(A$117)+1))),),"")</f>
        <v>0</v>
      </c>
      <c r="S171">
        <f t="array" ref="S171">IFERROR(CONCATENATE((INDEX($V$7:$V$114,SMALL(IF($V$7:$V$114&lt;&gt;"",IF($S$7:$S$114&lt;&gt;"",ROW($S$7:$S$114)-MIN(ROW($S$7:$S$114))+1,""),""),ROW()-ROW(A$117)+1)))," "),"")</f>
        <v>0</v>
      </c>
      <c r="T171">
        <f t="array" ref="T171">IFERROR(CONCATENATE(TEXT(INDEX($S$7:$S$114,SMALL(IF($V$7:$V$114&lt;&gt;"",IF($S$7:$S$114&lt;&gt;"",ROW($S$7:$S$114)-MIN(ROW($S$7:$S$114))+1,""),""),ROW()-ROW(A$117)+1)),"##0")," "),"")</f>
        <v>0</v>
      </c>
      <c r="U171">
        <f t="array" ref="U171">IFERROR(CONCATENATE((INDEX($A$7:$A$114,SMALL(IF($V$7:$V$114&lt;&gt;"",IF($S$7:$S$114&lt;&gt;"",ROW($S$7:$S$114)-MIN(ROW($S$7:$S$114))+1,""),""),ROW()-ROW(A$117)+1))),),"")</f>
        <v>0</v>
      </c>
      <c r="X171">
        <f t="array" ref="X171">IFERROR(CONCATENATE((INDEX($AA$7:$AA$114,SMALL(IF($AA$7:$AA$114&lt;&gt;"",IF($X$7:$X$114&lt;&gt;"",ROW($X$7:$X$114)-MIN(ROW($X$7:$X$114))+1,""),""),ROW()-ROW(A$117)+1))),","),"")</f>
        <v>0</v>
      </c>
      <c r="Y171">
        <f t="array" ref="Y171">IFERROR(CONCATENATE(TEXT(INDEX($X$7:$X$114,SMALL(IF($AA$7:$AA$114&lt;&gt;"",IF($X$7:$X$114&lt;&gt;"",ROW($X$7:$X$114)-MIN(ROW($X$7:$X$114))+1,""),""),ROW()-ROW(A$117)+1)),"##0"),","),"")</f>
        <v>0</v>
      </c>
      <c r="Z171">
        <f t="array" ref="Z171">IFERROR(CONCATENATE((INDEX($A$7:$A$114,SMALL(IF($AA$7:$AA$114&lt;&gt;"",IF($X$7:$X$114&lt;&gt;"",ROW($X$7:$X$114)-MIN(ROW($X$7:$X$114))+1,""),""),ROW()-ROW(A$117)+1))),),"")</f>
        <v>0</v>
      </c>
      <c r="AC171">
        <f t="array" ref="AC171">IFERROR(CONCATENATE((INDEX($AF$7:$AF$114,SMALL(IF($AF$7:$AF$114&lt;&gt;"",IF($AC$7:$AC$114&lt;&gt;"",ROW($AC$7:$AC$114)-MIN(ROW($AC$7:$AC$114))+1,""),""),ROW()-ROW(A$117)+1)))," "),"")</f>
        <v>0</v>
      </c>
      <c r="AD171">
        <f t="array" ref="AD171">IFERROR(CONCATENATE(TEXT(INDEX($AC$7:$AC$114,SMALL(IF($AF$7:$AF$114&lt;&gt;"",IF($AC$7:$AC$114&lt;&gt;"",ROW($AC$7:$AC$114)-MIN(ROW($AC$7:$AC$114))+1,""),""),ROW()-ROW(A$117)+1)),"##0")," "),"")</f>
        <v>0</v>
      </c>
      <c r="AE171">
        <f t="array" ref="AE171">IFERROR(CONCATENATE((INDEX($A$7:$A$114,SMALL(IF($AF$7:$AF$114&lt;&gt;"",IF($AC$7:$AC$114&lt;&gt;"",ROW($AC$7:$AC$114)-MIN(ROW($AC$7:$AC$114))+1,""),""),ROW()-ROW(A$117)+1))),),"")</f>
        <v>0</v>
      </c>
      <c r="AH171">
        <f t="array" ref="AH171">IFERROR(CONCATENATE((INDEX($AK$7:$AK$114,SMALL(IF($AK$7:$AK$114&lt;&gt;"",IF($AH$7:$AH$114&lt;&gt;"",ROW($AH$7:$AH$114)-MIN(ROW($AH$7:$AH$114))+1,""),""),ROW()-ROW(A$117)+1)))," "),"")</f>
        <v>0</v>
      </c>
      <c r="AI171">
        <f t="array" ref="AI171">IFERROR(CONCATENATE(TEXT(INDEX($AH$7:$AH$114,SMALL(IF($AK$7:$AK$114&lt;&gt;"",IF($AH$7:$AH$114&lt;&gt;"",ROW($AH$7:$AH$114)-MIN(ROW($AH$7:$AH$114))+1,""),""),ROW()-ROW(A$117)+1)),"##0")," "),"")</f>
        <v>0</v>
      </c>
      <c r="AJ171">
        <f t="array" ref="AJ171">IFERROR(CONCATENATE((INDEX($A$7:$A$114,SMALL(IF($AK$7:$AK$114&lt;&gt;"",IF($AH$7:$AH$114&lt;&gt;"",ROW($AH$7:$AH$114)-MIN(ROW($AH$7:$AH$114))+1,""),""),ROW()-ROW(A$117)+1))),),"")</f>
        <v>0</v>
      </c>
    </row>
    <row r="172" spans="9:36">
      <c r="I172">
        <f t="array" ref="I172">IFERROR(CONCATENATE(TEXT(INDEX($I$7:$I$114,SMALL(IF($L$7:$L$114&lt;&gt;"",IF($I$7:$I$114&lt;&gt;"",ROW($I$7:$I$114)-MIN(ROW($I$7:$I$114))+1,""),""),ROW()-ROW(A$117)+1)),"##0"),","),"")</f>
        <v>0</v>
      </c>
      <c r="J172">
        <f t="array" ref="J172">IFERROR(CONCATENATE((INDEX($L$7:$L$114,SMALL(IF($L$7:$L$114&lt;&gt;"",IF($I$7:$I$114&lt;&gt;"",ROW($I$7:$I$114)-MIN(ROW($I$7:$I$114))+1,""),""),ROW()-ROW(A$117)+1))),","),"")</f>
        <v>0</v>
      </c>
      <c r="K172">
        <f t="array" ref="K172">IFERROR(CONCATENATE((INDEX($A$7:$A$114,SMALL(IF($L$7:$L$114&lt;&gt;"",IF($I$7:$I$114&lt;&gt;"",ROW($I$7:$I$114)-MIN(ROW($I$7:$I$114))+1,""),""),ROW()-ROW(A$117)+1))),),"")</f>
        <v>0</v>
      </c>
      <c r="N172">
        <f t="array" ref="N172">IFERROR(CONCATENATE((INDEX($Q$7:$Q$114,SMALL(IF($Q$7:$Q$114&lt;&gt;"",IF($N$7:$N$114&lt;&gt;"",ROW($N$7:$N$114)-MIN(ROW($N$7:$N$114))+1,""),""),ROW()-ROW(A$117)+1)))," "),"")</f>
        <v>0</v>
      </c>
      <c r="O172">
        <f t="array" ref="O172">IFERROR(CONCATENATE(TEXT(INDEX($N$7:$N$114,SMALL(IF($Q$7:$Q$114&lt;&gt;"",IF($N$7:$N$114&lt;&gt;"",ROW($N$7:$N$114)-MIN(ROW($N$7:$N$114))+1,""),""),ROW()-ROW(A$117)+1)),"##0")," "),"")</f>
        <v>0</v>
      </c>
      <c r="P172">
        <f t="array" ref="P172">IFERROR(CONCATENATE((INDEX($A$7:$A$114,SMALL(IF($Q$7:$Q$114&lt;&gt;"",IF($N$7:$N$114&lt;&gt;"",ROW($N$7:$N$114)-MIN(ROW($N$7:$N$114))+1,""),""),ROW()-ROW(A$117)+1))),),"")</f>
        <v>0</v>
      </c>
      <c r="S172">
        <f t="array" ref="S172">IFERROR(CONCATENATE((INDEX($V$7:$V$114,SMALL(IF($V$7:$V$114&lt;&gt;"",IF($S$7:$S$114&lt;&gt;"",ROW($S$7:$S$114)-MIN(ROW($S$7:$S$114))+1,""),""),ROW()-ROW(A$117)+1)))," "),"")</f>
        <v>0</v>
      </c>
      <c r="T172">
        <f t="array" ref="T172">IFERROR(CONCATENATE(TEXT(INDEX($S$7:$S$114,SMALL(IF($V$7:$V$114&lt;&gt;"",IF($S$7:$S$114&lt;&gt;"",ROW($S$7:$S$114)-MIN(ROW($S$7:$S$114))+1,""),""),ROW()-ROW(A$117)+1)),"##0")," "),"")</f>
        <v>0</v>
      </c>
      <c r="U172">
        <f t="array" ref="U172">IFERROR(CONCATENATE((INDEX($A$7:$A$114,SMALL(IF($V$7:$V$114&lt;&gt;"",IF($S$7:$S$114&lt;&gt;"",ROW($S$7:$S$114)-MIN(ROW($S$7:$S$114))+1,""),""),ROW()-ROW(A$117)+1))),),"")</f>
        <v>0</v>
      </c>
      <c r="X172">
        <f t="array" ref="X172">IFERROR(CONCATENATE((INDEX($AA$7:$AA$114,SMALL(IF($AA$7:$AA$114&lt;&gt;"",IF($X$7:$X$114&lt;&gt;"",ROW($X$7:$X$114)-MIN(ROW($X$7:$X$114))+1,""),""),ROW()-ROW(A$117)+1))),","),"")</f>
        <v>0</v>
      </c>
      <c r="Y172">
        <f t="array" ref="Y172">IFERROR(CONCATENATE(TEXT(INDEX($X$7:$X$114,SMALL(IF($AA$7:$AA$114&lt;&gt;"",IF($X$7:$X$114&lt;&gt;"",ROW($X$7:$X$114)-MIN(ROW($X$7:$X$114))+1,""),""),ROW()-ROW(A$117)+1)),"##0"),","),"")</f>
        <v>0</v>
      </c>
      <c r="Z172">
        <f t="array" ref="Z172">IFERROR(CONCATENATE((INDEX($A$7:$A$114,SMALL(IF($AA$7:$AA$114&lt;&gt;"",IF($X$7:$X$114&lt;&gt;"",ROW($X$7:$X$114)-MIN(ROW($X$7:$X$114))+1,""),""),ROW()-ROW(A$117)+1))),),"")</f>
        <v>0</v>
      </c>
      <c r="AC172">
        <f t="array" ref="AC172">IFERROR(CONCATENATE((INDEX($AF$7:$AF$114,SMALL(IF($AF$7:$AF$114&lt;&gt;"",IF($AC$7:$AC$114&lt;&gt;"",ROW($AC$7:$AC$114)-MIN(ROW($AC$7:$AC$114))+1,""),""),ROW()-ROW(A$117)+1)))," "),"")</f>
        <v>0</v>
      </c>
      <c r="AD172">
        <f t="array" ref="AD172">IFERROR(CONCATENATE(TEXT(INDEX($AC$7:$AC$114,SMALL(IF($AF$7:$AF$114&lt;&gt;"",IF($AC$7:$AC$114&lt;&gt;"",ROW($AC$7:$AC$114)-MIN(ROW($AC$7:$AC$114))+1,""),""),ROW()-ROW(A$117)+1)),"##0")," "),"")</f>
        <v>0</v>
      </c>
      <c r="AE172">
        <f t="array" ref="AE172">IFERROR(CONCATENATE((INDEX($A$7:$A$114,SMALL(IF($AF$7:$AF$114&lt;&gt;"",IF($AC$7:$AC$114&lt;&gt;"",ROW($AC$7:$AC$114)-MIN(ROW($AC$7:$AC$114))+1,""),""),ROW()-ROW(A$117)+1))),),"")</f>
        <v>0</v>
      </c>
      <c r="AH172">
        <f t="array" ref="AH172">IFERROR(CONCATENATE((INDEX($AK$7:$AK$114,SMALL(IF($AK$7:$AK$114&lt;&gt;"",IF($AH$7:$AH$114&lt;&gt;"",ROW($AH$7:$AH$114)-MIN(ROW($AH$7:$AH$114))+1,""),""),ROW()-ROW(A$117)+1)))," "),"")</f>
        <v>0</v>
      </c>
      <c r="AI172">
        <f t="array" ref="AI172">IFERROR(CONCATENATE(TEXT(INDEX($AH$7:$AH$114,SMALL(IF($AK$7:$AK$114&lt;&gt;"",IF($AH$7:$AH$114&lt;&gt;"",ROW($AH$7:$AH$114)-MIN(ROW($AH$7:$AH$114))+1,""),""),ROW()-ROW(A$117)+1)),"##0")," "),"")</f>
        <v>0</v>
      </c>
      <c r="AJ172">
        <f t="array" ref="AJ172">IFERROR(CONCATENATE((INDEX($A$7:$A$114,SMALL(IF($AK$7:$AK$114&lt;&gt;"",IF($AH$7:$AH$114&lt;&gt;"",ROW($AH$7:$AH$114)-MIN(ROW($AH$7:$AH$114))+1,""),""),ROW()-ROW(A$117)+1))),),"")</f>
        <v>0</v>
      </c>
    </row>
    <row r="173" spans="9:36">
      <c r="I173">
        <f t="array" ref="I173">IFERROR(CONCATENATE(TEXT(INDEX($I$7:$I$114,SMALL(IF($L$7:$L$114&lt;&gt;"",IF($I$7:$I$114&lt;&gt;"",ROW($I$7:$I$114)-MIN(ROW($I$7:$I$114))+1,""),""),ROW()-ROW(A$117)+1)),"##0"),","),"")</f>
        <v>0</v>
      </c>
      <c r="J173">
        <f t="array" ref="J173">IFERROR(CONCATENATE((INDEX($L$7:$L$114,SMALL(IF($L$7:$L$114&lt;&gt;"",IF($I$7:$I$114&lt;&gt;"",ROW($I$7:$I$114)-MIN(ROW($I$7:$I$114))+1,""),""),ROW()-ROW(A$117)+1))),","),"")</f>
        <v>0</v>
      </c>
      <c r="K173">
        <f t="array" ref="K173">IFERROR(CONCATENATE((INDEX($A$7:$A$114,SMALL(IF($L$7:$L$114&lt;&gt;"",IF($I$7:$I$114&lt;&gt;"",ROW($I$7:$I$114)-MIN(ROW($I$7:$I$114))+1,""),""),ROW()-ROW(A$117)+1))),),"")</f>
        <v>0</v>
      </c>
      <c r="N173">
        <f t="array" ref="N173">IFERROR(CONCATENATE((INDEX($Q$7:$Q$114,SMALL(IF($Q$7:$Q$114&lt;&gt;"",IF($N$7:$N$114&lt;&gt;"",ROW($N$7:$N$114)-MIN(ROW($N$7:$N$114))+1,""),""),ROW()-ROW(A$117)+1)))," "),"")</f>
        <v>0</v>
      </c>
      <c r="O173">
        <f t="array" ref="O173">IFERROR(CONCATENATE(TEXT(INDEX($N$7:$N$114,SMALL(IF($Q$7:$Q$114&lt;&gt;"",IF($N$7:$N$114&lt;&gt;"",ROW($N$7:$N$114)-MIN(ROW($N$7:$N$114))+1,""),""),ROW()-ROW(A$117)+1)),"##0")," "),"")</f>
        <v>0</v>
      </c>
      <c r="P173">
        <f t="array" ref="P173">IFERROR(CONCATENATE((INDEX($A$7:$A$114,SMALL(IF($Q$7:$Q$114&lt;&gt;"",IF($N$7:$N$114&lt;&gt;"",ROW($N$7:$N$114)-MIN(ROW($N$7:$N$114))+1,""),""),ROW()-ROW(A$117)+1))),),"")</f>
        <v>0</v>
      </c>
      <c r="S173">
        <f t="array" ref="S173">IFERROR(CONCATENATE((INDEX($V$7:$V$114,SMALL(IF($V$7:$V$114&lt;&gt;"",IF($S$7:$S$114&lt;&gt;"",ROW($S$7:$S$114)-MIN(ROW($S$7:$S$114))+1,""),""),ROW()-ROW(A$117)+1)))," "),"")</f>
        <v>0</v>
      </c>
      <c r="T173">
        <f t="array" ref="T173">IFERROR(CONCATENATE(TEXT(INDEX($S$7:$S$114,SMALL(IF($V$7:$V$114&lt;&gt;"",IF($S$7:$S$114&lt;&gt;"",ROW($S$7:$S$114)-MIN(ROW($S$7:$S$114))+1,""),""),ROW()-ROW(A$117)+1)),"##0")," "),"")</f>
        <v>0</v>
      </c>
      <c r="U173">
        <f t="array" ref="U173">IFERROR(CONCATENATE((INDEX($A$7:$A$114,SMALL(IF($V$7:$V$114&lt;&gt;"",IF($S$7:$S$114&lt;&gt;"",ROW($S$7:$S$114)-MIN(ROW($S$7:$S$114))+1,""),""),ROW()-ROW(A$117)+1))),),"")</f>
        <v>0</v>
      </c>
      <c r="X173">
        <f t="array" ref="X173">IFERROR(CONCATENATE((INDEX($AA$7:$AA$114,SMALL(IF($AA$7:$AA$114&lt;&gt;"",IF($X$7:$X$114&lt;&gt;"",ROW($X$7:$X$114)-MIN(ROW($X$7:$X$114))+1,""),""),ROW()-ROW(A$117)+1))),","),"")</f>
        <v>0</v>
      </c>
      <c r="Y173">
        <f t="array" ref="Y173">IFERROR(CONCATENATE(TEXT(INDEX($X$7:$X$114,SMALL(IF($AA$7:$AA$114&lt;&gt;"",IF($X$7:$X$114&lt;&gt;"",ROW($X$7:$X$114)-MIN(ROW($X$7:$X$114))+1,""),""),ROW()-ROW(A$117)+1)),"##0"),","),"")</f>
        <v>0</v>
      </c>
      <c r="Z173">
        <f t="array" ref="Z173">IFERROR(CONCATENATE((INDEX($A$7:$A$114,SMALL(IF($AA$7:$AA$114&lt;&gt;"",IF($X$7:$X$114&lt;&gt;"",ROW($X$7:$X$114)-MIN(ROW($X$7:$X$114))+1,""),""),ROW()-ROW(A$117)+1))),),"")</f>
        <v>0</v>
      </c>
      <c r="AC173">
        <f t="array" ref="AC173">IFERROR(CONCATENATE((INDEX($AF$7:$AF$114,SMALL(IF($AF$7:$AF$114&lt;&gt;"",IF($AC$7:$AC$114&lt;&gt;"",ROW($AC$7:$AC$114)-MIN(ROW($AC$7:$AC$114))+1,""),""),ROW()-ROW(A$117)+1)))," "),"")</f>
        <v>0</v>
      </c>
      <c r="AD173">
        <f t="array" ref="AD173">IFERROR(CONCATENATE(TEXT(INDEX($AC$7:$AC$114,SMALL(IF($AF$7:$AF$114&lt;&gt;"",IF($AC$7:$AC$114&lt;&gt;"",ROW($AC$7:$AC$114)-MIN(ROW($AC$7:$AC$114))+1,""),""),ROW()-ROW(A$117)+1)),"##0")," "),"")</f>
        <v>0</v>
      </c>
      <c r="AE173">
        <f t="array" ref="AE173">IFERROR(CONCATENATE((INDEX($A$7:$A$114,SMALL(IF($AF$7:$AF$114&lt;&gt;"",IF($AC$7:$AC$114&lt;&gt;"",ROW($AC$7:$AC$114)-MIN(ROW($AC$7:$AC$114))+1,""),""),ROW()-ROW(A$117)+1))),),"")</f>
        <v>0</v>
      </c>
      <c r="AH173">
        <f t="array" ref="AH173">IFERROR(CONCATENATE((INDEX($AK$7:$AK$114,SMALL(IF($AK$7:$AK$114&lt;&gt;"",IF($AH$7:$AH$114&lt;&gt;"",ROW($AH$7:$AH$114)-MIN(ROW($AH$7:$AH$114))+1,""),""),ROW()-ROW(A$117)+1)))," "),"")</f>
        <v>0</v>
      </c>
      <c r="AI173">
        <f t="array" ref="AI173">IFERROR(CONCATENATE(TEXT(INDEX($AH$7:$AH$114,SMALL(IF($AK$7:$AK$114&lt;&gt;"",IF($AH$7:$AH$114&lt;&gt;"",ROW($AH$7:$AH$114)-MIN(ROW($AH$7:$AH$114))+1,""),""),ROW()-ROW(A$117)+1)),"##0")," "),"")</f>
        <v>0</v>
      </c>
      <c r="AJ173">
        <f t="array" ref="AJ173">IFERROR(CONCATENATE((INDEX($A$7:$A$114,SMALL(IF($AK$7:$AK$114&lt;&gt;"",IF($AH$7:$AH$114&lt;&gt;"",ROW($AH$7:$AH$114)-MIN(ROW($AH$7:$AH$114))+1,""),""),ROW()-ROW(A$117)+1))),),"")</f>
        <v>0</v>
      </c>
    </row>
    <row r="174" spans="9:36">
      <c r="I174">
        <f t="array" ref="I174">IFERROR(CONCATENATE(TEXT(INDEX($I$7:$I$114,SMALL(IF($L$7:$L$114&lt;&gt;"",IF($I$7:$I$114&lt;&gt;"",ROW($I$7:$I$114)-MIN(ROW($I$7:$I$114))+1,""),""),ROW()-ROW(A$117)+1)),"##0"),","),"")</f>
        <v>0</v>
      </c>
      <c r="J174">
        <f t="array" ref="J174">IFERROR(CONCATENATE((INDEX($L$7:$L$114,SMALL(IF($L$7:$L$114&lt;&gt;"",IF($I$7:$I$114&lt;&gt;"",ROW($I$7:$I$114)-MIN(ROW($I$7:$I$114))+1,""),""),ROW()-ROW(A$117)+1))),","),"")</f>
        <v>0</v>
      </c>
      <c r="K174">
        <f t="array" ref="K174">IFERROR(CONCATENATE((INDEX($A$7:$A$114,SMALL(IF($L$7:$L$114&lt;&gt;"",IF($I$7:$I$114&lt;&gt;"",ROW($I$7:$I$114)-MIN(ROW($I$7:$I$114))+1,""),""),ROW()-ROW(A$117)+1))),),"")</f>
        <v>0</v>
      </c>
      <c r="N174">
        <f t="array" ref="N174">IFERROR(CONCATENATE((INDEX($Q$7:$Q$114,SMALL(IF($Q$7:$Q$114&lt;&gt;"",IF($N$7:$N$114&lt;&gt;"",ROW($N$7:$N$114)-MIN(ROW($N$7:$N$114))+1,""),""),ROW()-ROW(A$117)+1)))," "),"")</f>
        <v>0</v>
      </c>
      <c r="O174">
        <f t="array" ref="O174">IFERROR(CONCATENATE(TEXT(INDEX($N$7:$N$114,SMALL(IF($Q$7:$Q$114&lt;&gt;"",IF($N$7:$N$114&lt;&gt;"",ROW($N$7:$N$114)-MIN(ROW($N$7:$N$114))+1,""),""),ROW()-ROW(A$117)+1)),"##0")," "),"")</f>
        <v>0</v>
      </c>
      <c r="P174">
        <f t="array" ref="P174">IFERROR(CONCATENATE((INDEX($A$7:$A$114,SMALL(IF($Q$7:$Q$114&lt;&gt;"",IF($N$7:$N$114&lt;&gt;"",ROW($N$7:$N$114)-MIN(ROW($N$7:$N$114))+1,""),""),ROW()-ROW(A$117)+1))),),"")</f>
        <v>0</v>
      </c>
      <c r="S174">
        <f t="array" ref="S174">IFERROR(CONCATENATE((INDEX($V$7:$V$114,SMALL(IF($V$7:$V$114&lt;&gt;"",IF($S$7:$S$114&lt;&gt;"",ROW($S$7:$S$114)-MIN(ROW($S$7:$S$114))+1,""),""),ROW()-ROW(A$117)+1)))," "),"")</f>
        <v>0</v>
      </c>
      <c r="T174">
        <f t="array" ref="T174">IFERROR(CONCATENATE(TEXT(INDEX($S$7:$S$114,SMALL(IF($V$7:$V$114&lt;&gt;"",IF($S$7:$S$114&lt;&gt;"",ROW($S$7:$S$114)-MIN(ROW($S$7:$S$114))+1,""),""),ROW()-ROW(A$117)+1)),"##0")," "),"")</f>
        <v>0</v>
      </c>
      <c r="U174">
        <f t="array" ref="U174">IFERROR(CONCATENATE((INDEX($A$7:$A$114,SMALL(IF($V$7:$V$114&lt;&gt;"",IF($S$7:$S$114&lt;&gt;"",ROW($S$7:$S$114)-MIN(ROW($S$7:$S$114))+1,""),""),ROW()-ROW(A$117)+1))),),"")</f>
        <v>0</v>
      </c>
      <c r="X174">
        <f t="array" ref="X174">IFERROR(CONCATENATE((INDEX($AA$7:$AA$114,SMALL(IF($AA$7:$AA$114&lt;&gt;"",IF($X$7:$X$114&lt;&gt;"",ROW($X$7:$X$114)-MIN(ROW($X$7:$X$114))+1,""),""),ROW()-ROW(A$117)+1))),","),"")</f>
        <v>0</v>
      </c>
      <c r="Y174">
        <f t="array" ref="Y174">IFERROR(CONCATENATE(TEXT(INDEX($X$7:$X$114,SMALL(IF($AA$7:$AA$114&lt;&gt;"",IF($X$7:$X$114&lt;&gt;"",ROW($X$7:$X$114)-MIN(ROW($X$7:$X$114))+1,""),""),ROW()-ROW(A$117)+1)),"##0"),","),"")</f>
        <v>0</v>
      </c>
      <c r="Z174">
        <f t="array" ref="Z174">IFERROR(CONCATENATE((INDEX($A$7:$A$114,SMALL(IF($AA$7:$AA$114&lt;&gt;"",IF($X$7:$X$114&lt;&gt;"",ROW($X$7:$X$114)-MIN(ROW($X$7:$X$114))+1,""),""),ROW()-ROW(A$117)+1))),),"")</f>
        <v>0</v>
      </c>
      <c r="AC174">
        <f t="array" ref="AC174">IFERROR(CONCATENATE((INDEX($AF$7:$AF$114,SMALL(IF($AF$7:$AF$114&lt;&gt;"",IF($AC$7:$AC$114&lt;&gt;"",ROW($AC$7:$AC$114)-MIN(ROW($AC$7:$AC$114))+1,""),""),ROW()-ROW(A$117)+1)))," "),"")</f>
        <v>0</v>
      </c>
      <c r="AD174">
        <f t="array" ref="AD174">IFERROR(CONCATENATE(TEXT(INDEX($AC$7:$AC$114,SMALL(IF($AF$7:$AF$114&lt;&gt;"",IF($AC$7:$AC$114&lt;&gt;"",ROW($AC$7:$AC$114)-MIN(ROW($AC$7:$AC$114))+1,""),""),ROW()-ROW(A$117)+1)),"##0")," "),"")</f>
        <v>0</v>
      </c>
      <c r="AE174">
        <f t="array" ref="AE174">IFERROR(CONCATENATE((INDEX($A$7:$A$114,SMALL(IF($AF$7:$AF$114&lt;&gt;"",IF($AC$7:$AC$114&lt;&gt;"",ROW($AC$7:$AC$114)-MIN(ROW($AC$7:$AC$114))+1,""),""),ROW()-ROW(A$117)+1))),),"")</f>
        <v>0</v>
      </c>
      <c r="AH174">
        <f t="array" ref="AH174">IFERROR(CONCATENATE((INDEX($AK$7:$AK$114,SMALL(IF($AK$7:$AK$114&lt;&gt;"",IF($AH$7:$AH$114&lt;&gt;"",ROW($AH$7:$AH$114)-MIN(ROW($AH$7:$AH$114))+1,""),""),ROW()-ROW(A$117)+1)))," "),"")</f>
        <v>0</v>
      </c>
      <c r="AI174">
        <f t="array" ref="AI174">IFERROR(CONCATENATE(TEXT(INDEX($AH$7:$AH$114,SMALL(IF($AK$7:$AK$114&lt;&gt;"",IF($AH$7:$AH$114&lt;&gt;"",ROW($AH$7:$AH$114)-MIN(ROW($AH$7:$AH$114))+1,""),""),ROW()-ROW(A$117)+1)),"##0")," "),"")</f>
        <v>0</v>
      </c>
      <c r="AJ174">
        <f t="array" ref="AJ174">IFERROR(CONCATENATE((INDEX($A$7:$A$114,SMALL(IF($AK$7:$AK$114&lt;&gt;"",IF($AH$7:$AH$114&lt;&gt;"",ROW($AH$7:$AH$114)-MIN(ROW($AH$7:$AH$114))+1,""),""),ROW()-ROW(A$117)+1))),),"")</f>
        <v>0</v>
      </c>
    </row>
    <row r="175" spans="9:36">
      <c r="I175">
        <f t="array" ref="I175">IFERROR(CONCATENATE(TEXT(INDEX($I$7:$I$114,SMALL(IF($L$7:$L$114&lt;&gt;"",IF($I$7:$I$114&lt;&gt;"",ROW($I$7:$I$114)-MIN(ROW($I$7:$I$114))+1,""),""),ROW()-ROW(A$117)+1)),"##0"),","),"")</f>
        <v>0</v>
      </c>
      <c r="J175">
        <f t="array" ref="J175">IFERROR(CONCATENATE((INDEX($L$7:$L$114,SMALL(IF($L$7:$L$114&lt;&gt;"",IF($I$7:$I$114&lt;&gt;"",ROW($I$7:$I$114)-MIN(ROW($I$7:$I$114))+1,""),""),ROW()-ROW(A$117)+1))),","),"")</f>
        <v>0</v>
      </c>
      <c r="K175">
        <f t="array" ref="K175">IFERROR(CONCATENATE((INDEX($A$7:$A$114,SMALL(IF($L$7:$L$114&lt;&gt;"",IF($I$7:$I$114&lt;&gt;"",ROW($I$7:$I$114)-MIN(ROW($I$7:$I$114))+1,""),""),ROW()-ROW(A$117)+1))),),"")</f>
        <v>0</v>
      </c>
      <c r="N175">
        <f t="array" ref="N175">IFERROR(CONCATENATE((INDEX($Q$7:$Q$114,SMALL(IF($Q$7:$Q$114&lt;&gt;"",IF($N$7:$N$114&lt;&gt;"",ROW($N$7:$N$114)-MIN(ROW($N$7:$N$114))+1,""),""),ROW()-ROW(A$117)+1)))," "),"")</f>
        <v>0</v>
      </c>
      <c r="O175">
        <f t="array" ref="O175">IFERROR(CONCATENATE(TEXT(INDEX($N$7:$N$114,SMALL(IF($Q$7:$Q$114&lt;&gt;"",IF($N$7:$N$114&lt;&gt;"",ROW($N$7:$N$114)-MIN(ROW($N$7:$N$114))+1,""),""),ROW()-ROW(A$117)+1)),"##0")," "),"")</f>
        <v>0</v>
      </c>
      <c r="P175">
        <f t="array" ref="P175">IFERROR(CONCATENATE((INDEX($A$7:$A$114,SMALL(IF($Q$7:$Q$114&lt;&gt;"",IF($N$7:$N$114&lt;&gt;"",ROW($N$7:$N$114)-MIN(ROW($N$7:$N$114))+1,""),""),ROW()-ROW(A$117)+1))),),"")</f>
        <v>0</v>
      </c>
      <c r="S175">
        <f t="array" ref="S175">IFERROR(CONCATENATE((INDEX($V$7:$V$114,SMALL(IF($V$7:$V$114&lt;&gt;"",IF($S$7:$S$114&lt;&gt;"",ROW($S$7:$S$114)-MIN(ROW($S$7:$S$114))+1,""),""),ROW()-ROW(A$117)+1)))," "),"")</f>
        <v>0</v>
      </c>
      <c r="T175">
        <f t="array" ref="T175">IFERROR(CONCATENATE(TEXT(INDEX($S$7:$S$114,SMALL(IF($V$7:$V$114&lt;&gt;"",IF($S$7:$S$114&lt;&gt;"",ROW($S$7:$S$114)-MIN(ROW($S$7:$S$114))+1,""),""),ROW()-ROW(A$117)+1)),"##0")," "),"")</f>
        <v>0</v>
      </c>
      <c r="U175">
        <f t="array" ref="U175">IFERROR(CONCATENATE((INDEX($A$7:$A$114,SMALL(IF($V$7:$V$114&lt;&gt;"",IF($S$7:$S$114&lt;&gt;"",ROW($S$7:$S$114)-MIN(ROW($S$7:$S$114))+1,""),""),ROW()-ROW(A$117)+1))),),"")</f>
        <v>0</v>
      </c>
      <c r="X175">
        <f t="array" ref="X175">IFERROR(CONCATENATE((INDEX($AA$7:$AA$114,SMALL(IF($AA$7:$AA$114&lt;&gt;"",IF($X$7:$X$114&lt;&gt;"",ROW($X$7:$X$114)-MIN(ROW($X$7:$X$114))+1,""),""),ROW()-ROW(A$117)+1))),","),"")</f>
        <v>0</v>
      </c>
      <c r="Y175">
        <f t="array" ref="Y175">IFERROR(CONCATENATE(TEXT(INDEX($X$7:$X$114,SMALL(IF($AA$7:$AA$114&lt;&gt;"",IF($X$7:$X$114&lt;&gt;"",ROW($X$7:$X$114)-MIN(ROW($X$7:$X$114))+1,""),""),ROW()-ROW(A$117)+1)),"##0"),","),"")</f>
        <v>0</v>
      </c>
      <c r="Z175">
        <f t="array" ref="Z175">IFERROR(CONCATENATE((INDEX($A$7:$A$114,SMALL(IF($AA$7:$AA$114&lt;&gt;"",IF($X$7:$X$114&lt;&gt;"",ROW($X$7:$X$114)-MIN(ROW($X$7:$X$114))+1,""),""),ROW()-ROW(A$117)+1))),),"")</f>
        <v>0</v>
      </c>
      <c r="AC175">
        <f t="array" ref="AC175">IFERROR(CONCATENATE((INDEX($AF$7:$AF$114,SMALL(IF($AF$7:$AF$114&lt;&gt;"",IF($AC$7:$AC$114&lt;&gt;"",ROW($AC$7:$AC$114)-MIN(ROW($AC$7:$AC$114))+1,""),""),ROW()-ROW(A$117)+1)))," "),"")</f>
        <v>0</v>
      </c>
      <c r="AD175">
        <f t="array" ref="AD175">IFERROR(CONCATENATE(TEXT(INDEX($AC$7:$AC$114,SMALL(IF($AF$7:$AF$114&lt;&gt;"",IF($AC$7:$AC$114&lt;&gt;"",ROW($AC$7:$AC$114)-MIN(ROW($AC$7:$AC$114))+1,""),""),ROW()-ROW(A$117)+1)),"##0")," "),"")</f>
        <v>0</v>
      </c>
      <c r="AE175">
        <f t="array" ref="AE175">IFERROR(CONCATENATE((INDEX($A$7:$A$114,SMALL(IF($AF$7:$AF$114&lt;&gt;"",IF($AC$7:$AC$114&lt;&gt;"",ROW($AC$7:$AC$114)-MIN(ROW($AC$7:$AC$114))+1,""),""),ROW()-ROW(A$117)+1))),),"")</f>
        <v>0</v>
      </c>
      <c r="AH175">
        <f t="array" ref="AH175">IFERROR(CONCATENATE((INDEX($AK$7:$AK$114,SMALL(IF($AK$7:$AK$114&lt;&gt;"",IF($AH$7:$AH$114&lt;&gt;"",ROW($AH$7:$AH$114)-MIN(ROW($AH$7:$AH$114))+1,""),""),ROW()-ROW(A$117)+1)))," "),"")</f>
        <v>0</v>
      </c>
      <c r="AI175">
        <f t="array" ref="AI175">IFERROR(CONCATENATE(TEXT(INDEX($AH$7:$AH$114,SMALL(IF($AK$7:$AK$114&lt;&gt;"",IF($AH$7:$AH$114&lt;&gt;"",ROW($AH$7:$AH$114)-MIN(ROW($AH$7:$AH$114))+1,""),""),ROW()-ROW(A$117)+1)),"##0")," "),"")</f>
        <v>0</v>
      </c>
      <c r="AJ175">
        <f t="array" ref="AJ175">IFERROR(CONCATENATE((INDEX($A$7:$A$114,SMALL(IF($AK$7:$AK$114&lt;&gt;"",IF($AH$7:$AH$114&lt;&gt;"",ROW($AH$7:$AH$114)-MIN(ROW($AH$7:$AH$114))+1,""),""),ROW()-ROW(A$117)+1))),),"")</f>
        <v>0</v>
      </c>
    </row>
    <row r="176" spans="9:36">
      <c r="I176">
        <f t="array" ref="I176">IFERROR(CONCATENATE(TEXT(INDEX($I$7:$I$114,SMALL(IF($L$7:$L$114&lt;&gt;"",IF($I$7:$I$114&lt;&gt;"",ROW($I$7:$I$114)-MIN(ROW($I$7:$I$114))+1,""),""),ROW()-ROW(A$117)+1)),"##0"),","),"")</f>
        <v>0</v>
      </c>
      <c r="J176">
        <f t="array" ref="J176">IFERROR(CONCATENATE((INDEX($L$7:$L$114,SMALL(IF($L$7:$L$114&lt;&gt;"",IF($I$7:$I$114&lt;&gt;"",ROW($I$7:$I$114)-MIN(ROW($I$7:$I$114))+1,""),""),ROW()-ROW(A$117)+1))),","),"")</f>
        <v>0</v>
      </c>
      <c r="K176">
        <f t="array" ref="K176">IFERROR(CONCATENATE((INDEX($A$7:$A$114,SMALL(IF($L$7:$L$114&lt;&gt;"",IF($I$7:$I$114&lt;&gt;"",ROW($I$7:$I$114)-MIN(ROW($I$7:$I$114))+1,""),""),ROW()-ROW(A$117)+1))),),"")</f>
        <v>0</v>
      </c>
      <c r="N176">
        <f t="array" ref="N176">IFERROR(CONCATENATE((INDEX($Q$7:$Q$114,SMALL(IF($Q$7:$Q$114&lt;&gt;"",IF($N$7:$N$114&lt;&gt;"",ROW($N$7:$N$114)-MIN(ROW($N$7:$N$114))+1,""),""),ROW()-ROW(A$117)+1)))," "),"")</f>
        <v>0</v>
      </c>
      <c r="O176">
        <f t="array" ref="O176">IFERROR(CONCATENATE(TEXT(INDEX($N$7:$N$114,SMALL(IF($Q$7:$Q$114&lt;&gt;"",IF($N$7:$N$114&lt;&gt;"",ROW($N$7:$N$114)-MIN(ROW($N$7:$N$114))+1,""),""),ROW()-ROW(A$117)+1)),"##0")," "),"")</f>
        <v>0</v>
      </c>
      <c r="P176">
        <f t="array" ref="P176">IFERROR(CONCATENATE((INDEX($A$7:$A$114,SMALL(IF($Q$7:$Q$114&lt;&gt;"",IF($N$7:$N$114&lt;&gt;"",ROW($N$7:$N$114)-MIN(ROW($N$7:$N$114))+1,""),""),ROW()-ROW(A$117)+1))),),"")</f>
        <v>0</v>
      </c>
      <c r="S176">
        <f t="array" ref="S176">IFERROR(CONCATENATE((INDEX($V$7:$V$114,SMALL(IF($V$7:$V$114&lt;&gt;"",IF($S$7:$S$114&lt;&gt;"",ROW($S$7:$S$114)-MIN(ROW($S$7:$S$114))+1,""),""),ROW()-ROW(A$117)+1)))," "),"")</f>
        <v>0</v>
      </c>
      <c r="T176">
        <f t="array" ref="T176">IFERROR(CONCATENATE(TEXT(INDEX($S$7:$S$114,SMALL(IF($V$7:$V$114&lt;&gt;"",IF($S$7:$S$114&lt;&gt;"",ROW($S$7:$S$114)-MIN(ROW($S$7:$S$114))+1,""),""),ROW()-ROW(A$117)+1)),"##0")," "),"")</f>
        <v>0</v>
      </c>
      <c r="U176">
        <f t="array" ref="U176">IFERROR(CONCATENATE((INDEX($A$7:$A$114,SMALL(IF($V$7:$V$114&lt;&gt;"",IF($S$7:$S$114&lt;&gt;"",ROW($S$7:$S$114)-MIN(ROW($S$7:$S$114))+1,""),""),ROW()-ROW(A$117)+1))),),"")</f>
        <v>0</v>
      </c>
      <c r="X176">
        <f t="array" ref="X176">IFERROR(CONCATENATE((INDEX($AA$7:$AA$114,SMALL(IF($AA$7:$AA$114&lt;&gt;"",IF($X$7:$X$114&lt;&gt;"",ROW($X$7:$X$114)-MIN(ROW($X$7:$X$114))+1,""),""),ROW()-ROW(A$117)+1))),","),"")</f>
        <v>0</v>
      </c>
      <c r="Y176">
        <f t="array" ref="Y176">IFERROR(CONCATENATE(TEXT(INDEX($X$7:$X$114,SMALL(IF($AA$7:$AA$114&lt;&gt;"",IF($X$7:$X$114&lt;&gt;"",ROW($X$7:$X$114)-MIN(ROW($X$7:$X$114))+1,""),""),ROW()-ROW(A$117)+1)),"##0"),","),"")</f>
        <v>0</v>
      </c>
      <c r="Z176">
        <f t="array" ref="Z176">IFERROR(CONCATENATE((INDEX($A$7:$A$114,SMALL(IF($AA$7:$AA$114&lt;&gt;"",IF($X$7:$X$114&lt;&gt;"",ROW($X$7:$X$114)-MIN(ROW($X$7:$X$114))+1,""),""),ROW()-ROW(A$117)+1))),),"")</f>
        <v>0</v>
      </c>
      <c r="AC176">
        <f t="array" ref="AC176">IFERROR(CONCATENATE((INDEX($AF$7:$AF$114,SMALL(IF($AF$7:$AF$114&lt;&gt;"",IF($AC$7:$AC$114&lt;&gt;"",ROW($AC$7:$AC$114)-MIN(ROW($AC$7:$AC$114))+1,""),""),ROW()-ROW(A$117)+1)))," "),"")</f>
        <v>0</v>
      </c>
      <c r="AD176">
        <f t="array" ref="AD176">IFERROR(CONCATENATE(TEXT(INDEX($AC$7:$AC$114,SMALL(IF($AF$7:$AF$114&lt;&gt;"",IF($AC$7:$AC$114&lt;&gt;"",ROW($AC$7:$AC$114)-MIN(ROW($AC$7:$AC$114))+1,""),""),ROW()-ROW(A$117)+1)),"##0")," "),"")</f>
        <v>0</v>
      </c>
      <c r="AE176">
        <f t="array" ref="AE176">IFERROR(CONCATENATE((INDEX($A$7:$A$114,SMALL(IF($AF$7:$AF$114&lt;&gt;"",IF($AC$7:$AC$114&lt;&gt;"",ROW($AC$7:$AC$114)-MIN(ROW($AC$7:$AC$114))+1,""),""),ROW()-ROW(A$117)+1))),),"")</f>
        <v>0</v>
      </c>
      <c r="AH176">
        <f t="array" ref="AH176">IFERROR(CONCATENATE((INDEX($AK$7:$AK$114,SMALL(IF($AK$7:$AK$114&lt;&gt;"",IF($AH$7:$AH$114&lt;&gt;"",ROW($AH$7:$AH$114)-MIN(ROW($AH$7:$AH$114))+1,""),""),ROW()-ROW(A$117)+1)))," "),"")</f>
        <v>0</v>
      </c>
      <c r="AI176">
        <f t="array" ref="AI176">IFERROR(CONCATENATE(TEXT(INDEX($AH$7:$AH$114,SMALL(IF($AK$7:$AK$114&lt;&gt;"",IF($AH$7:$AH$114&lt;&gt;"",ROW($AH$7:$AH$114)-MIN(ROW($AH$7:$AH$114))+1,""),""),ROW()-ROW(A$117)+1)),"##0")," "),"")</f>
        <v>0</v>
      </c>
      <c r="AJ176">
        <f t="array" ref="AJ176">IFERROR(CONCATENATE((INDEX($A$7:$A$114,SMALL(IF($AK$7:$AK$114&lt;&gt;"",IF($AH$7:$AH$114&lt;&gt;"",ROW($AH$7:$AH$114)-MIN(ROW($AH$7:$AH$114))+1,""),""),ROW()-ROW(A$117)+1))),),"")</f>
        <v>0</v>
      </c>
    </row>
    <row r="177" spans="9:36">
      <c r="I177">
        <f t="array" ref="I177">IFERROR(CONCATENATE(TEXT(INDEX($I$7:$I$114,SMALL(IF($L$7:$L$114&lt;&gt;"",IF($I$7:$I$114&lt;&gt;"",ROW($I$7:$I$114)-MIN(ROW($I$7:$I$114))+1,""),""),ROW()-ROW(A$117)+1)),"##0"),","),"")</f>
        <v>0</v>
      </c>
      <c r="J177">
        <f t="array" ref="J177">IFERROR(CONCATENATE((INDEX($L$7:$L$114,SMALL(IF($L$7:$L$114&lt;&gt;"",IF($I$7:$I$114&lt;&gt;"",ROW($I$7:$I$114)-MIN(ROW($I$7:$I$114))+1,""),""),ROW()-ROW(A$117)+1))),","),"")</f>
        <v>0</v>
      </c>
      <c r="K177">
        <f t="array" ref="K177">IFERROR(CONCATENATE((INDEX($A$7:$A$114,SMALL(IF($L$7:$L$114&lt;&gt;"",IF($I$7:$I$114&lt;&gt;"",ROW($I$7:$I$114)-MIN(ROW($I$7:$I$114))+1,""),""),ROW()-ROW(A$117)+1))),),"")</f>
        <v>0</v>
      </c>
      <c r="N177">
        <f t="array" ref="N177">IFERROR(CONCATENATE((INDEX($Q$7:$Q$114,SMALL(IF($Q$7:$Q$114&lt;&gt;"",IF($N$7:$N$114&lt;&gt;"",ROW($N$7:$N$114)-MIN(ROW($N$7:$N$114))+1,""),""),ROW()-ROW(A$117)+1)))," "),"")</f>
        <v>0</v>
      </c>
      <c r="O177">
        <f t="array" ref="O177">IFERROR(CONCATENATE(TEXT(INDEX($N$7:$N$114,SMALL(IF($Q$7:$Q$114&lt;&gt;"",IF($N$7:$N$114&lt;&gt;"",ROW($N$7:$N$114)-MIN(ROW($N$7:$N$114))+1,""),""),ROW()-ROW(A$117)+1)),"##0")," "),"")</f>
        <v>0</v>
      </c>
      <c r="P177">
        <f t="array" ref="P177">IFERROR(CONCATENATE((INDEX($A$7:$A$114,SMALL(IF($Q$7:$Q$114&lt;&gt;"",IF($N$7:$N$114&lt;&gt;"",ROW($N$7:$N$114)-MIN(ROW($N$7:$N$114))+1,""),""),ROW()-ROW(A$117)+1))),),"")</f>
        <v>0</v>
      </c>
      <c r="S177">
        <f t="array" ref="S177">IFERROR(CONCATENATE((INDEX($V$7:$V$114,SMALL(IF($V$7:$V$114&lt;&gt;"",IF($S$7:$S$114&lt;&gt;"",ROW($S$7:$S$114)-MIN(ROW($S$7:$S$114))+1,""),""),ROW()-ROW(A$117)+1)))," "),"")</f>
        <v>0</v>
      </c>
      <c r="T177">
        <f t="array" ref="T177">IFERROR(CONCATENATE(TEXT(INDEX($S$7:$S$114,SMALL(IF($V$7:$V$114&lt;&gt;"",IF($S$7:$S$114&lt;&gt;"",ROW($S$7:$S$114)-MIN(ROW($S$7:$S$114))+1,""),""),ROW()-ROW(A$117)+1)),"##0")," "),"")</f>
        <v>0</v>
      </c>
      <c r="U177">
        <f t="array" ref="U177">IFERROR(CONCATENATE((INDEX($A$7:$A$114,SMALL(IF($V$7:$V$114&lt;&gt;"",IF($S$7:$S$114&lt;&gt;"",ROW($S$7:$S$114)-MIN(ROW($S$7:$S$114))+1,""),""),ROW()-ROW(A$117)+1))),),"")</f>
        <v>0</v>
      </c>
      <c r="X177">
        <f t="array" ref="X177">IFERROR(CONCATENATE((INDEX($AA$7:$AA$114,SMALL(IF($AA$7:$AA$114&lt;&gt;"",IF($X$7:$X$114&lt;&gt;"",ROW($X$7:$X$114)-MIN(ROW($X$7:$X$114))+1,""),""),ROW()-ROW(A$117)+1))),","),"")</f>
        <v>0</v>
      </c>
      <c r="Y177">
        <f t="array" ref="Y177">IFERROR(CONCATENATE(TEXT(INDEX($X$7:$X$114,SMALL(IF($AA$7:$AA$114&lt;&gt;"",IF($X$7:$X$114&lt;&gt;"",ROW($X$7:$X$114)-MIN(ROW($X$7:$X$114))+1,""),""),ROW()-ROW(A$117)+1)),"##0"),","),"")</f>
        <v>0</v>
      </c>
      <c r="Z177">
        <f t="array" ref="Z177">IFERROR(CONCATENATE((INDEX($A$7:$A$114,SMALL(IF($AA$7:$AA$114&lt;&gt;"",IF($X$7:$X$114&lt;&gt;"",ROW($X$7:$X$114)-MIN(ROW($X$7:$X$114))+1,""),""),ROW()-ROW(A$117)+1))),),"")</f>
        <v>0</v>
      </c>
      <c r="AC177">
        <f t="array" ref="AC177">IFERROR(CONCATENATE((INDEX($AF$7:$AF$114,SMALL(IF($AF$7:$AF$114&lt;&gt;"",IF($AC$7:$AC$114&lt;&gt;"",ROW($AC$7:$AC$114)-MIN(ROW($AC$7:$AC$114))+1,""),""),ROW()-ROW(A$117)+1)))," "),"")</f>
        <v>0</v>
      </c>
      <c r="AD177">
        <f t="array" ref="AD177">IFERROR(CONCATENATE(TEXT(INDEX($AC$7:$AC$114,SMALL(IF($AF$7:$AF$114&lt;&gt;"",IF($AC$7:$AC$114&lt;&gt;"",ROW($AC$7:$AC$114)-MIN(ROW($AC$7:$AC$114))+1,""),""),ROW()-ROW(A$117)+1)),"##0")," "),"")</f>
        <v>0</v>
      </c>
      <c r="AE177">
        <f t="array" ref="AE177">IFERROR(CONCATENATE((INDEX($A$7:$A$114,SMALL(IF($AF$7:$AF$114&lt;&gt;"",IF($AC$7:$AC$114&lt;&gt;"",ROW($AC$7:$AC$114)-MIN(ROW($AC$7:$AC$114))+1,""),""),ROW()-ROW(A$117)+1))),),"")</f>
        <v>0</v>
      </c>
      <c r="AH177">
        <f t="array" ref="AH177">IFERROR(CONCATENATE((INDEX($AK$7:$AK$114,SMALL(IF($AK$7:$AK$114&lt;&gt;"",IF($AH$7:$AH$114&lt;&gt;"",ROW($AH$7:$AH$114)-MIN(ROW($AH$7:$AH$114))+1,""),""),ROW()-ROW(A$117)+1)))," "),"")</f>
        <v>0</v>
      </c>
      <c r="AI177">
        <f t="array" ref="AI177">IFERROR(CONCATENATE(TEXT(INDEX($AH$7:$AH$114,SMALL(IF($AK$7:$AK$114&lt;&gt;"",IF($AH$7:$AH$114&lt;&gt;"",ROW($AH$7:$AH$114)-MIN(ROW($AH$7:$AH$114))+1,""),""),ROW()-ROW(A$117)+1)),"##0")," "),"")</f>
        <v>0</v>
      </c>
      <c r="AJ177">
        <f t="array" ref="AJ177">IFERROR(CONCATENATE((INDEX($A$7:$A$114,SMALL(IF($AK$7:$AK$114&lt;&gt;"",IF($AH$7:$AH$114&lt;&gt;"",ROW($AH$7:$AH$114)-MIN(ROW($AH$7:$AH$114))+1,""),""),ROW()-ROW(A$117)+1))),),"")</f>
        <v>0</v>
      </c>
    </row>
    <row r="178" spans="9:36">
      <c r="I178">
        <f t="array" ref="I178">IFERROR(CONCATENATE(TEXT(INDEX($I$7:$I$114,SMALL(IF($L$7:$L$114&lt;&gt;"",IF($I$7:$I$114&lt;&gt;"",ROW($I$7:$I$114)-MIN(ROW($I$7:$I$114))+1,""),""),ROW()-ROW(A$117)+1)),"##0"),","),"")</f>
        <v>0</v>
      </c>
      <c r="J178">
        <f t="array" ref="J178">IFERROR(CONCATENATE((INDEX($L$7:$L$114,SMALL(IF($L$7:$L$114&lt;&gt;"",IF($I$7:$I$114&lt;&gt;"",ROW($I$7:$I$114)-MIN(ROW($I$7:$I$114))+1,""),""),ROW()-ROW(A$117)+1))),","),"")</f>
        <v>0</v>
      </c>
      <c r="K178">
        <f t="array" ref="K178">IFERROR(CONCATENATE((INDEX($A$7:$A$114,SMALL(IF($L$7:$L$114&lt;&gt;"",IF($I$7:$I$114&lt;&gt;"",ROW($I$7:$I$114)-MIN(ROW($I$7:$I$114))+1,""),""),ROW()-ROW(A$117)+1))),),"")</f>
        <v>0</v>
      </c>
      <c r="N178">
        <f t="array" ref="N178">IFERROR(CONCATENATE((INDEX($Q$7:$Q$114,SMALL(IF($Q$7:$Q$114&lt;&gt;"",IF($N$7:$N$114&lt;&gt;"",ROW($N$7:$N$114)-MIN(ROW($N$7:$N$114))+1,""),""),ROW()-ROW(A$117)+1)))," "),"")</f>
        <v>0</v>
      </c>
      <c r="O178">
        <f t="array" ref="O178">IFERROR(CONCATENATE(TEXT(INDEX($N$7:$N$114,SMALL(IF($Q$7:$Q$114&lt;&gt;"",IF($N$7:$N$114&lt;&gt;"",ROW($N$7:$N$114)-MIN(ROW($N$7:$N$114))+1,""),""),ROW()-ROW(A$117)+1)),"##0")," "),"")</f>
        <v>0</v>
      </c>
      <c r="P178">
        <f t="array" ref="P178">IFERROR(CONCATENATE((INDEX($A$7:$A$114,SMALL(IF($Q$7:$Q$114&lt;&gt;"",IF($N$7:$N$114&lt;&gt;"",ROW($N$7:$N$114)-MIN(ROW($N$7:$N$114))+1,""),""),ROW()-ROW(A$117)+1))),),"")</f>
        <v>0</v>
      </c>
      <c r="S178">
        <f t="array" ref="S178">IFERROR(CONCATENATE((INDEX($V$7:$V$114,SMALL(IF($V$7:$V$114&lt;&gt;"",IF($S$7:$S$114&lt;&gt;"",ROW($S$7:$S$114)-MIN(ROW($S$7:$S$114))+1,""),""),ROW()-ROW(A$117)+1)))," "),"")</f>
        <v>0</v>
      </c>
      <c r="T178">
        <f t="array" ref="T178">IFERROR(CONCATENATE(TEXT(INDEX($S$7:$S$114,SMALL(IF($V$7:$V$114&lt;&gt;"",IF($S$7:$S$114&lt;&gt;"",ROW($S$7:$S$114)-MIN(ROW($S$7:$S$114))+1,""),""),ROW()-ROW(A$117)+1)),"##0")," "),"")</f>
        <v>0</v>
      </c>
      <c r="U178">
        <f t="array" ref="U178">IFERROR(CONCATENATE((INDEX($A$7:$A$114,SMALL(IF($V$7:$V$114&lt;&gt;"",IF($S$7:$S$114&lt;&gt;"",ROW($S$7:$S$114)-MIN(ROW($S$7:$S$114))+1,""),""),ROW()-ROW(A$117)+1))),),"")</f>
        <v>0</v>
      </c>
      <c r="X178">
        <f t="array" ref="X178">IFERROR(CONCATENATE((INDEX($AA$7:$AA$114,SMALL(IF($AA$7:$AA$114&lt;&gt;"",IF($X$7:$X$114&lt;&gt;"",ROW($X$7:$X$114)-MIN(ROW($X$7:$X$114))+1,""),""),ROW()-ROW(A$117)+1))),","),"")</f>
        <v>0</v>
      </c>
      <c r="Y178">
        <f t="array" ref="Y178">IFERROR(CONCATENATE(TEXT(INDEX($X$7:$X$114,SMALL(IF($AA$7:$AA$114&lt;&gt;"",IF($X$7:$X$114&lt;&gt;"",ROW($X$7:$X$114)-MIN(ROW($X$7:$X$114))+1,""),""),ROW()-ROW(A$117)+1)),"##0"),","),"")</f>
        <v>0</v>
      </c>
      <c r="Z178">
        <f t="array" ref="Z178">IFERROR(CONCATENATE((INDEX($A$7:$A$114,SMALL(IF($AA$7:$AA$114&lt;&gt;"",IF($X$7:$X$114&lt;&gt;"",ROW($X$7:$X$114)-MIN(ROW($X$7:$X$114))+1,""),""),ROW()-ROW(A$117)+1))),),"")</f>
        <v>0</v>
      </c>
      <c r="AC178">
        <f t="array" ref="AC178">IFERROR(CONCATENATE((INDEX($AF$7:$AF$114,SMALL(IF($AF$7:$AF$114&lt;&gt;"",IF($AC$7:$AC$114&lt;&gt;"",ROW($AC$7:$AC$114)-MIN(ROW($AC$7:$AC$114))+1,""),""),ROW()-ROW(A$117)+1)))," "),"")</f>
        <v>0</v>
      </c>
      <c r="AD178">
        <f t="array" ref="AD178">IFERROR(CONCATENATE(TEXT(INDEX($AC$7:$AC$114,SMALL(IF($AF$7:$AF$114&lt;&gt;"",IF($AC$7:$AC$114&lt;&gt;"",ROW($AC$7:$AC$114)-MIN(ROW($AC$7:$AC$114))+1,""),""),ROW()-ROW(A$117)+1)),"##0")," "),"")</f>
        <v>0</v>
      </c>
      <c r="AE178">
        <f t="array" ref="AE178">IFERROR(CONCATENATE((INDEX($A$7:$A$114,SMALL(IF($AF$7:$AF$114&lt;&gt;"",IF($AC$7:$AC$114&lt;&gt;"",ROW($AC$7:$AC$114)-MIN(ROW($AC$7:$AC$114))+1,""),""),ROW()-ROW(A$117)+1))),),"")</f>
        <v>0</v>
      </c>
      <c r="AH178">
        <f t="array" ref="AH178">IFERROR(CONCATENATE((INDEX($AK$7:$AK$114,SMALL(IF($AK$7:$AK$114&lt;&gt;"",IF($AH$7:$AH$114&lt;&gt;"",ROW($AH$7:$AH$114)-MIN(ROW($AH$7:$AH$114))+1,""),""),ROW()-ROW(A$117)+1)))," "),"")</f>
        <v>0</v>
      </c>
      <c r="AI178">
        <f t="array" ref="AI178">IFERROR(CONCATENATE(TEXT(INDEX($AH$7:$AH$114,SMALL(IF($AK$7:$AK$114&lt;&gt;"",IF($AH$7:$AH$114&lt;&gt;"",ROW($AH$7:$AH$114)-MIN(ROW($AH$7:$AH$114))+1,""),""),ROW()-ROW(A$117)+1)),"##0")," "),"")</f>
        <v>0</v>
      </c>
      <c r="AJ178">
        <f t="array" ref="AJ178">IFERROR(CONCATENATE((INDEX($A$7:$A$114,SMALL(IF($AK$7:$AK$114&lt;&gt;"",IF($AH$7:$AH$114&lt;&gt;"",ROW($AH$7:$AH$114)-MIN(ROW($AH$7:$AH$114))+1,""),""),ROW()-ROW(A$117)+1))),),"")</f>
        <v>0</v>
      </c>
    </row>
    <row r="179" spans="9:36">
      <c r="I179">
        <f t="array" ref="I179">IFERROR(CONCATENATE(TEXT(INDEX($I$7:$I$114,SMALL(IF($L$7:$L$114&lt;&gt;"",IF($I$7:$I$114&lt;&gt;"",ROW($I$7:$I$114)-MIN(ROW($I$7:$I$114))+1,""),""),ROW()-ROW(A$117)+1)),"##0"),","),"")</f>
        <v>0</v>
      </c>
      <c r="J179">
        <f t="array" ref="J179">IFERROR(CONCATENATE((INDEX($L$7:$L$114,SMALL(IF($L$7:$L$114&lt;&gt;"",IF($I$7:$I$114&lt;&gt;"",ROW($I$7:$I$114)-MIN(ROW($I$7:$I$114))+1,""),""),ROW()-ROW(A$117)+1))),","),"")</f>
        <v>0</v>
      </c>
      <c r="K179">
        <f t="array" ref="K179">IFERROR(CONCATENATE((INDEX($A$7:$A$114,SMALL(IF($L$7:$L$114&lt;&gt;"",IF($I$7:$I$114&lt;&gt;"",ROW($I$7:$I$114)-MIN(ROW($I$7:$I$114))+1,""),""),ROW()-ROW(A$117)+1))),),"")</f>
        <v>0</v>
      </c>
      <c r="N179">
        <f t="array" ref="N179">IFERROR(CONCATENATE((INDEX($Q$7:$Q$114,SMALL(IF($Q$7:$Q$114&lt;&gt;"",IF($N$7:$N$114&lt;&gt;"",ROW($N$7:$N$114)-MIN(ROW($N$7:$N$114))+1,""),""),ROW()-ROW(A$117)+1)))," "),"")</f>
        <v>0</v>
      </c>
      <c r="O179">
        <f t="array" ref="O179">IFERROR(CONCATENATE(TEXT(INDEX($N$7:$N$114,SMALL(IF($Q$7:$Q$114&lt;&gt;"",IF($N$7:$N$114&lt;&gt;"",ROW($N$7:$N$114)-MIN(ROW($N$7:$N$114))+1,""),""),ROW()-ROW(A$117)+1)),"##0")," "),"")</f>
        <v>0</v>
      </c>
      <c r="P179">
        <f t="array" ref="P179">IFERROR(CONCATENATE((INDEX($A$7:$A$114,SMALL(IF($Q$7:$Q$114&lt;&gt;"",IF($N$7:$N$114&lt;&gt;"",ROW($N$7:$N$114)-MIN(ROW($N$7:$N$114))+1,""),""),ROW()-ROW(A$117)+1))),),"")</f>
        <v>0</v>
      </c>
      <c r="S179">
        <f t="array" ref="S179">IFERROR(CONCATENATE((INDEX($V$7:$V$114,SMALL(IF($V$7:$V$114&lt;&gt;"",IF($S$7:$S$114&lt;&gt;"",ROW($S$7:$S$114)-MIN(ROW($S$7:$S$114))+1,""),""),ROW()-ROW(A$117)+1)))," "),"")</f>
        <v>0</v>
      </c>
      <c r="T179">
        <f t="array" ref="T179">IFERROR(CONCATENATE(TEXT(INDEX($S$7:$S$114,SMALL(IF($V$7:$V$114&lt;&gt;"",IF($S$7:$S$114&lt;&gt;"",ROW($S$7:$S$114)-MIN(ROW($S$7:$S$114))+1,""),""),ROW()-ROW(A$117)+1)),"##0")," "),"")</f>
        <v>0</v>
      </c>
      <c r="U179">
        <f t="array" ref="U179">IFERROR(CONCATENATE((INDEX($A$7:$A$114,SMALL(IF($V$7:$V$114&lt;&gt;"",IF($S$7:$S$114&lt;&gt;"",ROW($S$7:$S$114)-MIN(ROW($S$7:$S$114))+1,""),""),ROW()-ROW(A$117)+1))),),"")</f>
        <v>0</v>
      </c>
      <c r="X179">
        <f t="array" ref="X179">IFERROR(CONCATENATE((INDEX($AA$7:$AA$114,SMALL(IF($AA$7:$AA$114&lt;&gt;"",IF($X$7:$X$114&lt;&gt;"",ROW($X$7:$X$114)-MIN(ROW($X$7:$X$114))+1,""),""),ROW()-ROW(A$117)+1))),","),"")</f>
        <v>0</v>
      </c>
      <c r="Y179">
        <f t="array" ref="Y179">IFERROR(CONCATENATE(TEXT(INDEX($X$7:$X$114,SMALL(IF($AA$7:$AA$114&lt;&gt;"",IF($X$7:$X$114&lt;&gt;"",ROW($X$7:$X$114)-MIN(ROW($X$7:$X$114))+1,""),""),ROW()-ROW(A$117)+1)),"##0"),","),"")</f>
        <v>0</v>
      </c>
      <c r="Z179">
        <f t="array" ref="Z179">IFERROR(CONCATENATE((INDEX($A$7:$A$114,SMALL(IF($AA$7:$AA$114&lt;&gt;"",IF($X$7:$X$114&lt;&gt;"",ROW($X$7:$X$114)-MIN(ROW($X$7:$X$114))+1,""),""),ROW()-ROW(A$117)+1))),),"")</f>
        <v>0</v>
      </c>
      <c r="AC179">
        <f t="array" ref="AC179">IFERROR(CONCATENATE((INDEX($AF$7:$AF$114,SMALL(IF($AF$7:$AF$114&lt;&gt;"",IF($AC$7:$AC$114&lt;&gt;"",ROW($AC$7:$AC$114)-MIN(ROW($AC$7:$AC$114))+1,""),""),ROW()-ROW(A$117)+1)))," "),"")</f>
        <v>0</v>
      </c>
      <c r="AD179">
        <f t="array" ref="AD179">IFERROR(CONCATENATE(TEXT(INDEX($AC$7:$AC$114,SMALL(IF($AF$7:$AF$114&lt;&gt;"",IF($AC$7:$AC$114&lt;&gt;"",ROW($AC$7:$AC$114)-MIN(ROW($AC$7:$AC$114))+1,""),""),ROW()-ROW(A$117)+1)),"##0")," "),"")</f>
        <v>0</v>
      </c>
      <c r="AE179">
        <f t="array" ref="AE179">IFERROR(CONCATENATE((INDEX($A$7:$A$114,SMALL(IF($AF$7:$AF$114&lt;&gt;"",IF($AC$7:$AC$114&lt;&gt;"",ROW($AC$7:$AC$114)-MIN(ROW($AC$7:$AC$114))+1,""),""),ROW()-ROW(A$117)+1))),),"")</f>
        <v>0</v>
      </c>
      <c r="AH179">
        <f t="array" ref="AH179">IFERROR(CONCATENATE((INDEX($AK$7:$AK$114,SMALL(IF($AK$7:$AK$114&lt;&gt;"",IF($AH$7:$AH$114&lt;&gt;"",ROW($AH$7:$AH$114)-MIN(ROW($AH$7:$AH$114))+1,""),""),ROW()-ROW(A$117)+1)))," "),"")</f>
        <v>0</v>
      </c>
      <c r="AI179">
        <f t="array" ref="AI179">IFERROR(CONCATENATE(TEXT(INDEX($AH$7:$AH$114,SMALL(IF($AK$7:$AK$114&lt;&gt;"",IF($AH$7:$AH$114&lt;&gt;"",ROW($AH$7:$AH$114)-MIN(ROW($AH$7:$AH$114))+1,""),""),ROW()-ROW(A$117)+1)),"##0")," "),"")</f>
        <v>0</v>
      </c>
      <c r="AJ179">
        <f t="array" ref="AJ179">IFERROR(CONCATENATE((INDEX($A$7:$A$114,SMALL(IF($AK$7:$AK$114&lt;&gt;"",IF($AH$7:$AH$114&lt;&gt;"",ROW($AH$7:$AH$114)-MIN(ROW($AH$7:$AH$114))+1,""),""),ROW()-ROW(A$117)+1))),),"")</f>
        <v>0</v>
      </c>
    </row>
    <row r="180" spans="9:36">
      <c r="I180">
        <f t="array" ref="I180">IFERROR(CONCATENATE(TEXT(INDEX($I$7:$I$114,SMALL(IF($L$7:$L$114&lt;&gt;"",IF($I$7:$I$114&lt;&gt;"",ROW($I$7:$I$114)-MIN(ROW($I$7:$I$114))+1,""),""),ROW()-ROW(A$117)+1)),"##0"),","),"")</f>
        <v>0</v>
      </c>
      <c r="J180">
        <f t="array" ref="J180">IFERROR(CONCATENATE((INDEX($L$7:$L$114,SMALL(IF($L$7:$L$114&lt;&gt;"",IF($I$7:$I$114&lt;&gt;"",ROW($I$7:$I$114)-MIN(ROW($I$7:$I$114))+1,""),""),ROW()-ROW(A$117)+1))),","),"")</f>
        <v>0</v>
      </c>
      <c r="K180">
        <f t="array" ref="K180">IFERROR(CONCATENATE((INDEX($A$7:$A$114,SMALL(IF($L$7:$L$114&lt;&gt;"",IF($I$7:$I$114&lt;&gt;"",ROW($I$7:$I$114)-MIN(ROW($I$7:$I$114))+1,""),""),ROW()-ROW(A$117)+1))),),"")</f>
        <v>0</v>
      </c>
      <c r="N180">
        <f t="array" ref="N180">IFERROR(CONCATENATE((INDEX($Q$7:$Q$114,SMALL(IF($Q$7:$Q$114&lt;&gt;"",IF($N$7:$N$114&lt;&gt;"",ROW($N$7:$N$114)-MIN(ROW($N$7:$N$114))+1,""),""),ROW()-ROW(A$117)+1)))," "),"")</f>
        <v>0</v>
      </c>
      <c r="O180">
        <f t="array" ref="O180">IFERROR(CONCATENATE(TEXT(INDEX($N$7:$N$114,SMALL(IF($Q$7:$Q$114&lt;&gt;"",IF($N$7:$N$114&lt;&gt;"",ROW($N$7:$N$114)-MIN(ROW($N$7:$N$114))+1,""),""),ROW()-ROW(A$117)+1)),"##0")," "),"")</f>
        <v>0</v>
      </c>
      <c r="P180">
        <f t="array" ref="P180">IFERROR(CONCATENATE((INDEX($A$7:$A$114,SMALL(IF($Q$7:$Q$114&lt;&gt;"",IF($N$7:$N$114&lt;&gt;"",ROW($N$7:$N$114)-MIN(ROW($N$7:$N$114))+1,""),""),ROW()-ROW(A$117)+1))),),"")</f>
        <v>0</v>
      </c>
      <c r="S180">
        <f t="array" ref="S180">IFERROR(CONCATENATE((INDEX($V$7:$V$114,SMALL(IF($V$7:$V$114&lt;&gt;"",IF($S$7:$S$114&lt;&gt;"",ROW($S$7:$S$114)-MIN(ROW($S$7:$S$114))+1,""),""),ROW()-ROW(A$117)+1)))," "),"")</f>
        <v>0</v>
      </c>
      <c r="T180">
        <f t="array" ref="T180">IFERROR(CONCATENATE(TEXT(INDEX($S$7:$S$114,SMALL(IF($V$7:$V$114&lt;&gt;"",IF($S$7:$S$114&lt;&gt;"",ROW($S$7:$S$114)-MIN(ROW($S$7:$S$114))+1,""),""),ROW()-ROW(A$117)+1)),"##0")," "),"")</f>
        <v>0</v>
      </c>
      <c r="U180">
        <f t="array" ref="U180">IFERROR(CONCATENATE((INDEX($A$7:$A$114,SMALL(IF($V$7:$V$114&lt;&gt;"",IF($S$7:$S$114&lt;&gt;"",ROW($S$7:$S$114)-MIN(ROW($S$7:$S$114))+1,""),""),ROW()-ROW(A$117)+1))),),"")</f>
        <v>0</v>
      </c>
      <c r="X180">
        <f t="array" ref="X180">IFERROR(CONCATENATE((INDEX($AA$7:$AA$114,SMALL(IF($AA$7:$AA$114&lt;&gt;"",IF($X$7:$X$114&lt;&gt;"",ROW($X$7:$X$114)-MIN(ROW($X$7:$X$114))+1,""),""),ROW()-ROW(A$117)+1))),","),"")</f>
        <v>0</v>
      </c>
      <c r="Y180">
        <f t="array" ref="Y180">IFERROR(CONCATENATE(TEXT(INDEX($X$7:$X$114,SMALL(IF($AA$7:$AA$114&lt;&gt;"",IF($X$7:$X$114&lt;&gt;"",ROW($X$7:$X$114)-MIN(ROW($X$7:$X$114))+1,""),""),ROW()-ROW(A$117)+1)),"##0"),","),"")</f>
        <v>0</v>
      </c>
      <c r="Z180">
        <f t="array" ref="Z180">IFERROR(CONCATENATE((INDEX($A$7:$A$114,SMALL(IF($AA$7:$AA$114&lt;&gt;"",IF($X$7:$X$114&lt;&gt;"",ROW($X$7:$X$114)-MIN(ROW($X$7:$X$114))+1,""),""),ROW()-ROW(A$117)+1))),),"")</f>
        <v>0</v>
      </c>
      <c r="AC180">
        <f t="array" ref="AC180">IFERROR(CONCATENATE((INDEX($AF$7:$AF$114,SMALL(IF($AF$7:$AF$114&lt;&gt;"",IF($AC$7:$AC$114&lt;&gt;"",ROW($AC$7:$AC$114)-MIN(ROW($AC$7:$AC$114))+1,""),""),ROW()-ROW(A$117)+1)))," "),"")</f>
        <v>0</v>
      </c>
      <c r="AD180">
        <f t="array" ref="AD180">IFERROR(CONCATENATE(TEXT(INDEX($AC$7:$AC$114,SMALL(IF($AF$7:$AF$114&lt;&gt;"",IF($AC$7:$AC$114&lt;&gt;"",ROW($AC$7:$AC$114)-MIN(ROW($AC$7:$AC$114))+1,""),""),ROW()-ROW(A$117)+1)),"##0")," "),"")</f>
        <v>0</v>
      </c>
      <c r="AE180">
        <f t="array" ref="AE180">IFERROR(CONCATENATE((INDEX($A$7:$A$114,SMALL(IF($AF$7:$AF$114&lt;&gt;"",IF($AC$7:$AC$114&lt;&gt;"",ROW($AC$7:$AC$114)-MIN(ROW($AC$7:$AC$114))+1,""),""),ROW()-ROW(A$117)+1))),),"")</f>
        <v>0</v>
      </c>
      <c r="AH180">
        <f t="array" ref="AH180">IFERROR(CONCATENATE((INDEX($AK$7:$AK$114,SMALL(IF($AK$7:$AK$114&lt;&gt;"",IF($AH$7:$AH$114&lt;&gt;"",ROW($AH$7:$AH$114)-MIN(ROW($AH$7:$AH$114))+1,""),""),ROW()-ROW(A$117)+1)))," "),"")</f>
        <v>0</v>
      </c>
      <c r="AI180">
        <f t="array" ref="AI180">IFERROR(CONCATENATE(TEXT(INDEX($AH$7:$AH$114,SMALL(IF($AK$7:$AK$114&lt;&gt;"",IF($AH$7:$AH$114&lt;&gt;"",ROW($AH$7:$AH$114)-MIN(ROW($AH$7:$AH$114))+1,""),""),ROW()-ROW(A$117)+1)),"##0")," "),"")</f>
        <v>0</v>
      </c>
      <c r="AJ180">
        <f t="array" ref="AJ180">IFERROR(CONCATENATE((INDEX($A$7:$A$114,SMALL(IF($AK$7:$AK$114&lt;&gt;"",IF($AH$7:$AH$114&lt;&gt;"",ROW($AH$7:$AH$114)-MIN(ROW($AH$7:$AH$114))+1,""),""),ROW()-ROW(A$117)+1))),),"")</f>
        <v>0</v>
      </c>
    </row>
    <row r="181" spans="9:36">
      <c r="I181">
        <f t="array" ref="I181">IFERROR(CONCATENATE(TEXT(INDEX($I$7:$I$114,SMALL(IF($L$7:$L$114&lt;&gt;"",IF($I$7:$I$114&lt;&gt;"",ROW($I$7:$I$114)-MIN(ROW($I$7:$I$114))+1,""),""),ROW()-ROW(A$117)+1)),"##0"),","),"")</f>
        <v>0</v>
      </c>
      <c r="J181">
        <f t="array" ref="J181">IFERROR(CONCATENATE((INDEX($L$7:$L$114,SMALL(IF($L$7:$L$114&lt;&gt;"",IF($I$7:$I$114&lt;&gt;"",ROW($I$7:$I$114)-MIN(ROW($I$7:$I$114))+1,""),""),ROW()-ROW(A$117)+1))),","),"")</f>
        <v>0</v>
      </c>
      <c r="K181">
        <f t="array" ref="K181">IFERROR(CONCATENATE((INDEX($A$7:$A$114,SMALL(IF($L$7:$L$114&lt;&gt;"",IF($I$7:$I$114&lt;&gt;"",ROW($I$7:$I$114)-MIN(ROW($I$7:$I$114))+1,""),""),ROW()-ROW(A$117)+1))),),"")</f>
        <v>0</v>
      </c>
      <c r="N181">
        <f t="array" ref="N181">IFERROR(CONCATENATE((INDEX($Q$7:$Q$114,SMALL(IF($Q$7:$Q$114&lt;&gt;"",IF($N$7:$N$114&lt;&gt;"",ROW($N$7:$N$114)-MIN(ROW($N$7:$N$114))+1,""),""),ROW()-ROW(A$117)+1)))," "),"")</f>
        <v>0</v>
      </c>
      <c r="O181">
        <f t="array" ref="O181">IFERROR(CONCATENATE(TEXT(INDEX($N$7:$N$114,SMALL(IF($Q$7:$Q$114&lt;&gt;"",IF($N$7:$N$114&lt;&gt;"",ROW($N$7:$N$114)-MIN(ROW($N$7:$N$114))+1,""),""),ROW()-ROW(A$117)+1)),"##0")," "),"")</f>
        <v>0</v>
      </c>
      <c r="P181">
        <f t="array" ref="P181">IFERROR(CONCATENATE((INDEX($A$7:$A$114,SMALL(IF($Q$7:$Q$114&lt;&gt;"",IF($N$7:$N$114&lt;&gt;"",ROW($N$7:$N$114)-MIN(ROW($N$7:$N$114))+1,""),""),ROW()-ROW(A$117)+1))),),"")</f>
        <v>0</v>
      </c>
      <c r="S181">
        <f t="array" ref="S181">IFERROR(CONCATENATE((INDEX($V$7:$V$114,SMALL(IF($V$7:$V$114&lt;&gt;"",IF($S$7:$S$114&lt;&gt;"",ROW($S$7:$S$114)-MIN(ROW($S$7:$S$114))+1,""),""),ROW()-ROW(A$117)+1)))," "),"")</f>
        <v>0</v>
      </c>
      <c r="T181">
        <f t="array" ref="T181">IFERROR(CONCATENATE(TEXT(INDEX($S$7:$S$114,SMALL(IF($V$7:$V$114&lt;&gt;"",IF($S$7:$S$114&lt;&gt;"",ROW($S$7:$S$114)-MIN(ROW($S$7:$S$114))+1,""),""),ROW()-ROW(A$117)+1)),"##0")," "),"")</f>
        <v>0</v>
      </c>
      <c r="U181">
        <f t="array" ref="U181">IFERROR(CONCATENATE((INDEX($A$7:$A$114,SMALL(IF($V$7:$V$114&lt;&gt;"",IF($S$7:$S$114&lt;&gt;"",ROW($S$7:$S$114)-MIN(ROW($S$7:$S$114))+1,""),""),ROW()-ROW(A$117)+1))),),"")</f>
        <v>0</v>
      </c>
      <c r="X181">
        <f t="array" ref="X181">IFERROR(CONCATENATE((INDEX($AA$7:$AA$114,SMALL(IF($AA$7:$AA$114&lt;&gt;"",IF($X$7:$X$114&lt;&gt;"",ROW($X$7:$X$114)-MIN(ROW($X$7:$X$114))+1,""),""),ROW()-ROW(A$117)+1))),","),"")</f>
        <v>0</v>
      </c>
      <c r="Y181">
        <f t="array" ref="Y181">IFERROR(CONCATENATE(TEXT(INDEX($X$7:$X$114,SMALL(IF($AA$7:$AA$114&lt;&gt;"",IF($X$7:$X$114&lt;&gt;"",ROW($X$7:$X$114)-MIN(ROW($X$7:$X$114))+1,""),""),ROW()-ROW(A$117)+1)),"##0"),","),"")</f>
        <v>0</v>
      </c>
      <c r="Z181">
        <f t="array" ref="Z181">IFERROR(CONCATENATE((INDEX($A$7:$A$114,SMALL(IF($AA$7:$AA$114&lt;&gt;"",IF($X$7:$X$114&lt;&gt;"",ROW($X$7:$X$114)-MIN(ROW($X$7:$X$114))+1,""),""),ROW()-ROW(A$117)+1))),),"")</f>
        <v>0</v>
      </c>
      <c r="AC181">
        <f t="array" ref="AC181">IFERROR(CONCATENATE((INDEX($AF$7:$AF$114,SMALL(IF($AF$7:$AF$114&lt;&gt;"",IF($AC$7:$AC$114&lt;&gt;"",ROW($AC$7:$AC$114)-MIN(ROW($AC$7:$AC$114))+1,""),""),ROW()-ROW(A$117)+1)))," "),"")</f>
        <v>0</v>
      </c>
      <c r="AD181">
        <f t="array" ref="AD181">IFERROR(CONCATENATE(TEXT(INDEX($AC$7:$AC$114,SMALL(IF($AF$7:$AF$114&lt;&gt;"",IF($AC$7:$AC$114&lt;&gt;"",ROW($AC$7:$AC$114)-MIN(ROW($AC$7:$AC$114))+1,""),""),ROW()-ROW(A$117)+1)),"##0")," "),"")</f>
        <v>0</v>
      </c>
      <c r="AE181">
        <f t="array" ref="AE181">IFERROR(CONCATENATE((INDEX($A$7:$A$114,SMALL(IF($AF$7:$AF$114&lt;&gt;"",IF($AC$7:$AC$114&lt;&gt;"",ROW($AC$7:$AC$114)-MIN(ROW($AC$7:$AC$114))+1,""),""),ROW()-ROW(A$117)+1))),),"")</f>
        <v>0</v>
      </c>
      <c r="AH181">
        <f t="array" ref="AH181">IFERROR(CONCATENATE((INDEX($AK$7:$AK$114,SMALL(IF($AK$7:$AK$114&lt;&gt;"",IF($AH$7:$AH$114&lt;&gt;"",ROW($AH$7:$AH$114)-MIN(ROW($AH$7:$AH$114))+1,""),""),ROW()-ROW(A$117)+1)))," "),"")</f>
        <v>0</v>
      </c>
      <c r="AI181">
        <f t="array" ref="AI181">IFERROR(CONCATENATE(TEXT(INDEX($AH$7:$AH$114,SMALL(IF($AK$7:$AK$114&lt;&gt;"",IF($AH$7:$AH$114&lt;&gt;"",ROW($AH$7:$AH$114)-MIN(ROW($AH$7:$AH$114))+1,""),""),ROW()-ROW(A$117)+1)),"##0")," "),"")</f>
        <v>0</v>
      </c>
      <c r="AJ181">
        <f t="array" ref="AJ181">IFERROR(CONCATENATE((INDEX($A$7:$A$114,SMALL(IF($AK$7:$AK$114&lt;&gt;"",IF($AH$7:$AH$114&lt;&gt;"",ROW($AH$7:$AH$114)-MIN(ROW($AH$7:$AH$114))+1,""),""),ROW()-ROW(A$117)+1))),),"")</f>
        <v>0</v>
      </c>
    </row>
    <row r="182" spans="9:36">
      <c r="I182">
        <f t="array" ref="I182">IFERROR(CONCATENATE(TEXT(INDEX($I$7:$I$114,SMALL(IF($L$7:$L$114&lt;&gt;"",IF($I$7:$I$114&lt;&gt;"",ROW($I$7:$I$114)-MIN(ROW($I$7:$I$114))+1,""),""),ROW()-ROW(A$117)+1)),"##0"),","),"")</f>
        <v>0</v>
      </c>
      <c r="J182">
        <f t="array" ref="J182">IFERROR(CONCATENATE((INDEX($L$7:$L$114,SMALL(IF($L$7:$L$114&lt;&gt;"",IF($I$7:$I$114&lt;&gt;"",ROW($I$7:$I$114)-MIN(ROW($I$7:$I$114))+1,""),""),ROW()-ROW(A$117)+1))),","),"")</f>
        <v>0</v>
      </c>
      <c r="K182">
        <f t="array" ref="K182">IFERROR(CONCATENATE((INDEX($A$7:$A$114,SMALL(IF($L$7:$L$114&lt;&gt;"",IF($I$7:$I$114&lt;&gt;"",ROW($I$7:$I$114)-MIN(ROW($I$7:$I$114))+1,""),""),ROW()-ROW(A$117)+1))),),"")</f>
        <v>0</v>
      </c>
      <c r="N182">
        <f t="array" ref="N182">IFERROR(CONCATENATE((INDEX($Q$7:$Q$114,SMALL(IF($Q$7:$Q$114&lt;&gt;"",IF($N$7:$N$114&lt;&gt;"",ROW($N$7:$N$114)-MIN(ROW($N$7:$N$114))+1,""),""),ROW()-ROW(A$117)+1)))," "),"")</f>
        <v>0</v>
      </c>
      <c r="O182">
        <f t="array" ref="O182">IFERROR(CONCATENATE(TEXT(INDEX($N$7:$N$114,SMALL(IF($Q$7:$Q$114&lt;&gt;"",IF($N$7:$N$114&lt;&gt;"",ROW($N$7:$N$114)-MIN(ROW($N$7:$N$114))+1,""),""),ROW()-ROW(A$117)+1)),"##0")," "),"")</f>
        <v>0</v>
      </c>
      <c r="P182">
        <f t="array" ref="P182">IFERROR(CONCATENATE((INDEX($A$7:$A$114,SMALL(IF($Q$7:$Q$114&lt;&gt;"",IF($N$7:$N$114&lt;&gt;"",ROW($N$7:$N$114)-MIN(ROW($N$7:$N$114))+1,""),""),ROW()-ROW(A$117)+1))),),"")</f>
        <v>0</v>
      </c>
      <c r="S182">
        <f t="array" ref="S182">IFERROR(CONCATENATE((INDEX($V$7:$V$114,SMALL(IF($V$7:$V$114&lt;&gt;"",IF($S$7:$S$114&lt;&gt;"",ROW($S$7:$S$114)-MIN(ROW($S$7:$S$114))+1,""),""),ROW()-ROW(A$117)+1)))," "),"")</f>
        <v>0</v>
      </c>
      <c r="T182">
        <f t="array" ref="T182">IFERROR(CONCATENATE(TEXT(INDEX($S$7:$S$114,SMALL(IF($V$7:$V$114&lt;&gt;"",IF($S$7:$S$114&lt;&gt;"",ROW($S$7:$S$114)-MIN(ROW($S$7:$S$114))+1,""),""),ROW()-ROW(A$117)+1)),"##0")," "),"")</f>
        <v>0</v>
      </c>
      <c r="U182">
        <f t="array" ref="U182">IFERROR(CONCATENATE((INDEX($A$7:$A$114,SMALL(IF($V$7:$V$114&lt;&gt;"",IF($S$7:$S$114&lt;&gt;"",ROW($S$7:$S$114)-MIN(ROW($S$7:$S$114))+1,""),""),ROW()-ROW(A$117)+1))),),"")</f>
        <v>0</v>
      </c>
      <c r="X182">
        <f t="array" ref="X182">IFERROR(CONCATENATE((INDEX($AA$7:$AA$114,SMALL(IF($AA$7:$AA$114&lt;&gt;"",IF($X$7:$X$114&lt;&gt;"",ROW($X$7:$X$114)-MIN(ROW($X$7:$X$114))+1,""),""),ROW()-ROW(A$117)+1))),","),"")</f>
        <v>0</v>
      </c>
      <c r="Y182">
        <f t="array" ref="Y182">IFERROR(CONCATENATE(TEXT(INDEX($X$7:$X$114,SMALL(IF($AA$7:$AA$114&lt;&gt;"",IF($X$7:$X$114&lt;&gt;"",ROW($X$7:$X$114)-MIN(ROW($X$7:$X$114))+1,""),""),ROW()-ROW(A$117)+1)),"##0"),","),"")</f>
        <v>0</v>
      </c>
      <c r="Z182">
        <f t="array" ref="Z182">IFERROR(CONCATENATE((INDEX($A$7:$A$114,SMALL(IF($AA$7:$AA$114&lt;&gt;"",IF($X$7:$X$114&lt;&gt;"",ROW($X$7:$X$114)-MIN(ROW($X$7:$X$114))+1,""),""),ROW()-ROW(A$117)+1))),),"")</f>
        <v>0</v>
      </c>
      <c r="AC182">
        <f t="array" ref="AC182">IFERROR(CONCATENATE((INDEX($AF$7:$AF$114,SMALL(IF($AF$7:$AF$114&lt;&gt;"",IF($AC$7:$AC$114&lt;&gt;"",ROW($AC$7:$AC$114)-MIN(ROW($AC$7:$AC$114))+1,""),""),ROW()-ROW(A$117)+1)))," "),"")</f>
        <v>0</v>
      </c>
      <c r="AD182">
        <f t="array" ref="AD182">IFERROR(CONCATENATE(TEXT(INDEX($AC$7:$AC$114,SMALL(IF($AF$7:$AF$114&lt;&gt;"",IF($AC$7:$AC$114&lt;&gt;"",ROW($AC$7:$AC$114)-MIN(ROW($AC$7:$AC$114))+1,""),""),ROW()-ROW(A$117)+1)),"##0")," "),"")</f>
        <v>0</v>
      </c>
      <c r="AE182">
        <f t="array" ref="AE182">IFERROR(CONCATENATE((INDEX($A$7:$A$114,SMALL(IF($AF$7:$AF$114&lt;&gt;"",IF($AC$7:$AC$114&lt;&gt;"",ROW($AC$7:$AC$114)-MIN(ROW($AC$7:$AC$114))+1,""),""),ROW()-ROW(A$117)+1))),),"")</f>
        <v>0</v>
      </c>
      <c r="AH182">
        <f t="array" ref="AH182">IFERROR(CONCATENATE((INDEX($AK$7:$AK$114,SMALL(IF($AK$7:$AK$114&lt;&gt;"",IF($AH$7:$AH$114&lt;&gt;"",ROW($AH$7:$AH$114)-MIN(ROW($AH$7:$AH$114))+1,""),""),ROW()-ROW(A$117)+1)))," "),"")</f>
        <v>0</v>
      </c>
      <c r="AI182">
        <f t="array" ref="AI182">IFERROR(CONCATENATE(TEXT(INDEX($AH$7:$AH$114,SMALL(IF($AK$7:$AK$114&lt;&gt;"",IF($AH$7:$AH$114&lt;&gt;"",ROW($AH$7:$AH$114)-MIN(ROW($AH$7:$AH$114))+1,""),""),ROW()-ROW(A$117)+1)),"##0")," "),"")</f>
        <v>0</v>
      </c>
      <c r="AJ182">
        <f t="array" ref="AJ182">IFERROR(CONCATENATE((INDEX($A$7:$A$114,SMALL(IF($AK$7:$AK$114&lt;&gt;"",IF($AH$7:$AH$114&lt;&gt;"",ROW($AH$7:$AH$114)-MIN(ROW($AH$7:$AH$114))+1,""),""),ROW()-ROW(A$117)+1))),),"")</f>
        <v>0</v>
      </c>
    </row>
    <row r="183" spans="9:36">
      <c r="I183">
        <f t="array" ref="I183">IFERROR(CONCATENATE(TEXT(INDEX($I$7:$I$114,SMALL(IF($L$7:$L$114&lt;&gt;"",IF($I$7:$I$114&lt;&gt;"",ROW($I$7:$I$114)-MIN(ROW($I$7:$I$114))+1,""),""),ROW()-ROW(A$117)+1)),"##0"),","),"")</f>
        <v>0</v>
      </c>
      <c r="J183">
        <f t="array" ref="J183">IFERROR(CONCATENATE((INDEX($L$7:$L$114,SMALL(IF($L$7:$L$114&lt;&gt;"",IF($I$7:$I$114&lt;&gt;"",ROW($I$7:$I$114)-MIN(ROW($I$7:$I$114))+1,""),""),ROW()-ROW(A$117)+1))),","),"")</f>
        <v>0</v>
      </c>
      <c r="K183">
        <f t="array" ref="K183">IFERROR(CONCATENATE((INDEX($A$7:$A$114,SMALL(IF($L$7:$L$114&lt;&gt;"",IF($I$7:$I$114&lt;&gt;"",ROW($I$7:$I$114)-MIN(ROW($I$7:$I$114))+1,""),""),ROW()-ROW(A$117)+1))),),"")</f>
        <v>0</v>
      </c>
      <c r="N183">
        <f t="array" ref="N183">IFERROR(CONCATENATE((INDEX($Q$7:$Q$114,SMALL(IF($Q$7:$Q$114&lt;&gt;"",IF($N$7:$N$114&lt;&gt;"",ROW($N$7:$N$114)-MIN(ROW($N$7:$N$114))+1,""),""),ROW()-ROW(A$117)+1)))," "),"")</f>
        <v>0</v>
      </c>
      <c r="O183">
        <f t="array" ref="O183">IFERROR(CONCATENATE(TEXT(INDEX($N$7:$N$114,SMALL(IF($Q$7:$Q$114&lt;&gt;"",IF($N$7:$N$114&lt;&gt;"",ROW($N$7:$N$114)-MIN(ROW($N$7:$N$114))+1,""),""),ROW()-ROW(A$117)+1)),"##0")," "),"")</f>
        <v>0</v>
      </c>
      <c r="P183">
        <f t="array" ref="P183">IFERROR(CONCATENATE((INDEX($A$7:$A$114,SMALL(IF($Q$7:$Q$114&lt;&gt;"",IF($N$7:$N$114&lt;&gt;"",ROW($N$7:$N$114)-MIN(ROW($N$7:$N$114))+1,""),""),ROW()-ROW(A$117)+1))),),"")</f>
        <v>0</v>
      </c>
      <c r="S183">
        <f t="array" ref="S183">IFERROR(CONCATENATE((INDEX($V$7:$V$114,SMALL(IF($V$7:$V$114&lt;&gt;"",IF($S$7:$S$114&lt;&gt;"",ROW($S$7:$S$114)-MIN(ROW($S$7:$S$114))+1,""),""),ROW()-ROW(A$117)+1)))," "),"")</f>
        <v>0</v>
      </c>
      <c r="T183">
        <f t="array" ref="T183">IFERROR(CONCATENATE(TEXT(INDEX($S$7:$S$114,SMALL(IF($V$7:$V$114&lt;&gt;"",IF($S$7:$S$114&lt;&gt;"",ROW($S$7:$S$114)-MIN(ROW($S$7:$S$114))+1,""),""),ROW()-ROW(A$117)+1)),"##0")," "),"")</f>
        <v>0</v>
      </c>
      <c r="U183">
        <f t="array" ref="U183">IFERROR(CONCATENATE((INDEX($A$7:$A$114,SMALL(IF($V$7:$V$114&lt;&gt;"",IF($S$7:$S$114&lt;&gt;"",ROW($S$7:$S$114)-MIN(ROW($S$7:$S$114))+1,""),""),ROW()-ROW(A$117)+1))),),"")</f>
        <v>0</v>
      </c>
      <c r="X183">
        <f t="array" ref="X183">IFERROR(CONCATENATE((INDEX($AA$7:$AA$114,SMALL(IF($AA$7:$AA$114&lt;&gt;"",IF($X$7:$X$114&lt;&gt;"",ROW($X$7:$X$114)-MIN(ROW($X$7:$X$114))+1,""),""),ROW()-ROW(A$117)+1))),","),"")</f>
        <v>0</v>
      </c>
      <c r="Y183">
        <f t="array" ref="Y183">IFERROR(CONCATENATE(TEXT(INDEX($X$7:$X$114,SMALL(IF($AA$7:$AA$114&lt;&gt;"",IF($X$7:$X$114&lt;&gt;"",ROW($X$7:$X$114)-MIN(ROW($X$7:$X$114))+1,""),""),ROW()-ROW(A$117)+1)),"##0"),","),"")</f>
        <v>0</v>
      </c>
      <c r="Z183">
        <f t="array" ref="Z183">IFERROR(CONCATENATE((INDEX($A$7:$A$114,SMALL(IF($AA$7:$AA$114&lt;&gt;"",IF($X$7:$X$114&lt;&gt;"",ROW($X$7:$X$114)-MIN(ROW($X$7:$X$114))+1,""),""),ROW()-ROW(A$117)+1))),),"")</f>
        <v>0</v>
      </c>
      <c r="AC183">
        <f t="array" ref="AC183">IFERROR(CONCATENATE((INDEX($AF$7:$AF$114,SMALL(IF($AF$7:$AF$114&lt;&gt;"",IF($AC$7:$AC$114&lt;&gt;"",ROW($AC$7:$AC$114)-MIN(ROW($AC$7:$AC$114))+1,""),""),ROW()-ROW(A$117)+1)))," "),"")</f>
        <v>0</v>
      </c>
      <c r="AD183">
        <f t="array" ref="AD183">IFERROR(CONCATENATE(TEXT(INDEX($AC$7:$AC$114,SMALL(IF($AF$7:$AF$114&lt;&gt;"",IF($AC$7:$AC$114&lt;&gt;"",ROW($AC$7:$AC$114)-MIN(ROW($AC$7:$AC$114))+1,""),""),ROW()-ROW(A$117)+1)),"##0")," "),"")</f>
        <v>0</v>
      </c>
      <c r="AE183">
        <f t="array" ref="AE183">IFERROR(CONCATENATE((INDEX($A$7:$A$114,SMALL(IF($AF$7:$AF$114&lt;&gt;"",IF($AC$7:$AC$114&lt;&gt;"",ROW($AC$7:$AC$114)-MIN(ROW($AC$7:$AC$114))+1,""),""),ROW()-ROW(A$117)+1))),),"")</f>
        <v>0</v>
      </c>
      <c r="AH183">
        <f t="array" ref="AH183">IFERROR(CONCATENATE((INDEX($AK$7:$AK$114,SMALL(IF($AK$7:$AK$114&lt;&gt;"",IF($AH$7:$AH$114&lt;&gt;"",ROW($AH$7:$AH$114)-MIN(ROW($AH$7:$AH$114))+1,""),""),ROW()-ROW(A$117)+1)))," "),"")</f>
        <v>0</v>
      </c>
      <c r="AI183">
        <f t="array" ref="AI183">IFERROR(CONCATENATE(TEXT(INDEX($AH$7:$AH$114,SMALL(IF($AK$7:$AK$114&lt;&gt;"",IF($AH$7:$AH$114&lt;&gt;"",ROW($AH$7:$AH$114)-MIN(ROW($AH$7:$AH$114))+1,""),""),ROW()-ROW(A$117)+1)),"##0")," "),"")</f>
        <v>0</v>
      </c>
      <c r="AJ183">
        <f t="array" ref="AJ183">IFERROR(CONCATENATE((INDEX($A$7:$A$114,SMALL(IF($AK$7:$AK$114&lt;&gt;"",IF($AH$7:$AH$114&lt;&gt;"",ROW($AH$7:$AH$114)-MIN(ROW($AH$7:$AH$114))+1,""),""),ROW()-ROW(A$117)+1))),),"")</f>
        <v>0</v>
      </c>
    </row>
    <row r="184" spans="9:36">
      <c r="I184">
        <f t="array" ref="I184">IFERROR(CONCATENATE(TEXT(INDEX($I$7:$I$114,SMALL(IF($L$7:$L$114&lt;&gt;"",IF($I$7:$I$114&lt;&gt;"",ROW($I$7:$I$114)-MIN(ROW($I$7:$I$114))+1,""),""),ROW()-ROW(A$117)+1)),"##0"),","),"")</f>
        <v>0</v>
      </c>
      <c r="J184">
        <f t="array" ref="J184">IFERROR(CONCATENATE((INDEX($L$7:$L$114,SMALL(IF($L$7:$L$114&lt;&gt;"",IF($I$7:$I$114&lt;&gt;"",ROW($I$7:$I$114)-MIN(ROW($I$7:$I$114))+1,""),""),ROW()-ROW(A$117)+1))),","),"")</f>
        <v>0</v>
      </c>
      <c r="K184">
        <f t="array" ref="K184">IFERROR(CONCATENATE((INDEX($A$7:$A$114,SMALL(IF($L$7:$L$114&lt;&gt;"",IF($I$7:$I$114&lt;&gt;"",ROW($I$7:$I$114)-MIN(ROW($I$7:$I$114))+1,""),""),ROW()-ROW(A$117)+1))),),"")</f>
        <v>0</v>
      </c>
      <c r="N184">
        <f t="array" ref="N184">IFERROR(CONCATENATE((INDEX($Q$7:$Q$114,SMALL(IF($Q$7:$Q$114&lt;&gt;"",IF($N$7:$N$114&lt;&gt;"",ROW($N$7:$N$114)-MIN(ROW($N$7:$N$114))+1,""),""),ROW()-ROW(A$117)+1)))," "),"")</f>
        <v>0</v>
      </c>
      <c r="O184">
        <f t="array" ref="O184">IFERROR(CONCATENATE(TEXT(INDEX($N$7:$N$114,SMALL(IF($Q$7:$Q$114&lt;&gt;"",IF($N$7:$N$114&lt;&gt;"",ROW($N$7:$N$114)-MIN(ROW($N$7:$N$114))+1,""),""),ROW()-ROW(A$117)+1)),"##0")," "),"")</f>
        <v>0</v>
      </c>
      <c r="P184">
        <f t="array" ref="P184">IFERROR(CONCATENATE((INDEX($A$7:$A$114,SMALL(IF($Q$7:$Q$114&lt;&gt;"",IF($N$7:$N$114&lt;&gt;"",ROW($N$7:$N$114)-MIN(ROW($N$7:$N$114))+1,""),""),ROW()-ROW(A$117)+1))),),"")</f>
        <v>0</v>
      </c>
      <c r="S184">
        <f t="array" ref="S184">IFERROR(CONCATENATE((INDEX($V$7:$V$114,SMALL(IF($V$7:$V$114&lt;&gt;"",IF($S$7:$S$114&lt;&gt;"",ROW($S$7:$S$114)-MIN(ROW($S$7:$S$114))+1,""),""),ROW()-ROW(A$117)+1)))," "),"")</f>
        <v>0</v>
      </c>
      <c r="T184">
        <f t="array" ref="T184">IFERROR(CONCATENATE(TEXT(INDEX($S$7:$S$114,SMALL(IF($V$7:$V$114&lt;&gt;"",IF($S$7:$S$114&lt;&gt;"",ROW($S$7:$S$114)-MIN(ROW($S$7:$S$114))+1,""),""),ROW()-ROW(A$117)+1)),"##0")," "),"")</f>
        <v>0</v>
      </c>
      <c r="U184">
        <f t="array" ref="U184">IFERROR(CONCATENATE((INDEX($A$7:$A$114,SMALL(IF($V$7:$V$114&lt;&gt;"",IF($S$7:$S$114&lt;&gt;"",ROW($S$7:$S$114)-MIN(ROW($S$7:$S$114))+1,""),""),ROW()-ROW(A$117)+1))),),"")</f>
        <v>0</v>
      </c>
      <c r="X184">
        <f t="array" ref="X184">IFERROR(CONCATENATE((INDEX($AA$7:$AA$114,SMALL(IF($AA$7:$AA$114&lt;&gt;"",IF($X$7:$X$114&lt;&gt;"",ROW($X$7:$X$114)-MIN(ROW($X$7:$X$114))+1,""),""),ROW()-ROW(A$117)+1))),","),"")</f>
        <v>0</v>
      </c>
      <c r="Y184">
        <f t="array" ref="Y184">IFERROR(CONCATENATE(TEXT(INDEX($X$7:$X$114,SMALL(IF($AA$7:$AA$114&lt;&gt;"",IF($X$7:$X$114&lt;&gt;"",ROW($X$7:$X$114)-MIN(ROW($X$7:$X$114))+1,""),""),ROW()-ROW(A$117)+1)),"##0"),","),"")</f>
        <v>0</v>
      </c>
      <c r="Z184">
        <f t="array" ref="Z184">IFERROR(CONCATENATE((INDEX($A$7:$A$114,SMALL(IF($AA$7:$AA$114&lt;&gt;"",IF($X$7:$X$114&lt;&gt;"",ROW($X$7:$X$114)-MIN(ROW($X$7:$X$114))+1,""),""),ROW()-ROW(A$117)+1))),),"")</f>
        <v>0</v>
      </c>
      <c r="AC184">
        <f t="array" ref="AC184">IFERROR(CONCATENATE((INDEX($AF$7:$AF$114,SMALL(IF($AF$7:$AF$114&lt;&gt;"",IF($AC$7:$AC$114&lt;&gt;"",ROW($AC$7:$AC$114)-MIN(ROW($AC$7:$AC$114))+1,""),""),ROW()-ROW(A$117)+1)))," "),"")</f>
        <v>0</v>
      </c>
      <c r="AD184">
        <f t="array" ref="AD184">IFERROR(CONCATENATE(TEXT(INDEX($AC$7:$AC$114,SMALL(IF($AF$7:$AF$114&lt;&gt;"",IF($AC$7:$AC$114&lt;&gt;"",ROW($AC$7:$AC$114)-MIN(ROW($AC$7:$AC$114))+1,""),""),ROW()-ROW(A$117)+1)),"##0")," "),"")</f>
        <v>0</v>
      </c>
      <c r="AE184">
        <f t="array" ref="AE184">IFERROR(CONCATENATE((INDEX($A$7:$A$114,SMALL(IF($AF$7:$AF$114&lt;&gt;"",IF($AC$7:$AC$114&lt;&gt;"",ROW($AC$7:$AC$114)-MIN(ROW($AC$7:$AC$114))+1,""),""),ROW()-ROW(A$117)+1))),),"")</f>
        <v>0</v>
      </c>
      <c r="AH184">
        <f t="array" ref="AH184">IFERROR(CONCATENATE((INDEX($AK$7:$AK$114,SMALL(IF($AK$7:$AK$114&lt;&gt;"",IF($AH$7:$AH$114&lt;&gt;"",ROW($AH$7:$AH$114)-MIN(ROW($AH$7:$AH$114))+1,""),""),ROW()-ROW(A$117)+1)))," "),"")</f>
        <v>0</v>
      </c>
      <c r="AI184">
        <f t="array" ref="AI184">IFERROR(CONCATENATE(TEXT(INDEX($AH$7:$AH$114,SMALL(IF($AK$7:$AK$114&lt;&gt;"",IF($AH$7:$AH$114&lt;&gt;"",ROW($AH$7:$AH$114)-MIN(ROW($AH$7:$AH$114))+1,""),""),ROW()-ROW(A$117)+1)),"##0")," "),"")</f>
        <v>0</v>
      </c>
      <c r="AJ184">
        <f t="array" ref="AJ184">IFERROR(CONCATENATE((INDEX($A$7:$A$114,SMALL(IF($AK$7:$AK$114&lt;&gt;"",IF($AH$7:$AH$114&lt;&gt;"",ROW($AH$7:$AH$114)-MIN(ROW($AH$7:$AH$114))+1,""),""),ROW()-ROW(A$117)+1))),),"")</f>
        <v>0</v>
      </c>
    </row>
    <row r="185" spans="9:36">
      <c r="I185">
        <f t="array" ref="I185">IFERROR(CONCATENATE(TEXT(INDEX($I$7:$I$114,SMALL(IF($L$7:$L$114&lt;&gt;"",IF($I$7:$I$114&lt;&gt;"",ROW($I$7:$I$114)-MIN(ROW($I$7:$I$114))+1,""),""),ROW()-ROW(A$117)+1)),"##0"),","),"")</f>
        <v>0</v>
      </c>
      <c r="J185">
        <f t="array" ref="J185">IFERROR(CONCATENATE((INDEX($L$7:$L$114,SMALL(IF($L$7:$L$114&lt;&gt;"",IF($I$7:$I$114&lt;&gt;"",ROW($I$7:$I$114)-MIN(ROW($I$7:$I$114))+1,""),""),ROW()-ROW(A$117)+1))),","),"")</f>
        <v>0</v>
      </c>
      <c r="K185">
        <f t="array" ref="K185">IFERROR(CONCATENATE((INDEX($A$7:$A$114,SMALL(IF($L$7:$L$114&lt;&gt;"",IF($I$7:$I$114&lt;&gt;"",ROW($I$7:$I$114)-MIN(ROW($I$7:$I$114))+1,""),""),ROW()-ROW(A$117)+1))),),"")</f>
        <v>0</v>
      </c>
      <c r="N185">
        <f t="array" ref="N185">IFERROR(CONCATENATE((INDEX($Q$7:$Q$114,SMALL(IF($Q$7:$Q$114&lt;&gt;"",IF($N$7:$N$114&lt;&gt;"",ROW($N$7:$N$114)-MIN(ROW($N$7:$N$114))+1,""),""),ROW()-ROW(A$117)+1)))," "),"")</f>
        <v>0</v>
      </c>
      <c r="O185">
        <f t="array" ref="O185">IFERROR(CONCATENATE(TEXT(INDEX($N$7:$N$114,SMALL(IF($Q$7:$Q$114&lt;&gt;"",IF($N$7:$N$114&lt;&gt;"",ROW($N$7:$N$114)-MIN(ROW($N$7:$N$114))+1,""),""),ROW()-ROW(A$117)+1)),"##0")," "),"")</f>
        <v>0</v>
      </c>
      <c r="P185">
        <f t="array" ref="P185">IFERROR(CONCATENATE((INDEX($A$7:$A$114,SMALL(IF($Q$7:$Q$114&lt;&gt;"",IF($N$7:$N$114&lt;&gt;"",ROW($N$7:$N$114)-MIN(ROW($N$7:$N$114))+1,""),""),ROW()-ROW(A$117)+1))),),"")</f>
        <v>0</v>
      </c>
      <c r="S185">
        <f t="array" ref="S185">IFERROR(CONCATENATE((INDEX($V$7:$V$114,SMALL(IF($V$7:$V$114&lt;&gt;"",IF($S$7:$S$114&lt;&gt;"",ROW($S$7:$S$114)-MIN(ROW($S$7:$S$114))+1,""),""),ROW()-ROW(A$117)+1)))," "),"")</f>
        <v>0</v>
      </c>
      <c r="T185">
        <f t="array" ref="T185">IFERROR(CONCATENATE(TEXT(INDEX($S$7:$S$114,SMALL(IF($V$7:$V$114&lt;&gt;"",IF($S$7:$S$114&lt;&gt;"",ROW($S$7:$S$114)-MIN(ROW($S$7:$S$114))+1,""),""),ROW()-ROW(A$117)+1)),"##0")," "),"")</f>
        <v>0</v>
      </c>
      <c r="U185">
        <f t="array" ref="U185">IFERROR(CONCATENATE((INDEX($A$7:$A$114,SMALL(IF($V$7:$V$114&lt;&gt;"",IF($S$7:$S$114&lt;&gt;"",ROW($S$7:$S$114)-MIN(ROW($S$7:$S$114))+1,""),""),ROW()-ROW(A$117)+1))),),"")</f>
        <v>0</v>
      </c>
      <c r="X185">
        <f t="array" ref="X185">IFERROR(CONCATENATE((INDEX($AA$7:$AA$114,SMALL(IF($AA$7:$AA$114&lt;&gt;"",IF($X$7:$X$114&lt;&gt;"",ROW($X$7:$X$114)-MIN(ROW($X$7:$X$114))+1,""),""),ROW()-ROW(A$117)+1))),","),"")</f>
        <v>0</v>
      </c>
      <c r="Y185">
        <f t="array" ref="Y185">IFERROR(CONCATENATE(TEXT(INDEX($X$7:$X$114,SMALL(IF($AA$7:$AA$114&lt;&gt;"",IF($X$7:$X$114&lt;&gt;"",ROW($X$7:$X$114)-MIN(ROW($X$7:$X$114))+1,""),""),ROW()-ROW(A$117)+1)),"##0"),","),"")</f>
        <v>0</v>
      </c>
      <c r="Z185">
        <f t="array" ref="Z185">IFERROR(CONCATENATE((INDEX($A$7:$A$114,SMALL(IF($AA$7:$AA$114&lt;&gt;"",IF($X$7:$X$114&lt;&gt;"",ROW($X$7:$X$114)-MIN(ROW($X$7:$X$114))+1,""),""),ROW()-ROW(A$117)+1))),),"")</f>
        <v>0</v>
      </c>
      <c r="AC185">
        <f t="array" ref="AC185">IFERROR(CONCATENATE((INDEX($AF$7:$AF$114,SMALL(IF($AF$7:$AF$114&lt;&gt;"",IF($AC$7:$AC$114&lt;&gt;"",ROW($AC$7:$AC$114)-MIN(ROW($AC$7:$AC$114))+1,""),""),ROW()-ROW(A$117)+1)))," "),"")</f>
        <v>0</v>
      </c>
      <c r="AD185">
        <f t="array" ref="AD185">IFERROR(CONCATENATE(TEXT(INDEX($AC$7:$AC$114,SMALL(IF($AF$7:$AF$114&lt;&gt;"",IF($AC$7:$AC$114&lt;&gt;"",ROW($AC$7:$AC$114)-MIN(ROW($AC$7:$AC$114))+1,""),""),ROW()-ROW(A$117)+1)),"##0")," "),"")</f>
        <v>0</v>
      </c>
      <c r="AE185">
        <f t="array" ref="AE185">IFERROR(CONCATENATE((INDEX($A$7:$A$114,SMALL(IF($AF$7:$AF$114&lt;&gt;"",IF($AC$7:$AC$114&lt;&gt;"",ROW($AC$7:$AC$114)-MIN(ROW($AC$7:$AC$114))+1,""),""),ROW()-ROW(A$117)+1))),),"")</f>
        <v>0</v>
      </c>
      <c r="AH185">
        <f t="array" ref="AH185">IFERROR(CONCATENATE((INDEX($AK$7:$AK$114,SMALL(IF($AK$7:$AK$114&lt;&gt;"",IF($AH$7:$AH$114&lt;&gt;"",ROW($AH$7:$AH$114)-MIN(ROW($AH$7:$AH$114))+1,""),""),ROW()-ROW(A$117)+1)))," "),"")</f>
        <v>0</v>
      </c>
      <c r="AI185">
        <f t="array" ref="AI185">IFERROR(CONCATENATE(TEXT(INDEX($AH$7:$AH$114,SMALL(IF($AK$7:$AK$114&lt;&gt;"",IF($AH$7:$AH$114&lt;&gt;"",ROW($AH$7:$AH$114)-MIN(ROW($AH$7:$AH$114))+1,""),""),ROW()-ROW(A$117)+1)),"##0")," "),"")</f>
        <v>0</v>
      </c>
      <c r="AJ185">
        <f t="array" ref="AJ185">IFERROR(CONCATENATE((INDEX($A$7:$A$114,SMALL(IF($AK$7:$AK$114&lt;&gt;"",IF($AH$7:$AH$114&lt;&gt;"",ROW($AH$7:$AH$114)-MIN(ROW($AH$7:$AH$114))+1,""),""),ROW()-ROW(A$117)+1))),),"")</f>
        <v>0</v>
      </c>
    </row>
    <row r="186" spans="9:36">
      <c r="I186">
        <f t="array" ref="I186">IFERROR(CONCATENATE(TEXT(INDEX($I$7:$I$114,SMALL(IF($L$7:$L$114&lt;&gt;"",IF($I$7:$I$114&lt;&gt;"",ROW($I$7:$I$114)-MIN(ROW($I$7:$I$114))+1,""),""),ROW()-ROW(A$117)+1)),"##0"),","),"")</f>
        <v>0</v>
      </c>
      <c r="J186">
        <f t="array" ref="J186">IFERROR(CONCATENATE((INDEX($L$7:$L$114,SMALL(IF($L$7:$L$114&lt;&gt;"",IF($I$7:$I$114&lt;&gt;"",ROW($I$7:$I$114)-MIN(ROW($I$7:$I$114))+1,""),""),ROW()-ROW(A$117)+1))),","),"")</f>
        <v>0</v>
      </c>
      <c r="K186">
        <f t="array" ref="K186">IFERROR(CONCATENATE((INDEX($A$7:$A$114,SMALL(IF($L$7:$L$114&lt;&gt;"",IF($I$7:$I$114&lt;&gt;"",ROW($I$7:$I$114)-MIN(ROW($I$7:$I$114))+1,""),""),ROW()-ROW(A$117)+1))),),"")</f>
        <v>0</v>
      </c>
      <c r="N186">
        <f t="array" ref="N186">IFERROR(CONCATENATE((INDEX($Q$7:$Q$114,SMALL(IF($Q$7:$Q$114&lt;&gt;"",IF($N$7:$N$114&lt;&gt;"",ROW($N$7:$N$114)-MIN(ROW($N$7:$N$114))+1,""),""),ROW()-ROW(A$117)+1)))," "),"")</f>
        <v>0</v>
      </c>
      <c r="O186">
        <f t="array" ref="O186">IFERROR(CONCATENATE(TEXT(INDEX($N$7:$N$114,SMALL(IF($Q$7:$Q$114&lt;&gt;"",IF($N$7:$N$114&lt;&gt;"",ROW($N$7:$N$114)-MIN(ROW($N$7:$N$114))+1,""),""),ROW()-ROW(A$117)+1)),"##0")," "),"")</f>
        <v>0</v>
      </c>
      <c r="P186">
        <f t="array" ref="P186">IFERROR(CONCATENATE((INDEX($A$7:$A$114,SMALL(IF($Q$7:$Q$114&lt;&gt;"",IF($N$7:$N$114&lt;&gt;"",ROW($N$7:$N$114)-MIN(ROW($N$7:$N$114))+1,""),""),ROW()-ROW(A$117)+1))),),"")</f>
        <v>0</v>
      </c>
      <c r="S186">
        <f t="array" ref="S186">IFERROR(CONCATENATE((INDEX($V$7:$V$114,SMALL(IF($V$7:$V$114&lt;&gt;"",IF($S$7:$S$114&lt;&gt;"",ROW($S$7:$S$114)-MIN(ROW($S$7:$S$114))+1,""),""),ROW()-ROW(A$117)+1)))," "),"")</f>
        <v>0</v>
      </c>
      <c r="T186">
        <f t="array" ref="T186">IFERROR(CONCATENATE(TEXT(INDEX($S$7:$S$114,SMALL(IF($V$7:$V$114&lt;&gt;"",IF($S$7:$S$114&lt;&gt;"",ROW($S$7:$S$114)-MIN(ROW($S$7:$S$114))+1,""),""),ROW()-ROW(A$117)+1)),"##0")," "),"")</f>
        <v>0</v>
      </c>
      <c r="U186">
        <f t="array" ref="U186">IFERROR(CONCATENATE((INDEX($A$7:$A$114,SMALL(IF($V$7:$V$114&lt;&gt;"",IF($S$7:$S$114&lt;&gt;"",ROW($S$7:$S$114)-MIN(ROW($S$7:$S$114))+1,""),""),ROW()-ROW(A$117)+1))),),"")</f>
        <v>0</v>
      </c>
      <c r="X186">
        <f t="array" ref="X186">IFERROR(CONCATENATE((INDEX($AA$7:$AA$114,SMALL(IF($AA$7:$AA$114&lt;&gt;"",IF($X$7:$X$114&lt;&gt;"",ROW($X$7:$X$114)-MIN(ROW($X$7:$X$114))+1,""),""),ROW()-ROW(A$117)+1))),","),"")</f>
        <v>0</v>
      </c>
      <c r="Y186">
        <f t="array" ref="Y186">IFERROR(CONCATENATE(TEXT(INDEX($X$7:$X$114,SMALL(IF($AA$7:$AA$114&lt;&gt;"",IF($X$7:$X$114&lt;&gt;"",ROW($X$7:$X$114)-MIN(ROW($X$7:$X$114))+1,""),""),ROW()-ROW(A$117)+1)),"##0"),","),"")</f>
        <v>0</v>
      </c>
      <c r="Z186">
        <f t="array" ref="Z186">IFERROR(CONCATENATE((INDEX($A$7:$A$114,SMALL(IF($AA$7:$AA$114&lt;&gt;"",IF($X$7:$X$114&lt;&gt;"",ROW($X$7:$X$114)-MIN(ROW($X$7:$X$114))+1,""),""),ROW()-ROW(A$117)+1))),),"")</f>
        <v>0</v>
      </c>
      <c r="AC186">
        <f t="array" ref="AC186">IFERROR(CONCATENATE((INDEX($AF$7:$AF$114,SMALL(IF($AF$7:$AF$114&lt;&gt;"",IF($AC$7:$AC$114&lt;&gt;"",ROW($AC$7:$AC$114)-MIN(ROW($AC$7:$AC$114))+1,""),""),ROW()-ROW(A$117)+1)))," "),"")</f>
        <v>0</v>
      </c>
      <c r="AD186">
        <f t="array" ref="AD186">IFERROR(CONCATENATE(TEXT(INDEX($AC$7:$AC$114,SMALL(IF($AF$7:$AF$114&lt;&gt;"",IF($AC$7:$AC$114&lt;&gt;"",ROW($AC$7:$AC$114)-MIN(ROW($AC$7:$AC$114))+1,""),""),ROW()-ROW(A$117)+1)),"##0")," "),"")</f>
        <v>0</v>
      </c>
      <c r="AE186">
        <f t="array" ref="AE186">IFERROR(CONCATENATE((INDEX($A$7:$A$114,SMALL(IF($AF$7:$AF$114&lt;&gt;"",IF($AC$7:$AC$114&lt;&gt;"",ROW($AC$7:$AC$114)-MIN(ROW($AC$7:$AC$114))+1,""),""),ROW()-ROW(A$117)+1))),),"")</f>
        <v>0</v>
      </c>
      <c r="AH186">
        <f t="array" ref="AH186">IFERROR(CONCATENATE((INDEX($AK$7:$AK$114,SMALL(IF($AK$7:$AK$114&lt;&gt;"",IF($AH$7:$AH$114&lt;&gt;"",ROW($AH$7:$AH$114)-MIN(ROW($AH$7:$AH$114))+1,""),""),ROW()-ROW(A$117)+1)))," "),"")</f>
        <v>0</v>
      </c>
      <c r="AI186">
        <f t="array" ref="AI186">IFERROR(CONCATENATE(TEXT(INDEX($AH$7:$AH$114,SMALL(IF($AK$7:$AK$114&lt;&gt;"",IF($AH$7:$AH$114&lt;&gt;"",ROW($AH$7:$AH$114)-MIN(ROW($AH$7:$AH$114))+1,""),""),ROW()-ROW(A$117)+1)),"##0")," "),"")</f>
        <v>0</v>
      </c>
      <c r="AJ186">
        <f t="array" ref="AJ186">IFERROR(CONCATENATE((INDEX($A$7:$A$114,SMALL(IF($AK$7:$AK$114&lt;&gt;"",IF($AH$7:$AH$114&lt;&gt;"",ROW($AH$7:$AH$114)-MIN(ROW($AH$7:$AH$114))+1,""),""),ROW()-ROW(A$117)+1))),),"")</f>
        <v>0</v>
      </c>
    </row>
    <row r="187" spans="9:36">
      <c r="I187">
        <f t="array" ref="I187">IFERROR(CONCATENATE(TEXT(INDEX($I$7:$I$114,SMALL(IF($L$7:$L$114&lt;&gt;"",IF($I$7:$I$114&lt;&gt;"",ROW($I$7:$I$114)-MIN(ROW($I$7:$I$114))+1,""),""),ROW()-ROW(A$117)+1)),"##0"),","),"")</f>
        <v>0</v>
      </c>
      <c r="J187">
        <f t="array" ref="J187">IFERROR(CONCATENATE((INDEX($L$7:$L$114,SMALL(IF($L$7:$L$114&lt;&gt;"",IF($I$7:$I$114&lt;&gt;"",ROW($I$7:$I$114)-MIN(ROW($I$7:$I$114))+1,""),""),ROW()-ROW(A$117)+1))),","),"")</f>
        <v>0</v>
      </c>
      <c r="K187">
        <f t="array" ref="K187">IFERROR(CONCATENATE((INDEX($A$7:$A$114,SMALL(IF($L$7:$L$114&lt;&gt;"",IF($I$7:$I$114&lt;&gt;"",ROW($I$7:$I$114)-MIN(ROW($I$7:$I$114))+1,""),""),ROW()-ROW(A$117)+1))),),"")</f>
        <v>0</v>
      </c>
      <c r="N187">
        <f t="array" ref="N187">IFERROR(CONCATENATE((INDEX($Q$7:$Q$114,SMALL(IF($Q$7:$Q$114&lt;&gt;"",IF($N$7:$N$114&lt;&gt;"",ROW($N$7:$N$114)-MIN(ROW($N$7:$N$114))+1,""),""),ROW()-ROW(A$117)+1)))," "),"")</f>
        <v>0</v>
      </c>
      <c r="O187">
        <f t="array" ref="O187">IFERROR(CONCATENATE(TEXT(INDEX($N$7:$N$114,SMALL(IF($Q$7:$Q$114&lt;&gt;"",IF($N$7:$N$114&lt;&gt;"",ROW($N$7:$N$114)-MIN(ROW($N$7:$N$114))+1,""),""),ROW()-ROW(A$117)+1)),"##0")," "),"")</f>
        <v>0</v>
      </c>
      <c r="P187">
        <f t="array" ref="P187">IFERROR(CONCATENATE((INDEX($A$7:$A$114,SMALL(IF($Q$7:$Q$114&lt;&gt;"",IF($N$7:$N$114&lt;&gt;"",ROW($N$7:$N$114)-MIN(ROW($N$7:$N$114))+1,""),""),ROW()-ROW(A$117)+1))),),"")</f>
        <v>0</v>
      </c>
      <c r="S187">
        <f t="array" ref="S187">IFERROR(CONCATENATE((INDEX($V$7:$V$114,SMALL(IF($V$7:$V$114&lt;&gt;"",IF($S$7:$S$114&lt;&gt;"",ROW($S$7:$S$114)-MIN(ROW($S$7:$S$114))+1,""),""),ROW()-ROW(A$117)+1)))," "),"")</f>
        <v>0</v>
      </c>
      <c r="T187">
        <f t="array" ref="T187">IFERROR(CONCATENATE(TEXT(INDEX($S$7:$S$114,SMALL(IF($V$7:$V$114&lt;&gt;"",IF($S$7:$S$114&lt;&gt;"",ROW($S$7:$S$114)-MIN(ROW($S$7:$S$114))+1,""),""),ROW()-ROW(A$117)+1)),"##0")," "),"")</f>
        <v>0</v>
      </c>
      <c r="U187">
        <f t="array" ref="U187">IFERROR(CONCATENATE((INDEX($A$7:$A$114,SMALL(IF($V$7:$V$114&lt;&gt;"",IF($S$7:$S$114&lt;&gt;"",ROW($S$7:$S$114)-MIN(ROW($S$7:$S$114))+1,""),""),ROW()-ROW(A$117)+1))),),"")</f>
        <v>0</v>
      </c>
      <c r="X187">
        <f t="array" ref="X187">IFERROR(CONCATENATE((INDEX($AA$7:$AA$114,SMALL(IF($AA$7:$AA$114&lt;&gt;"",IF($X$7:$X$114&lt;&gt;"",ROW($X$7:$X$114)-MIN(ROW($X$7:$X$114))+1,""),""),ROW()-ROW(A$117)+1))),","),"")</f>
        <v>0</v>
      </c>
      <c r="Y187">
        <f t="array" ref="Y187">IFERROR(CONCATENATE(TEXT(INDEX($X$7:$X$114,SMALL(IF($AA$7:$AA$114&lt;&gt;"",IF($X$7:$X$114&lt;&gt;"",ROW($X$7:$X$114)-MIN(ROW($X$7:$X$114))+1,""),""),ROW()-ROW(A$117)+1)),"##0"),","),"")</f>
        <v>0</v>
      </c>
      <c r="Z187">
        <f t="array" ref="Z187">IFERROR(CONCATENATE((INDEX($A$7:$A$114,SMALL(IF($AA$7:$AA$114&lt;&gt;"",IF($X$7:$X$114&lt;&gt;"",ROW($X$7:$X$114)-MIN(ROW($X$7:$X$114))+1,""),""),ROW()-ROW(A$117)+1))),),"")</f>
        <v>0</v>
      </c>
      <c r="AC187">
        <f t="array" ref="AC187">IFERROR(CONCATENATE((INDEX($AF$7:$AF$114,SMALL(IF($AF$7:$AF$114&lt;&gt;"",IF($AC$7:$AC$114&lt;&gt;"",ROW($AC$7:$AC$114)-MIN(ROW($AC$7:$AC$114))+1,""),""),ROW()-ROW(A$117)+1)))," "),"")</f>
        <v>0</v>
      </c>
      <c r="AD187">
        <f t="array" ref="AD187">IFERROR(CONCATENATE(TEXT(INDEX($AC$7:$AC$114,SMALL(IF($AF$7:$AF$114&lt;&gt;"",IF($AC$7:$AC$114&lt;&gt;"",ROW($AC$7:$AC$114)-MIN(ROW($AC$7:$AC$114))+1,""),""),ROW()-ROW(A$117)+1)),"##0")," "),"")</f>
        <v>0</v>
      </c>
      <c r="AE187">
        <f t="array" ref="AE187">IFERROR(CONCATENATE((INDEX($A$7:$A$114,SMALL(IF($AF$7:$AF$114&lt;&gt;"",IF($AC$7:$AC$114&lt;&gt;"",ROW($AC$7:$AC$114)-MIN(ROW($AC$7:$AC$114))+1,""),""),ROW()-ROW(A$117)+1))),),"")</f>
        <v>0</v>
      </c>
      <c r="AH187">
        <f t="array" ref="AH187">IFERROR(CONCATENATE((INDEX($AK$7:$AK$114,SMALL(IF($AK$7:$AK$114&lt;&gt;"",IF($AH$7:$AH$114&lt;&gt;"",ROW($AH$7:$AH$114)-MIN(ROW($AH$7:$AH$114))+1,""),""),ROW()-ROW(A$117)+1)))," "),"")</f>
        <v>0</v>
      </c>
      <c r="AI187">
        <f t="array" ref="AI187">IFERROR(CONCATENATE(TEXT(INDEX($AH$7:$AH$114,SMALL(IF($AK$7:$AK$114&lt;&gt;"",IF($AH$7:$AH$114&lt;&gt;"",ROW($AH$7:$AH$114)-MIN(ROW($AH$7:$AH$114))+1,""),""),ROW()-ROW(A$117)+1)),"##0")," "),"")</f>
        <v>0</v>
      </c>
      <c r="AJ187">
        <f t="array" ref="AJ187">IFERROR(CONCATENATE((INDEX($A$7:$A$114,SMALL(IF($AK$7:$AK$114&lt;&gt;"",IF($AH$7:$AH$114&lt;&gt;"",ROW($AH$7:$AH$114)-MIN(ROW($AH$7:$AH$114))+1,""),""),ROW()-ROW(A$117)+1))),),"")</f>
        <v>0</v>
      </c>
    </row>
    <row r="188" spans="9:36">
      <c r="I188">
        <f t="array" ref="I188">IFERROR(CONCATENATE(TEXT(INDEX($I$7:$I$114,SMALL(IF($L$7:$L$114&lt;&gt;"",IF($I$7:$I$114&lt;&gt;"",ROW($I$7:$I$114)-MIN(ROW($I$7:$I$114))+1,""),""),ROW()-ROW(A$117)+1)),"##0"),","),"")</f>
        <v>0</v>
      </c>
      <c r="J188">
        <f t="array" ref="J188">IFERROR(CONCATENATE((INDEX($L$7:$L$114,SMALL(IF($L$7:$L$114&lt;&gt;"",IF($I$7:$I$114&lt;&gt;"",ROW($I$7:$I$114)-MIN(ROW($I$7:$I$114))+1,""),""),ROW()-ROW(A$117)+1))),","),"")</f>
        <v>0</v>
      </c>
      <c r="K188">
        <f t="array" ref="K188">IFERROR(CONCATENATE((INDEX($A$7:$A$114,SMALL(IF($L$7:$L$114&lt;&gt;"",IF($I$7:$I$114&lt;&gt;"",ROW($I$7:$I$114)-MIN(ROW($I$7:$I$114))+1,""),""),ROW()-ROW(A$117)+1))),),"")</f>
        <v>0</v>
      </c>
      <c r="N188">
        <f t="array" ref="N188">IFERROR(CONCATENATE((INDEX($Q$7:$Q$114,SMALL(IF($Q$7:$Q$114&lt;&gt;"",IF($N$7:$N$114&lt;&gt;"",ROW($N$7:$N$114)-MIN(ROW($N$7:$N$114))+1,""),""),ROW()-ROW(A$117)+1)))," "),"")</f>
        <v>0</v>
      </c>
      <c r="O188">
        <f t="array" ref="O188">IFERROR(CONCATENATE(TEXT(INDEX($N$7:$N$114,SMALL(IF($Q$7:$Q$114&lt;&gt;"",IF($N$7:$N$114&lt;&gt;"",ROW($N$7:$N$114)-MIN(ROW($N$7:$N$114))+1,""),""),ROW()-ROW(A$117)+1)),"##0")," "),"")</f>
        <v>0</v>
      </c>
      <c r="P188">
        <f t="array" ref="P188">IFERROR(CONCATENATE((INDEX($A$7:$A$114,SMALL(IF($Q$7:$Q$114&lt;&gt;"",IF($N$7:$N$114&lt;&gt;"",ROW($N$7:$N$114)-MIN(ROW($N$7:$N$114))+1,""),""),ROW()-ROW(A$117)+1))),),"")</f>
        <v>0</v>
      </c>
      <c r="S188">
        <f t="array" ref="S188">IFERROR(CONCATENATE((INDEX($V$7:$V$114,SMALL(IF($V$7:$V$114&lt;&gt;"",IF($S$7:$S$114&lt;&gt;"",ROW($S$7:$S$114)-MIN(ROW($S$7:$S$114))+1,""),""),ROW()-ROW(A$117)+1)))," "),"")</f>
        <v>0</v>
      </c>
      <c r="T188">
        <f t="array" ref="T188">IFERROR(CONCATENATE(TEXT(INDEX($S$7:$S$114,SMALL(IF($V$7:$V$114&lt;&gt;"",IF($S$7:$S$114&lt;&gt;"",ROW($S$7:$S$114)-MIN(ROW($S$7:$S$114))+1,""),""),ROW()-ROW(A$117)+1)),"##0")," "),"")</f>
        <v>0</v>
      </c>
      <c r="U188">
        <f t="array" ref="U188">IFERROR(CONCATENATE((INDEX($A$7:$A$114,SMALL(IF($V$7:$V$114&lt;&gt;"",IF($S$7:$S$114&lt;&gt;"",ROW($S$7:$S$114)-MIN(ROW($S$7:$S$114))+1,""),""),ROW()-ROW(A$117)+1))),),"")</f>
        <v>0</v>
      </c>
      <c r="X188">
        <f t="array" ref="X188">IFERROR(CONCATENATE((INDEX($AA$7:$AA$114,SMALL(IF($AA$7:$AA$114&lt;&gt;"",IF($X$7:$X$114&lt;&gt;"",ROW($X$7:$X$114)-MIN(ROW($X$7:$X$114))+1,""),""),ROW()-ROW(A$117)+1))),","),"")</f>
        <v>0</v>
      </c>
      <c r="Y188">
        <f t="array" ref="Y188">IFERROR(CONCATENATE(TEXT(INDEX($X$7:$X$114,SMALL(IF($AA$7:$AA$114&lt;&gt;"",IF($X$7:$X$114&lt;&gt;"",ROW($X$7:$X$114)-MIN(ROW($X$7:$X$114))+1,""),""),ROW()-ROW(A$117)+1)),"##0"),","),"")</f>
        <v>0</v>
      </c>
      <c r="Z188">
        <f t="array" ref="Z188">IFERROR(CONCATENATE((INDEX($A$7:$A$114,SMALL(IF($AA$7:$AA$114&lt;&gt;"",IF($X$7:$X$114&lt;&gt;"",ROW($X$7:$X$114)-MIN(ROW($X$7:$X$114))+1,""),""),ROW()-ROW(A$117)+1))),),"")</f>
        <v>0</v>
      </c>
      <c r="AC188">
        <f t="array" ref="AC188">IFERROR(CONCATENATE((INDEX($AF$7:$AF$114,SMALL(IF($AF$7:$AF$114&lt;&gt;"",IF($AC$7:$AC$114&lt;&gt;"",ROW($AC$7:$AC$114)-MIN(ROW($AC$7:$AC$114))+1,""),""),ROW()-ROW(A$117)+1)))," "),"")</f>
        <v>0</v>
      </c>
      <c r="AD188">
        <f t="array" ref="AD188">IFERROR(CONCATENATE(TEXT(INDEX($AC$7:$AC$114,SMALL(IF($AF$7:$AF$114&lt;&gt;"",IF($AC$7:$AC$114&lt;&gt;"",ROW($AC$7:$AC$114)-MIN(ROW($AC$7:$AC$114))+1,""),""),ROW()-ROW(A$117)+1)),"##0")," "),"")</f>
        <v>0</v>
      </c>
      <c r="AE188">
        <f t="array" ref="AE188">IFERROR(CONCATENATE((INDEX($A$7:$A$114,SMALL(IF($AF$7:$AF$114&lt;&gt;"",IF($AC$7:$AC$114&lt;&gt;"",ROW($AC$7:$AC$114)-MIN(ROW($AC$7:$AC$114))+1,""),""),ROW()-ROW(A$117)+1))),),"")</f>
        <v>0</v>
      </c>
      <c r="AH188">
        <f t="array" ref="AH188">IFERROR(CONCATENATE((INDEX($AK$7:$AK$114,SMALL(IF($AK$7:$AK$114&lt;&gt;"",IF($AH$7:$AH$114&lt;&gt;"",ROW($AH$7:$AH$114)-MIN(ROW($AH$7:$AH$114))+1,""),""),ROW()-ROW(A$117)+1)))," "),"")</f>
        <v>0</v>
      </c>
      <c r="AI188">
        <f t="array" ref="AI188">IFERROR(CONCATENATE(TEXT(INDEX($AH$7:$AH$114,SMALL(IF($AK$7:$AK$114&lt;&gt;"",IF($AH$7:$AH$114&lt;&gt;"",ROW($AH$7:$AH$114)-MIN(ROW($AH$7:$AH$114))+1,""),""),ROW()-ROW(A$117)+1)),"##0")," "),"")</f>
        <v>0</v>
      </c>
      <c r="AJ188">
        <f t="array" ref="AJ188">IFERROR(CONCATENATE((INDEX($A$7:$A$114,SMALL(IF($AK$7:$AK$114&lt;&gt;"",IF($AH$7:$AH$114&lt;&gt;"",ROW($AH$7:$AH$114)-MIN(ROW($AH$7:$AH$114))+1,""),""),ROW()-ROW(A$117)+1))),),"")</f>
        <v>0</v>
      </c>
    </row>
    <row r="189" spans="9:36">
      <c r="I189">
        <f t="array" ref="I189">IFERROR(CONCATENATE(TEXT(INDEX($I$7:$I$114,SMALL(IF($L$7:$L$114&lt;&gt;"",IF($I$7:$I$114&lt;&gt;"",ROW($I$7:$I$114)-MIN(ROW($I$7:$I$114))+1,""),""),ROW()-ROW(A$117)+1)),"##0"),","),"")</f>
        <v>0</v>
      </c>
      <c r="J189">
        <f t="array" ref="J189">IFERROR(CONCATENATE((INDEX($L$7:$L$114,SMALL(IF($L$7:$L$114&lt;&gt;"",IF($I$7:$I$114&lt;&gt;"",ROW($I$7:$I$114)-MIN(ROW($I$7:$I$114))+1,""),""),ROW()-ROW(A$117)+1))),","),"")</f>
        <v>0</v>
      </c>
      <c r="K189">
        <f t="array" ref="K189">IFERROR(CONCATENATE((INDEX($A$7:$A$114,SMALL(IF($L$7:$L$114&lt;&gt;"",IF($I$7:$I$114&lt;&gt;"",ROW($I$7:$I$114)-MIN(ROW($I$7:$I$114))+1,""),""),ROW()-ROW(A$117)+1))),),"")</f>
        <v>0</v>
      </c>
      <c r="N189">
        <f t="array" ref="N189">IFERROR(CONCATENATE((INDEX($Q$7:$Q$114,SMALL(IF($Q$7:$Q$114&lt;&gt;"",IF($N$7:$N$114&lt;&gt;"",ROW($N$7:$N$114)-MIN(ROW($N$7:$N$114))+1,""),""),ROW()-ROW(A$117)+1)))," "),"")</f>
        <v>0</v>
      </c>
      <c r="O189">
        <f t="array" ref="O189">IFERROR(CONCATENATE(TEXT(INDEX($N$7:$N$114,SMALL(IF($Q$7:$Q$114&lt;&gt;"",IF($N$7:$N$114&lt;&gt;"",ROW($N$7:$N$114)-MIN(ROW($N$7:$N$114))+1,""),""),ROW()-ROW(A$117)+1)),"##0")," "),"")</f>
        <v>0</v>
      </c>
      <c r="P189">
        <f t="array" ref="P189">IFERROR(CONCATENATE((INDEX($A$7:$A$114,SMALL(IF($Q$7:$Q$114&lt;&gt;"",IF($N$7:$N$114&lt;&gt;"",ROW($N$7:$N$114)-MIN(ROW($N$7:$N$114))+1,""),""),ROW()-ROW(A$117)+1))),),"")</f>
        <v>0</v>
      </c>
      <c r="S189">
        <f t="array" ref="S189">IFERROR(CONCATENATE((INDEX($V$7:$V$114,SMALL(IF($V$7:$V$114&lt;&gt;"",IF($S$7:$S$114&lt;&gt;"",ROW($S$7:$S$114)-MIN(ROW($S$7:$S$114))+1,""),""),ROW()-ROW(A$117)+1)))," "),"")</f>
        <v>0</v>
      </c>
      <c r="T189">
        <f t="array" ref="T189">IFERROR(CONCATENATE(TEXT(INDEX($S$7:$S$114,SMALL(IF($V$7:$V$114&lt;&gt;"",IF($S$7:$S$114&lt;&gt;"",ROW($S$7:$S$114)-MIN(ROW($S$7:$S$114))+1,""),""),ROW()-ROW(A$117)+1)),"##0")," "),"")</f>
        <v>0</v>
      </c>
      <c r="U189">
        <f t="array" ref="U189">IFERROR(CONCATENATE((INDEX($A$7:$A$114,SMALL(IF($V$7:$V$114&lt;&gt;"",IF($S$7:$S$114&lt;&gt;"",ROW($S$7:$S$114)-MIN(ROW($S$7:$S$114))+1,""),""),ROW()-ROW(A$117)+1))),),"")</f>
        <v>0</v>
      </c>
      <c r="X189">
        <f t="array" ref="X189">IFERROR(CONCATENATE((INDEX($AA$7:$AA$114,SMALL(IF($AA$7:$AA$114&lt;&gt;"",IF($X$7:$X$114&lt;&gt;"",ROW($X$7:$X$114)-MIN(ROW($X$7:$X$114))+1,""),""),ROW()-ROW(A$117)+1))),","),"")</f>
        <v>0</v>
      </c>
      <c r="Y189">
        <f t="array" ref="Y189">IFERROR(CONCATENATE(TEXT(INDEX($X$7:$X$114,SMALL(IF($AA$7:$AA$114&lt;&gt;"",IF($X$7:$X$114&lt;&gt;"",ROW($X$7:$X$114)-MIN(ROW($X$7:$X$114))+1,""),""),ROW()-ROW(A$117)+1)),"##0"),","),"")</f>
        <v>0</v>
      </c>
      <c r="Z189">
        <f t="array" ref="Z189">IFERROR(CONCATENATE((INDEX($A$7:$A$114,SMALL(IF($AA$7:$AA$114&lt;&gt;"",IF($X$7:$X$114&lt;&gt;"",ROW($X$7:$X$114)-MIN(ROW($X$7:$X$114))+1,""),""),ROW()-ROW(A$117)+1))),),"")</f>
        <v>0</v>
      </c>
      <c r="AC189">
        <f t="array" ref="AC189">IFERROR(CONCATENATE((INDEX($AF$7:$AF$114,SMALL(IF($AF$7:$AF$114&lt;&gt;"",IF($AC$7:$AC$114&lt;&gt;"",ROW($AC$7:$AC$114)-MIN(ROW($AC$7:$AC$114))+1,""),""),ROW()-ROW(A$117)+1)))," "),"")</f>
        <v>0</v>
      </c>
      <c r="AD189">
        <f t="array" ref="AD189">IFERROR(CONCATENATE(TEXT(INDEX($AC$7:$AC$114,SMALL(IF($AF$7:$AF$114&lt;&gt;"",IF($AC$7:$AC$114&lt;&gt;"",ROW($AC$7:$AC$114)-MIN(ROW($AC$7:$AC$114))+1,""),""),ROW()-ROW(A$117)+1)),"##0")," "),"")</f>
        <v>0</v>
      </c>
      <c r="AE189">
        <f t="array" ref="AE189">IFERROR(CONCATENATE((INDEX($A$7:$A$114,SMALL(IF($AF$7:$AF$114&lt;&gt;"",IF($AC$7:$AC$114&lt;&gt;"",ROW($AC$7:$AC$114)-MIN(ROW($AC$7:$AC$114))+1,""),""),ROW()-ROW(A$117)+1))),),"")</f>
        <v>0</v>
      </c>
      <c r="AH189">
        <f t="array" ref="AH189">IFERROR(CONCATENATE((INDEX($AK$7:$AK$114,SMALL(IF($AK$7:$AK$114&lt;&gt;"",IF($AH$7:$AH$114&lt;&gt;"",ROW($AH$7:$AH$114)-MIN(ROW($AH$7:$AH$114))+1,""),""),ROW()-ROW(A$117)+1)))," "),"")</f>
        <v>0</v>
      </c>
      <c r="AI189">
        <f t="array" ref="AI189">IFERROR(CONCATENATE(TEXT(INDEX($AH$7:$AH$114,SMALL(IF($AK$7:$AK$114&lt;&gt;"",IF($AH$7:$AH$114&lt;&gt;"",ROW($AH$7:$AH$114)-MIN(ROW($AH$7:$AH$114))+1,""),""),ROW()-ROW(A$117)+1)),"##0")," "),"")</f>
        <v>0</v>
      </c>
      <c r="AJ189">
        <f t="array" ref="AJ189">IFERROR(CONCATENATE((INDEX($A$7:$A$114,SMALL(IF($AK$7:$AK$114&lt;&gt;"",IF($AH$7:$AH$114&lt;&gt;"",ROW($AH$7:$AH$114)-MIN(ROW($AH$7:$AH$114))+1,""),""),ROW()-ROW(A$117)+1))),),"")</f>
        <v>0</v>
      </c>
    </row>
    <row r="190" spans="9:36">
      <c r="I190">
        <f t="array" ref="I190">IFERROR(CONCATENATE(TEXT(INDEX($I$7:$I$114,SMALL(IF($L$7:$L$114&lt;&gt;"",IF($I$7:$I$114&lt;&gt;"",ROW($I$7:$I$114)-MIN(ROW($I$7:$I$114))+1,""),""),ROW()-ROW(A$117)+1)),"##0"),","),"")</f>
        <v>0</v>
      </c>
      <c r="J190">
        <f t="array" ref="J190">IFERROR(CONCATENATE((INDEX($L$7:$L$114,SMALL(IF($L$7:$L$114&lt;&gt;"",IF($I$7:$I$114&lt;&gt;"",ROW($I$7:$I$114)-MIN(ROW($I$7:$I$114))+1,""),""),ROW()-ROW(A$117)+1))),","),"")</f>
        <v>0</v>
      </c>
      <c r="K190">
        <f t="array" ref="K190">IFERROR(CONCATENATE((INDEX($A$7:$A$114,SMALL(IF($L$7:$L$114&lt;&gt;"",IF($I$7:$I$114&lt;&gt;"",ROW($I$7:$I$114)-MIN(ROW($I$7:$I$114))+1,""),""),ROW()-ROW(A$117)+1))),),"")</f>
        <v>0</v>
      </c>
      <c r="N190">
        <f t="array" ref="N190">IFERROR(CONCATENATE((INDEX($Q$7:$Q$114,SMALL(IF($Q$7:$Q$114&lt;&gt;"",IF($N$7:$N$114&lt;&gt;"",ROW($N$7:$N$114)-MIN(ROW($N$7:$N$114))+1,""),""),ROW()-ROW(A$117)+1)))," "),"")</f>
        <v>0</v>
      </c>
      <c r="O190">
        <f t="array" ref="O190">IFERROR(CONCATENATE(TEXT(INDEX($N$7:$N$114,SMALL(IF($Q$7:$Q$114&lt;&gt;"",IF($N$7:$N$114&lt;&gt;"",ROW($N$7:$N$114)-MIN(ROW($N$7:$N$114))+1,""),""),ROW()-ROW(A$117)+1)),"##0")," "),"")</f>
        <v>0</v>
      </c>
      <c r="P190">
        <f t="array" ref="P190">IFERROR(CONCATENATE((INDEX($A$7:$A$114,SMALL(IF($Q$7:$Q$114&lt;&gt;"",IF($N$7:$N$114&lt;&gt;"",ROW($N$7:$N$114)-MIN(ROW($N$7:$N$114))+1,""),""),ROW()-ROW(A$117)+1))),),"")</f>
        <v>0</v>
      </c>
      <c r="S190">
        <f t="array" ref="S190">IFERROR(CONCATENATE((INDEX($V$7:$V$114,SMALL(IF($V$7:$V$114&lt;&gt;"",IF($S$7:$S$114&lt;&gt;"",ROW($S$7:$S$114)-MIN(ROW($S$7:$S$114))+1,""),""),ROW()-ROW(A$117)+1)))," "),"")</f>
        <v>0</v>
      </c>
      <c r="T190">
        <f t="array" ref="T190">IFERROR(CONCATENATE(TEXT(INDEX($S$7:$S$114,SMALL(IF($V$7:$V$114&lt;&gt;"",IF($S$7:$S$114&lt;&gt;"",ROW($S$7:$S$114)-MIN(ROW($S$7:$S$114))+1,""),""),ROW()-ROW(A$117)+1)),"##0")," "),"")</f>
        <v>0</v>
      </c>
      <c r="U190">
        <f t="array" ref="U190">IFERROR(CONCATENATE((INDEX($A$7:$A$114,SMALL(IF($V$7:$V$114&lt;&gt;"",IF($S$7:$S$114&lt;&gt;"",ROW($S$7:$S$114)-MIN(ROW($S$7:$S$114))+1,""),""),ROW()-ROW(A$117)+1))),),"")</f>
        <v>0</v>
      </c>
      <c r="X190">
        <f t="array" ref="X190">IFERROR(CONCATENATE((INDEX($AA$7:$AA$114,SMALL(IF($AA$7:$AA$114&lt;&gt;"",IF($X$7:$X$114&lt;&gt;"",ROW($X$7:$X$114)-MIN(ROW($X$7:$X$114))+1,""),""),ROW()-ROW(A$117)+1))),","),"")</f>
        <v>0</v>
      </c>
      <c r="Y190">
        <f t="array" ref="Y190">IFERROR(CONCATENATE(TEXT(INDEX($X$7:$X$114,SMALL(IF($AA$7:$AA$114&lt;&gt;"",IF($X$7:$X$114&lt;&gt;"",ROW($X$7:$X$114)-MIN(ROW($X$7:$X$114))+1,""),""),ROW()-ROW(A$117)+1)),"##0"),","),"")</f>
        <v>0</v>
      </c>
      <c r="Z190">
        <f t="array" ref="Z190">IFERROR(CONCATENATE((INDEX($A$7:$A$114,SMALL(IF($AA$7:$AA$114&lt;&gt;"",IF($X$7:$X$114&lt;&gt;"",ROW($X$7:$X$114)-MIN(ROW($X$7:$X$114))+1,""),""),ROW()-ROW(A$117)+1))),),"")</f>
        <v>0</v>
      </c>
      <c r="AC190">
        <f t="array" ref="AC190">IFERROR(CONCATENATE((INDEX($AF$7:$AF$114,SMALL(IF($AF$7:$AF$114&lt;&gt;"",IF($AC$7:$AC$114&lt;&gt;"",ROW($AC$7:$AC$114)-MIN(ROW($AC$7:$AC$114))+1,""),""),ROW()-ROW(A$117)+1)))," "),"")</f>
        <v>0</v>
      </c>
      <c r="AD190">
        <f t="array" ref="AD190">IFERROR(CONCATENATE(TEXT(INDEX($AC$7:$AC$114,SMALL(IF($AF$7:$AF$114&lt;&gt;"",IF($AC$7:$AC$114&lt;&gt;"",ROW($AC$7:$AC$114)-MIN(ROW($AC$7:$AC$114))+1,""),""),ROW()-ROW(A$117)+1)),"##0")," "),"")</f>
        <v>0</v>
      </c>
      <c r="AE190">
        <f t="array" ref="AE190">IFERROR(CONCATENATE((INDEX($A$7:$A$114,SMALL(IF($AF$7:$AF$114&lt;&gt;"",IF($AC$7:$AC$114&lt;&gt;"",ROW($AC$7:$AC$114)-MIN(ROW($AC$7:$AC$114))+1,""),""),ROW()-ROW(A$117)+1))),),"")</f>
        <v>0</v>
      </c>
      <c r="AH190">
        <f t="array" ref="AH190">IFERROR(CONCATENATE((INDEX($AK$7:$AK$114,SMALL(IF($AK$7:$AK$114&lt;&gt;"",IF($AH$7:$AH$114&lt;&gt;"",ROW($AH$7:$AH$114)-MIN(ROW($AH$7:$AH$114))+1,""),""),ROW()-ROW(A$117)+1)))," "),"")</f>
        <v>0</v>
      </c>
      <c r="AI190">
        <f t="array" ref="AI190">IFERROR(CONCATENATE(TEXT(INDEX($AH$7:$AH$114,SMALL(IF($AK$7:$AK$114&lt;&gt;"",IF($AH$7:$AH$114&lt;&gt;"",ROW($AH$7:$AH$114)-MIN(ROW($AH$7:$AH$114))+1,""),""),ROW()-ROW(A$117)+1)),"##0")," "),"")</f>
        <v>0</v>
      </c>
      <c r="AJ190">
        <f t="array" ref="AJ190">IFERROR(CONCATENATE((INDEX($A$7:$A$114,SMALL(IF($AK$7:$AK$114&lt;&gt;"",IF($AH$7:$AH$114&lt;&gt;"",ROW($AH$7:$AH$114)-MIN(ROW($AH$7:$AH$114))+1,""),""),ROW()-ROW(A$117)+1))),),"")</f>
        <v>0</v>
      </c>
    </row>
    <row r="191" spans="9:36">
      <c r="I191">
        <f t="array" ref="I191">IFERROR(CONCATENATE(TEXT(INDEX($I$7:$I$114,SMALL(IF($L$7:$L$114&lt;&gt;"",IF($I$7:$I$114&lt;&gt;"",ROW($I$7:$I$114)-MIN(ROW($I$7:$I$114))+1,""),""),ROW()-ROW(A$117)+1)),"##0"),","),"")</f>
        <v>0</v>
      </c>
      <c r="J191">
        <f t="array" ref="J191">IFERROR(CONCATENATE((INDEX($L$7:$L$114,SMALL(IF($L$7:$L$114&lt;&gt;"",IF($I$7:$I$114&lt;&gt;"",ROW($I$7:$I$114)-MIN(ROW($I$7:$I$114))+1,""),""),ROW()-ROW(A$117)+1))),","),"")</f>
        <v>0</v>
      </c>
      <c r="K191">
        <f t="array" ref="K191">IFERROR(CONCATENATE((INDEX($A$7:$A$114,SMALL(IF($L$7:$L$114&lt;&gt;"",IF($I$7:$I$114&lt;&gt;"",ROW($I$7:$I$114)-MIN(ROW($I$7:$I$114))+1,""),""),ROW()-ROW(A$117)+1))),),"")</f>
        <v>0</v>
      </c>
      <c r="N191">
        <f t="array" ref="N191">IFERROR(CONCATENATE((INDEX($Q$7:$Q$114,SMALL(IF($Q$7:$Q$114&lt;&gt;"",IF($N$7:$N$114&lt;&gt;"",ROW($N$7:$N$114)-MIN(ROW($N$7:$N$114))+1,""),""),ROW()-ROW(A$117)+1)))," "),"")</f>
        <v>0</v>
      </c>
      <c r="O191">
        <f t="array" ref="O191">IFERROR(CONCATENATE(TEXT(INDEX($N$7:$N$114,SMALL(IF($Q$7:$Q$114&lt;&gt;"",IF($N$7:$N$114&lt;&gt;"",ROW($N$7:$N$114)-MIN(ROW($N$7:$N$114))+1,""),""),ROW()-ROW(A$117)+1)),"##0")," "),"")</f>
        <v>0</v>
      </c>
      <c r="P191">
        <f t="array" ref="P191">IFERROR(CONCATENATE((INDEX($A$7:$A$114,SMALL(IF($Q$7:$Q$114&lt;&gt;"",IF($N$7:$N$114&lt;&gt;"",ROW($N$7:$N$114)-MIN(ROW($N$7:$N$114))+1,""),""),ROW()-ROW(A$117)+1))),),"")</f>
        <v>0</v>
      </c>
      <c r="S191">
        <f t="array" ref="S191">IFERROR(CONCATENATE((INDEX($V$7:$V$114,SMALL(IF($V$7:$V$114&lt;&gt;"",IF($S$7:$S$114&lt;&gt;"",ROW($S$7:$S$114)-MIN(ROW($S$7:$S$114))+1,""),""),ROW()-ROW(A$117)+1)))," "),"")</f>
        <v>0</v>
      </c>
      <c r="T191">
        <f t="array" ref="T191">IFERROR(CONCATENATE(TEXT(INDEX($S$7:$S$114,SMALL(IF($V$7:$V$114&lt;&gt;"",IF($S$7:$S$114&lt;&gt;"",ROW($S$7:$S$114)-MIN(ROW($S$7:$S$114))+1,""),""),ROW()-ROW(A$117)+1)),"##0")," "),"")</f>
        <v>0</v>
      </c>
      <c r="U191">
        <f t="array" ref="U191">IFERROR(CONCATENATE((INDEX($A$7:$A$114,SMALL(IF($V$7:$V$114&lt;&gt;"",IF($S$7:$S$114&lt;&gt;"",ROW($S$7:$S$114)-MIN(ROW($S$7:$S$114))+1,""),""),ROW()-ROW(A$117)+1))),),"")</f>
        <v>0</v>
      </c>
      <c r="X191">
        <f t="array" ref="X191">IFERROR(CONCATENATE((INDEX($AA$7:$AA$114,SMALL(IF($AA$7:$AA$114&lt;&gt;"",IF($X$7:$X$114&lt;&gt;"",ROW($X$7:$X$114)-MIN(ROW($X$7:$X$114))+1,""),""),ROW()-ROW(A$117)+1))),","),"")</f>
        <v>0</v>
      </c>
      <c r="Y191">
        <f t="array" ref="Y191">IFERROR(CONCATENATE(TEXT(INDEX($X$7:$X$114,SMALL(IF($AA$7:$AA$114&lt;&gt;"",IF($X$7:$X$114&lt;&gt;"",ROW($X$7:$X$114)-MIN(ROW($X$7:$X$114))+1,""),""),ROW()-ROW(A$117)+1)),"##0"),","),"")</f>
        <v>0</v>
      </c>
      <c r="Z191">
        <f t="array" ref="Z191">IFERROR(CONCATENATE((INDEX($A$7:$A$114,SMALL(IF($AA$7:$AA$114&lt;&gt;"",IF($X$7:$X$114&lt;&gt;"",ROW($X$7:$X$114)-MIN(ROW($X$7:$X$114))+1,""),""),ROW()-ROW(A$117)+1))),),"")</f>
        <v>0</v>
      </c>
      <c r="AC191">
        <f t="array" ref="AC191">IFERROR(CONCATENATE((INDEX($AF$7:$AF$114,SMALL(IF($AF$7:$AF$114&lt;&gt;"",IF($AC$7:$AC$114&lt;&gt;"",ROW($AC$7:$AC$114)-MIN(ROW($AC$7:$AC$114))+1,""),""),ROW()-ROW(A$117)+1)))," "),"")</f>
        <v>0</v>
      </c>
      <c r="AD191">
        <f t="array" ref="AD191">IFERROR(CONCATENATE(TEXT(INDEX($AC$7:$AC$114,SMALL(IF($AF$7:$AF$114&lt;&gt;"",IF($AC$7:$AC$114&lt;&gt;"",ROW($AC$7:$AC$114)-MIN(ROW($AC$7:$AC$114))+1,""),""),ROW()-ROW(A$117)+1)),"##0")," "),"")</f>
        <v>0</v>
      </c>
      <c r="AE191">
        <f t="array" ref="AE191">IFERROR(CONCATENATE((INDEX($A$7:$A$114,SMALL(IF($AF$7:$AF$114&lt;&gt;"",IF($AC$7:$AC$114&lt;&gt;"",ROW($AC$7:$AC$114)-MIN(ROW($AC$7:$AC$114))+1,""),""),ROW()-ROW(A$117)+1))),),"")</f>
        <v>0</v>
      </c>
      <c r="AH191">
        <f t="array" ref="AH191">IFERROR(CONCATENATE((INDEX($AK$7:$AK$114,SMALL(IF($AK$7:$AK$114&lt;&gt;"",IF($AH$7:$AH$114&lt;&gt;"",ROW($AH$7:$AH$114)-MIN(ROW($AH$7:$AH$114))+1,""),""),ROW()-ROW(A$117)+1)))," "),"")</f>
        <v>0</v>
      </c>
      <c r="AI191">
        <f t="array" ref="AI191">IFERROR(CONCATENATE(TEXT(INDEX($AH$7:$AH$114,SMALL(IF($AK$7:$AK$114&lt;&gt;"",IF($AH$7:$AH$114&lt;&gt;"",ROW($AH$7:$AH$114)-MIN(ROW($AH$7:$AH$114))+1,""),""),ROW()-ROW(A$117)+1)),"##0")," "),"")</f>
        <v>0</v>
      </c>
      <c r="AJ191">
        <f t="array" ref="AJ191">IFERROR(CONCATENATE((INDEX($A$7:$A$114,SMALL(IF($AK$7:$AK$114&lt;&gt;"",IF($AH$7:$AH$114&lt;&gt;"",ROW($AH$7:$AH$114)-MIN(ROW($AH$7:$AH$114))+1,""),""),ROW()-ROW(A$117)+1))),),"")</f>
        <v>0</v>
      </c>
    </row>
    <row r="192" spans="9:36">
      <c r="I192">
        <f t="array" ref="I192">IFERROR(CONCATENATE(TEXT(INDEX($I$7:$I$114,SMALL(IF($L$7:$L$114&lt;&gt;"",IF($I$7:$I$114&lt;&gt;"",ROW($I$7:$I$114)-MIN(ROW($I$7:$I$114))+1,""),""),ROW()-ROW(A$117)+1)),"##0"),","),"")</f>
        <v>0</v>
      </c>
      <c r="J192">
        <f t="array" ref="J192">IFERROR(CONCATENATE((INDEX($L$7:$L$114,SMALL(IF($L$7:$L$114&lt;&gt;"",IF($I$7:$I$114&lt;&gt;"",ROW($I$7:$I$114)-MIN(ROW($I$7:$I$114))+1,""),""),ROW()-ROW(A$117)+1))),","),"")</f>
        <v>0</v>
      </c>
      <c r="K192">
        <f t="array" ref="K192">IFERROR(CONCATENATE((INDEX($A$7:$A$114,SMALL(IF($L$7:$L$114&lt;&gt;"",IF($I$7:$I$114&lt;&gt;"",ROW($I$7:$I$114)-MIN(ROW($I$7:$I$114))+1,""),""),ROW()-ROW(A$117)+1))),),"")</f>
        <v>0</v>
      </c>
      <c r="N192">
        <f t="array" ref="N192">IFERROR(CONCATENATE((INDEX($Q$7:$Q$114,SMALL(IF($Q$7:$Q$114&lt;&gt;"",IF($N$7:$N$114&lt;&gt;"",ROW($N$7:$N$114)-MIN(ROW($N$7:$N$114))+1,""),""),ROW()-ROW(A$117)+1)))," "),"")</f>
        <v>0</v>
      </c>
      <c r="O192">
        <f t="array" ref="O192">IFERROR(CONCATENATE(TEXT(INDEX($N$7:$N$114,SMALL(IF($Q$7:$Q$114&lt;&gt;"",IF($N$7:$N$114&lt;&gt;"",ROW($N$7:$N$114)-MIN(ROW($N$7:$N$114))+1,""),""),ROW()-ROW(A$117)+1)),"##0")," "),"")</f>
        <v>0</v>
      </c>
      <c r="P192">
        <f t="array" ref="P192">IFERROR(CONCATENATE((INDEX($A$7:$A$114,SMALL(IF($Q$7:$Q$114&lt;&gt;"",IF($N$7:$N$114&lt;&gt;"",ROW($N$7:$N$114)-MIN(ROW($N$7:$N$114))+1,""),""),ROW()-ROW(A$117)+1))),),"")</f>
        <v>0</v>
      </c>
      <c r="S192">
        <f t="array" ref="S192">IFERROR(CONCATENATE((INDEX($V$7:$V$114,SMALL(IF($V$7:$V$114&lt;&gt;"",IF($S$7:$S$114&lt;&gt;"",ROW($S$7:$S$114)-MIN(ROW($S$7:$S$114))+1,""),""),ROW()-ROW(A$117)+1)))," "),"")</f>
        <v>0</v>
      </c>
      <c r="T192">
        <f t="array" ref="T192">IFERROR(CONCATENATE(TEXT(INDEX($S$7:$S$114,SMALL(IF($V$7:$V$114&lt;&gt;"",IF($S$7:$S$114&lt;&gt;"",ROW($S$7:$S$114)-MIN(ROW($S$7:$S$114))+1,""),""),ROW()-ROW(A$117)+1)),"##0")," "),"")</f>
        <v>0</v>
      </c>
      <c r="U192">
        <f t="array" ref="U192">IFERROR(CONCATENATE((INDEX($A$7:$A$114,SMALL(IF($V$7:$V$114&lt;&gt;"",IF($S$7:$S$114&lt;&gt;"",ROW($S$7:$S$114)-MIN(ROW($S$7:$S$114))+1,""),""),ROW()-ROW(A$117)+1))),),"")</f>
        <v>0</v>
      </c>
      <c r="X192">
        <f t="array" ref="X192">IFERROR(CONCATENATE((INDEX($AA$7:$AA$114,SMALL(IF($AA$7:$AA$114&lt;&gt;"",IF($X$7:$X$114&lt;&gt;"",ROW($X$7:$X$114)-MIN(ROW($X$7:$X$114))+1,""),""),ROW()-ROW(A$117)+1))),","),"")</f>
        <v>0</v>
      </c>
      <c r="Y192">
        <f t="array" ref="Y192">IFERROR(CONCATENATE(TEXT(INDEX($X$7:$X$114,SMALL(IF($AA$7:$AA$114&lt;&gt;"",IF($X$7:$X$114&lt;&gt;"",ROW($X$7:$X$114)-MIN(ROW($X$7:$X$114))+1,""),""),ROW()-ROW(A$117)+1)),"##0"),","),"")</f>
        <v>0</v>
      </c>
      <c r="Z192">
        <f t="array" ref="Z192">IFERROR(CONCATENATE((INDEX($A$7:$A$114,SMALL(IF($AA$7:$AA$114&lt;&gt;"",IF($X$7:$X$114&lt;&gt;"",ROW($X$7:$X$114)-MIN(ROW($X$7:$X$114))+1,""),""),ROW()-ROW(A$117)+1))),),"")</f>
        <v>0</v>
      </c>
      <c r="AC192">
        <f t="array" ref="AC192">IFERROR(CONCATENATE((INDEX($AF$7:$AF$114,SMALL(IF($AF$7:$AF$114&lt;&gt;"",IF($AC$7:$AC$114&lt;&gt;"",ROW($AC$7:$AC$114)-MIN(ROW($AC$7:$AC$114))+1,""),""),ROW()-ROW(A$117)+1)))," "),"")</f>
        <v>0</v>
      </c>
      <c r="AD192">
        <f t="array" ref="AD192">IFERROR(CONCATENATE(TEXT(INDEX($AC$7:$AC$114,SMALL(IF($AF$7:$AF$114&lt;&gt;"",IF($AC$7:$AC$114&lt;&gt;"",ROW($AC$7:$AC$114)-MIN(ROW($AC$7:$AC$114))+1,""),""),ROW()-ROW(A$117)+1)),"##0")," "),"")</f>
        <v>0</v>
      </c>
      <c r="AE192">
        <f t="array" ref="AE192">IFERROR(CONCATENATE((INDEX($A$7:$A$114,SMALL(IF($AF$7:$AF$114&lt;&gt;"",IF($AC$7:$AC$114&lt;&gt;"",ROW($AC$7:$AC$114)-MIN(ROW($AC$7:$AC$114))+1,""),""),ROW()-ROW(A$117)+1))),),"")</f>
        <v>0</v>
      </c>
      <c r="AH192">
        <f t="array" ref="AH192">IFERROR(CONCATENATE((INDEX($AK$7:$AK$114,SMALL(IF($AK$7:$AK$114&lt;&gt;"",IF($AH$7:$AH$114&lt;&gt;"",ROW($AH$7:$AH$114)-MIN(ROW($AH$7:$AH$114))+1,""),""),ROW()-ROW(A$117)+1)))," "),"")</f>
        <v>0</v>
      </c>
      <c r="AI192">
        <f t="array" ref="AI192">IFERROR(CONCATENATE(TEXT(INDEX($AH$7:$AH$114,SMALL(IF($AK$7:$AK$114&lt;&gt;"",IF($AH$7:$AH$114&lt;&gt;"",ROW($AH$7:$AH$114)-MIN(ROW($AH$7:$AH$114))+1,""),""),ROW()-ROW(A$117)+1)),"##0")," "),"")</f>
        <v>0</v>
      </c>
      <c r="AJ192">
        <f t="array" ref="AJ192">IFERROR(CONCATENATE((INDEX($A$7:$A$114,SMALL(IF($AK$7:$AK$114&lt;&gt;"",IF($AH$7:$AH$114&lt;&gt;"",ROW($AH$7:$AH$114)-MIN(ROW($AH$7:$AH$114))+1,""),""),ROW()-ROW(A$117)+1))),),"")</f>
        <v>0</v>
      </c>
    </row>
    <row r="193" spans="9:36">
      <c r="I193">
        <f t="array" ref="I193">IFERROR(CONCATENATE(TEXT(INDEX($I$7:$I$114,SMALL(IF($L$7:$L$114&lt;&gt;"",IF($I$7:$I$114&lt;&gt;"",ROW($I$7:$I$114)-MIN(ROW($I$7:$I$114))+1,""),""),ROW()-ROW(A$117)+1)),"##0"),","),"")</f>
        <v>0</v>
      </c>
      <c r="J193">
        <f t="array" ref="J193">IFERROR(CONCATENATE((INDEX($L$7:$L$114,SMALL(IF($L$7:$L$114&lt;&gt;"",IF($I$7:$I$114&lt;&gt;"",ROW($I$7:$I$114)-MIN(ROW($I$7:$I$114))+1,""),""),ROW()-ROW(A$117)+1))),","),"")</f>
        <v>0</v>
      </c>
      <c r="K193">
        <f t="array" ref="K193">IFERROR(CONCATENATE((INDEX($A$7:$A$114,SMALL(IF($L$7:$L$114&lt;&gt;"",IF($I$7:$I$114&lt;&gt;"",ROW($I$7:$I$114)-MIN(ROW($I$7:$I$114))+1,""),""),ROW()-ROW(A$117)+1))),),"")</f>
        <v>0</v>
      </c>
      <c r="N193">
        <f t="array" ref="N193">IFERROR(CONCATENATE((INDEX($Q$7:$Q$114,SMALL(IF($Q$7:$Q$114&lt;&gt;"",IF($N$7:$N$114&lt;&gt;"",ROW($N$7:$N$114)-MIN(ROW($N$7:$N$114))+1,""),""),ROW()-ROW(A$117)+1)))," "),"")</f>
        <v>0</v>
      </c>
      <c r="O193">
        <f t="array" ref="O193">IFERROR(CONCATENATE(TEXT(INDEX($N$7:$N$114,SMALL(IF($Q$7:$Q$114&lt;&gt;"",IF($N$7:$N$114&lt;&gt;"",ROW($N$7:$N$114)-MIN(ROW($N$7:$N$114))+1,""),""),ROW()-ROW(A$117)+1)),"##0")," "),"")</f>
        <v>0</v>
      </c>
      <c r="P193">
        <f t="array" ref="P193">IFERROR(CONCATENATE((INDEX($A$7:$A$114,SMALL(IF($Q$7:$Q$114&lt;&gt;"",IF($N$7:$N$114&lt;&gt;"",ROW($N$7:$N$114)-MIN(ROW($N$7:$N$114))+1,""),""),ROW()-ROW(A$117)+1))),),"")</f>
        <v>0</v>
      </c>
      <c r="S193">
        <f t="array" ref="S193">IFERROR(CONCATENATE((INDEX($V$7:$V$114,SMALL(IF($V$7:$V$114&lt;&gt;"",IF($S$7:$S$114&lt;&gt;"",ROW($S$7:$S$114)-MIN(ROW($S$7:$S$114))+1,""),""),ROW()-ROW(A$117)+1)))," "),"")</f>
        <v>0</v>
      </c>
      <c r="T193">
        <f t="array" ref="T193">IFERROR(CONCATENATE(TEXT(INDEX($S$7:$S$114,SMALL(IF($V$7:$V$114&lt;&gt;"",IF($S$7:$S$114&lt;&gt;"",ROW($S$7:$S$114)-MIN(ROW($S$7:$S$114))+1,""),""),ROW()-ROW(A$117)+1)),"##0")," "),"")</f>
        <v>0</v>
      </c>
      <c r="U193">
        <f t="array" ref="U193">IFERROR(CONCATENATE((INDEX($A$7:$A$114,SMALL(IF($V$7:$V$114&lt;&gt;"",IF($S$7:$S$114&lt;&gt;"",ROW($S$7:$S$114)-MIN(ROW($S$7:$S$114))+1,""),""),ROW()-ROW(A$117)+1))),),"")</f>
        <v>0</v>
      </c>
      <c r="X193">
        <f t="array" ref="X193">IFERROR(CONCATENATE((INDEX($AA$7:$AA$114,SMALL(IF($AA$7:$AA$114&lt;&gt;"",IF($X$7:$X$114&lt;&gt;"",ROW($X$7:$X$114)-MIN(ROW($X$7:$X$114))+1,""),""),ROW()-ROW(A$117)+1))),","),"")</f>
        <v>0</v>
      </c>
      <c r="Y193">
        <f t="array" ref="Y193">IFERROR(CONCATENATE(TEXT(INDEX($X$7:$X$114,SMALL(IF($AA$7:$AA$114&lt;&gt;"",IF($X$7:$X$114&lt;&gt;"",ROW($X$7:$X$114)-MIN(ROW($X$7:$X$114))+1,""),""),ROW()-ROW(A$117)+1)),"##0"),","),"")</f>
        <v>0</v>
      </c>
      <c r="Z193">
        <f t="array" ref="Z193">IFERROR(CONCATENATE((INDEX($A$7:$A$114,SMALL(IF($AA$7:$AA$114&lt;&gt;"",IF($X$7:$X$114&lt;&gt;"",ROW($X$7:$X$114)-MIN(ROW($X$7:$X$114))+1,""),""),ROW()-ROW(A$117)+1))),),"")</f>
        <v>0</v>
      </c>
      <c r="AC193">
        <f t="array" ref="AC193">IFERROR(CONCATENATE((INDEX($AF$7:$AF$114,SMALL(IF($AF$7:$AF$114&lt;&gt;"",IF($AC$7:$AC$114&lt;&gt;"",ROW($AC$7:$AC$114)-MIN(ROW($AC$7:$AC$114))+1,""),""),ROW()-ROW(A$117)+1)))," "),"")</f>
        <v>0</v>
      </c>
      <c r="AD193">
        <f t="array" ref="AD193">IFERROR(CONCATENATE(TEXT(INDEX($AC$7:$AC$114,SMALL(IF($AF$7:$AF$114&lt;&gt;"",IF($AC$7:$AC$114&lt;&gt;"",ROW($AC$7:$AC$114)-MIN(ROW($AC$7:$AC$114))+1,""),""),ROW()-ROW(A$117)+1)),"##0")," "),"")</f>
        <v>0</v>
      </c>
      <c r="AE193">
        <f t="array" ref="AE193">IFERROR(CONCATENATE((INDEX($A$7:$A$114,SMALL(IF($AF$7:$AF$114&lt;&gt;"",IF($AC$7:$AC$114&lt;&gt;"",ROW($AC$7:$AC$114)-MIN(ROW($AC$7:$AC$114))+1,""),""),ROW()-ROW(A$117)+1))),),"")</f>
        <v>0</v>
      </c>
      <c r="AH193">
        <f t="array" ref="AH193">IFERROR(CONCATENATE((INDEX($AK$7:$AK$114,SMALL(IF($AK$7:$AK$114&lt;&gt;"",IF($AH$7:$AH$114&lt;&gt;"",ROW($AH$7:$AH$114)-MIN(ROW($AH$7:$AH$114))+1,""),""),ROW()-ROW(A$117)+1)))," "),"")</f>
        <v>0</v>
      </c>
      <c r="AI193">
        <f t="array" ref="AI193">IFERROR(CONCATENATE(TEXT(INDEX($AH$7:$AH$114,SMALL(IF($AK$7:$AK$114&lt;&gt;"",IF($AH$7:$AH$114&lt;&gt;"",ROW($AH$7:$AH$114)-MIN(ROW($AH$7:$AH$114))+1,""),""),ROW()-ROW(A$117)+1)),"##0")," "),"")</f>
        <v>0</v>
      </c>
      <c r="AJ193">
        <f t="array" ref="AJ193">IFERROR(CONCATENATE((INDEX($A$7:$A$114,SMALL(IF($AK$7:$AK$114&lt;&gt;"",IF($AH$7:$AH$114&lt;&gt;"",ROW($AH$7:$AH$114)-MIN(ROW($AH$7:$AH$114))+1,""),""),ROW()-ROW(A$117)+1))),),"")</f>
        <v>0</v>
      </c>
    </row>
    <row r="194" spans="9:36">
      <c r="I194">
        <f t="array" ref="I194">IFERROR(CONCATENATE(TEXT(INDEX($I$7:$I$114,SMALL(IF($L$7:$L$114&lt;&gt;"",IF($I$7:$I$114&lt;&gt;"",ROW($I$7:$I$114)-MIN(ROW($I$7:$I$114))+1,""),""),ROW()-ROW(A$117)+1)),"##0"),","),"")</f>
        <v>0</v>
      </c>
      <c r="J194">
        <f t="array" ref="J194">IFERROR(CONCATENATE((INDEX($L$7:$L$114,SMALL(IF($L$7:$L$114&lt;&gt;"",IF($I$7:$I$114&lt;&gt;"",ROW($I$7:$I$114)-MIN(ROW($I$7:$I$114))+1,""),""),ROW()-ROW(A$117)+1))),","),"")</f>
        <v>0</v>
      </c>
      <c r="K194">
        <f t="array" ref="K194">IFERROR(CONCATENATE((INDEX($A$7:$A$114,SMALL(IF($L$7:$L$114&lt;&gt;"",IF($I$7:$I$114&lt;&gt;"",ROW($I$7:$I$114)-MIN(ROW($I$7:$I$114))+1,""),""),ROW()-ROW(A$117)+1))),),"")</f>
        <v>0</v>
      </c>
      <c r="N194">
        <f t="array" ref="N194">IFERROR(CONCATENATE((INDEX($Q$7:$Q$114,SMALL(IF($Q$7:$Q$114&lt;&gt;"",IF($N$7:$N$114&lt;&gt;"",ROW($N$7:$N$114)-MIN(ROW($N$7:$N$114))+1,""),""),ROW()-ROW(A$117)+1)))," "),"")</f>
        <v>0</v>
      </c>
      <c r="O194">
        <f t="array" ref="O194">IFERROR(CONCATENATE(TEXT(INDEX($N$7:$N$114,SMALL(IF($Q$7:$Q$114&lt;&gt;"",IF($N$7:$N$114&lt;&gt;"",ROW($N$7:$N$114)-MIN(ROW($N$7:$N$114))+1,""),""),ROW()-ROW(A$117)+1)),"##0")," "),"")</f>
        <v>0</v>
      </c>
      <c r="P194">
        <f t="array" ref="P194">IFERROR(CONCATENATE((INDEX($A$7:$A$114,SMALL(IF($Q$7:$Q$114&lt;&gt;"",IF($N$7:$N$114&lt;&gt;"",ROW($N$7:$N$114)-MIN(ROW($N$7:$N$114))+1,""),""),ROW()-ROW(A$117)+1))),),"")</f>
        <v>0</v>
      </c>
      <c r="S194">
        <f t="array" ref="S194">IFERROR(CONCATENATE((INDEX($V$7:$V$114,SMALL(IF($V$7:$V$114&lt;&gt;"",IF($S$7:$S$114&lt;&gt;"",ROW($S$7:$S$114)-MIN(ROW($S$7:$S$114))+1,""),""),ROW()-ROW(A$117)+1)))," "),"")</f>
        <v>0</v>
      </c>
      <c r="T194">
        <f t="array" ref="T194">IFERROR(CONCATENATE(TEXT(INDEX($S$7:$S$114,SMALL(IF($V$7:$V$114&lt;&gt;"",IF($S$7:$S$114&lt;&gt;"",ROW($S$7:$S$114)-MIN(ROW($S$7:$S$114))+1,""),""),ROW()-ROW(A$117)+1)),"##0")," "),"")</f>
        <v>0</v>
      </c>
      <c r="U194">
        <f t="array" ref="U194">IFERROR(CONCATENATE((INDEX($A$7:$A$114,SMALL(IF($V$7:$V$114&lt;&gt;"",IF($S$7:$S$114&lt;&gt;"",ROW($S$7:$S$114)-MIN(ROW($S$7:$S$114))+1,""),""),ROW()-ROW(A$117)+1))),),"")</f>
        <v>0</v>
      </c>
      <c r="X194">
        <f t="array" ref="X194">IFERROR(CONCATENATE((INDEX($AA$7:$AA$114,SMALL(IF($AA$7:$AA$114&lt;&gt;"",IF($X$7:$X$114&lt;&gt;"",ROW($X$7:$X$114)-MIN(ROW($X$7:$X$114))+1,""),""),ROW()-ROW(A$117)+1))),","),"")</f>
        <v>0</v>
      </c>
      <c r="Y194">
        <f t="array" ref="Y194">IFERROR(CONCATENATE(TEXT(INDEX($X$7:$X$114,SMALL(IF($AA$7:$AA$114&lt;&gt;"",IF($X$7:$X$114&lt;&gt;"",ROW($X$7:$X$114)-MIN(ROW($X$7:$X$114))+1,""),""),ROW()-ROW(A$117)+1)),"##0"),","),"")</f>
        <v>0</v>
      </c>
      <c r="Z194">
        <f t="array" ref="Z194">IFERROR(CONCATENATE((INDEX($A$7:$A$114,SMALL(IF($AA$7:$AA$114&lt;&gt;"",IF($X$7:$X$114&lt;&gt;"",ROW($X$7:$X$114)-MIN(ROW($X$7:$X$114))+1,""),""),ROW()-ROW(A$117)+1))),),"")</f>
        <v>0</v>
      </c>
      <c r="AC194">
        <f t="array" ref="AC194">IFERROR(CONCATENATE((INDEX($AF$7:$AF$114,SMALL(IF($AF$7:$AF$114&lt;&gt;"",IF($AC$7:$AC$114&lt;&gt;"",ROW($AC$7:$AC$114)-MIN(ROW($AC$7:$AC$114))+1,""),""),ROW()-ROW(A$117)+1)))," "),"")</f>
        <v>0</v>
      </c>
      <c r="AD194">
        <f t="array" ref="AD194">IFERROR(CONCATENATE(TEXT(INDEX($AC$7:$AC$114,SMALL(IF($AF$7:$AF$114&lt;&gt;"",IF($AC$7:$AC$114&lt;&gt;"",ROW($AC$7:$AC$114)-MIN(ROW($AC$7:$AC$114))+1,""),""),ROW()-ROW(A$117)+1)),"##0")," "),"")</f>
        <v>0</v>
      </c>
      <c r="AE194">
        <f t="array" ref="AE194">IFERROR(CONCATENATE((INDEX($A$7:$A$114,SMALL(IF($AF$7:$AF$114&lt;&gt;"",IF($AC$7:$AC$114&lt;&gt;"",ROW($AC$7:$AC$114)-MIN(ROW($AC$7:$AC$114))+1,""),""),ROW()-ROW(A$117)+1))),),"")</f>
        <v>0</v>
      </c>
      <c r="AH194">
        <f t="array" ref="AH194">IFERROR(CONCATENATE((INDEX($AK$7:$AK$114,SMALL(IF($AK$7:$AK$114&lt;&gt;"",IF($AH$7:$AH$114&lt;&gt;"",ROW($AH$7:$AH$114)-MIN(ROW($AH$7:$AH$114))+1,""),""),ROW()-ROW(A$117)+1)))," "),"")</f>
        <v>0</v>
      </c>
      <c r="AI194">
        <f t="array" ref="AI194">IFERROR(CONCATENATE(TEXT(INDEX($AH$7:$AH$114,SMALL(IF($AK$7:$AK$114&lt;&gt;"",IF($AH$7:$AH$114&lt;&gt;"",ROW($AH$7:$AH$114)-MIN(ROW($AH$7:$AH$114))+1,""),""),ROW()-ROW(A$117)+1)),"##0")," "),"")</f>
        <v>0</v>
      </c>
      <c r="AJ194">
        <f t="array" ref="AJ194">IFERROR(CONCATENATE((INDEX($A$7:$A$114,SMALL(IF($AK$7:$AK$114&lt;&gt;"",IF($AH$7:$AH$114&lt;&gt;"",ROW($AH$7:$AH$114)-MIN(ROW($AH$7:$AH$114))+1,""),""),ROW()-ROW(A$117)+1))),),"")</f>
        <v>0</v>
      </c>
    </row>
    <row r="195" spans="9:36">
      <c r="I195">
        <f t="array" ref="I195">IFERROR(CONCATENATE(TEXT(INDEX($I$7:$I$114,SMALL(IF($L$7:$L$114&lt;&gt;"",IF($I$7:$I$114&lt;&gt;"",ROW($I$7:$I$114)-MIN(ROW($I$7:$I$114))+1,""),""),ROW()-ROW(A$117)+1)),"##0"),","),"")</f>
        <v>0</v>
      </c>
      <c r="J195">
        <f t="array" ref="J195">IFERROR(CONCATENATE((INDEX($L$7:$L$114,SMALL(IF($L$7:$L$114&lt;&gt;"",IF($I$7:$I$114&lt;&gt;"",ROW($I$7:$I$114)-MIN(ROW($I$7:$I$114))+1,""),""),ROW()-ROW(A$117)+1))),","),"")</f>
        <v>0</v>
      </c>
      <c r="K195">
        <f t="array" ref="K195">IFERROR(CONCATENATE((INDEX($A$7:$A$114,SMALL(IF($L$7:$L$114&lt;&gt;"",IF($I$7:$I$114&lt;&gt;"",ROW($I$7:$I$114)-MIN(ROW($I$7:$I$114))+1,""),""),ROW()-ROW(A$117)+1))),),"")</f>
        <v>0</v>
      </c>
      <c r="N195">
        <f t="array" ref="N195">IFERROR(CONCATENATE((INDEX($Q$7:$Q$114,SMALL(IF($Q$7:$Q$114&lt;&gt;"",IF($N$7:$N$114&lt;&gt;"",ROW($N$7:$N$114)-MIN(ROW($N$7:$N$114))+1,""),""),ROW()-ROW(A$117)+1)))," "),"")</f>
        <v>0</v>
      </c>
      <c r="O195">
        <f t="array" ref="O195">IFERROR(CONCATENATE(TEXT(INDEX($N$7:$N$114,SMALL(IF($Q$7:$Q$114&lt;&gt;"",IF($N$7:$N$114&lt;&gt;"",ROW($N$7:$N$114)-MIN(ROW($N$7:$N$114))+1,""),""),ROW()-ROW(A$117)+1)),"##0")," "),"")</f>
        <v>0</v>
      </c>
      <c r="P195">
        <f t="array" ref="P195">IFERROR(CONCATENATE((INDEX($A$7:$A$114,SMALL(IF($Q$7:$Q$114&lt;&gt;"",IF($N$7:$N$114&lt;&gt;"",ROW($N$7:$N$114)-MIN(ROW($N$7:$N$114))+1,""),""),ROW()-ROW(A$117)+1))),),"")</f>
        <v>0</v>
      </c>
      <c r="S195">
        <f t="array" ref="S195">IFERROR(CONCATENATE((INDEX($V$7:$V$114,SMALL(IF($V$7:$V$114&lt;&gt;"",IF($S$7:$S$114&lt;&gt;"",ROW($S$7:$S$114)-MIN(ROW($S$7:$S$114))+1,""),""),ROW()-ROW(A$117)+1)))," "),"")</f>
        <v>0</v>
      </c>
      <c r="T195">
        <f t="array" ref="T195">IFERROR(CONCATENATE(TEXT(INDEX($S$7:$S$114,SMALL(IF($V$7:$V$114&lt;&gt;"",IF($S$7:$S$114&lt;&gt;"",ROW($S$7:$S$114)-MIN(ROW($S$7:$S$114))+1,""),""),ROW()-ROW(A$117)+1)),"##0")," "),"")</f>
        <v>0</v>
      </c>
      <c r="U195">
        <f t="array" ref="U195">IFERROR(CONCATENATE((INDEX($A$7:$A$114,SMALL(IF($V$7:$V$114&lt;&gt;"",IF($S$7:$S$114&lt;&gt;"",ROW($S$7:$S$114)-MIN(ROW($S$7:$S$114))+1,""),""),ROW()-ROW(A$117)+1))),),"")</f>
        <v>0</v>
      </c>
      <c r="X195">
        <f t="array" ref="X195">IFERROR(CONCATENATE((INDEX($AA$7:$AA$114,SMALL(IF($AA$7:$AA$114&lt;&gt;"",IF($X$7:$X$114&lt;&gt;"",ROW($X$7:$X$114)-MIN(ROW($X$7:$X$114))+1,""),""),ROW()-ROW(A$117)+1))),","),"")</f>
        <v>0</v>
      </c>
      <c r="Y195">
        <f t="array" ref="Y195">IFERROR(CONCATENATE(TEXT(INDEX($X$7:$X$114,SMALL(IF($AA$7:$AA$114&lt;&gt;"",IF($X$7:$X$114&lt;&gt;"",ROW($X$7:$X$114)-MIN(ROW($X$7:$X$114))+1,""),""),ROW()-ROW(A$117)+1)),"##0"),","),"")</f>
        <v>0</v>
      </c>
      <c r="Z195">
        <f t="array" ref="Z195">IFERROR(CONCATENATE((INDEX($A$7:$A$114,SMALL(IF($AA$7:$AA$114&lt;&gt;"",IF($X$7:$X$114&lt;&gt;"",ROW($X$7:$X$114)-MIN(ROW($X$7:$X$114))+1,""),""),ROW()-ROW(A$117)+1))),),"")</f>
        <v>0</v>
      </c>
      <c r="AC195">
        <f t="array" ref="AC195">IFERROR(CONCATENATE((INDEX($AF$7:$AF$114,SMALL(IF($AF$7:$AF$114&lt;&gt;"",IF($AC$7:$AC$114&lt;&gt;"",ROW($AC$7:$AC$114)-MIN(ROW($AC$7:$AC$114))+1,""),""),ROW()-ROW(A$117)+1)))," "),"")</f>
        <v>0</v>
      </c>
      <c r="AD195">
        <f t="array" ref="AD195">IFERROR(CONCATENATE(TEXT(INDEX($AC$7:$AC$114,SMALL(IF($AF$7:$AF$114&lt;&gt;"",IF($AC$7:$AC$114&lt;&gt;"",ROW($AC$7:$AC$114)-MIN(ROW($AC$7:$AC$114))+1,""),""),ROW()-ROW(A$117)+1)),"##0")," "),"")</f>
        <v>0</v>
      </c>
      <c r="AE195">
        <f t="array" ref="AE195">IFERROR(CONCATENATE((INDEX($A$7:$A$114,SMALL(IF($AF$7:$AF$114&lt;&gt;"",IF($AC$7:$AC$114&lt;&gt;"",ROW($AC$7:$AC$114)-MIN(ROW($AC$7:$AC$114))+1,""),""),ROW()-ROW(A$117)+1))),),"")</f>
        <v>0</v>
      </c>
      <c r="AH195">
        <f t="array" ref="AH195">IFERROR(CONCATENATE((INDEX($AK$7:$AK$114,SMALL(IF($AK$7:$AK$114&lt;&gt;"",IF($AH$7:$AH$114&lt;&gt;"",ROW($AH$7:$AH$114)-MIN(ROW($AH$7:$AH$114))+1,""),""),ROW()-ROW(A$117)+1)))," "),"")</f>
        <v>0</v>
      </c>
      <c r="AI195">
        <f t="array" ref="AI195">IFERROR(CONCATENATE(TEXT(INDEX($AH$7:$AH$114,SMALL(IF($AK$7:$AK$114&lt;&gt;"",IF($AH$7:$AH$114&lt;&gt;"",ROW($AH$7:$AH$114)-MIN(ROW($AH$7:$AH$114))+1,""),""),ROW()-ROW(A$117)+1)),"##0")," "),"")</f>
        <v>0</v>
      </c>
      <c r="AJ195">
        <f t="array" ref="AJ195">IFERROR(CONCATENATE((INDEX($A$7:$A$114,SMALL(IF($AK$7:$AK$114&lt;&gt;"",IF($AH$7:$AH$114&lt;&gt;"",ROW($AH$7:$AH$114)-MIN(ROW($AH$7:$AH$114))+1,""),""),ROW()-ROW(A$117)+1))),),"")</f>
        <v>0</v>
      </c>
    </row>
    <row r="196" spans="9:36">
      <c r="I196">
        <f t="array" ref="I196">IFERROR(CONCATENATE(TEXT(INDEX($I$7:$I$114,SMALL(IF($L$7:$L$114&lt;&gt;"",IF($I$7:$I$114&lt;&gt;"",ROW($I$7:$I$114)-MIN(ROW($I$7:$I$114))+1,""),""),ROW()-ROW(A$117)+1)),"##0"),","),"")</f>
        <v>0</v>
      </c>
      <c r="J196">
        <f t="array" ref="J196">IFERROR(CONCATENATE((INDEX($L$7:$L$114,SMALL(IF($L$7:$L$114&lt;&gt;"",IF($I$7:$I$114&lt;&gt;"",ROW($I$7:$I$114)-MIN(ROW($I$7:$I$114))+1,""),""),ROW()-ROW(A$117)+1))),","),"")</f>
        <v>0</v>
      </c>
      <c r="K196">
        <f t="array" ref="K196">IFERROR(CONCATENATE((INDEX($A$7:$A$114,SMALL(IF($L$7:$L$114&lt;&gt;"",IF($I$7:$I$114&lt;&gt;"",ROW($I$7:$I$114)-MIN(ROW($I$7:$I$114))+1,""),""),ROW()-ROW(A$117)+1))),),"")</f>
        <v>0</v>
      </c>
      <c r="N196">
        <f t="array" ref="N196">IFERROR(CONCATENATE((INDEX($Q$7:$Q$114,SMALL(IF($Q$7:$Q$114&lt;&gt;"",IF($N$7:$N$114&lt;&gt;"",ROW($N$7:$N$114)-MIN(ROW($N$7:$N$114))+1,""),""),ROW()-ROW(A$117)+1)))," "),"")</f>
        <v>0</v>
      </c>
      <c r="O196">
        <f t="array" ref="O196">IFERROR(CONCATENATE(TEXT(INDEX($N$7:$N$114,SMALL(IF($Q$7:$Q$114&lt;&gt;"",IF($N$7:$N$114&lt;&gt;"",ROW($N$7:$N$114)-MIN(ROW($N$7:$N$114))+1,""),""),ROW()-ROW(A$117)+1)),"##0")," "),"")</f>
        <v>0</v>
      </c>
      <c r="P196">
        <f t="array" ref="P196">IFERROR(CONCATENATE((INDEX($A$7:$A$114,SMALL(IF($Q$7:$Q$114&lt;&gt;"",IF($N$7:$N$114&lt;&gt;"",ROW($N$7:$N$114)-MIN(ROW($N$7:$N$114))+1,""),""),ROW()-ROW(A$117)+1))),),"")</f>
        <v>0</v>
      </c>
      <c r="S196">
        <f t="array" ref="S196">IFERROR(CONCATENATE((INDEX($V$7:$V$114,SMALL(IF($V$7:$V$114&lt;&gt;"",IF($S$7:$S$114&lt;&gt;"",ROW($S$7:$S$114)-MIN(ROW($S$7:$S$114))+1,""),""),ROW()-ROW(A$117)+1)))," "),"")</f>
        <v>0</v>
      </c>
      <c r="T196">
        <f t="array" ref="T196">IFERROR(CONCATENATE(TEXT(INDEX($S$7:$S$114,SMALL(IF($V$7:$V$114&lt;&gt;"",IF($S$7:$S$114&lt;&gt;"",ROW($S$7:$S$114)-MIN(ROW($S$7:$S$114))+1,""),""),ROW()-ROW(A$117)+1)),"##0")," "),"")</f>
        <v>0</v>
      </c>
      <c r="U196">
        <f t="array" ref="U196">IFERROR(CONCATENATE((INDEX($A$7:$A$114,SMALL(IF($V$7:$V$114&lt;&gt;"",IF($S$7:$S$114&lt;&gt;"",ROW($S$7:$S$114)-MIN(ROW($S$7:$S$114))+1,""),""),ROW()-ROW(A$117)+1))),),"")</f>
        <v>0</v>
      </c>
      <c r="X196">
        <f t="array" ref="X196">IFERROR(CONCATENATE((INDEX($AA$7:$AA$114,SMALL(IF($AA$7:$AA$114&lt;&gt;"",IF($X$7:$X$114&lt;&gt;"",ROW($X$7:$X$114)-MIN(ROW($X$7:$X$114))+1,""),""),ROW()-ROW(A$117)+1))),","),"")</f>
        <v>0</v>
      </c>
      <c r="Y196">
        <f t="array" ref="Y196">IFERROR(CONCATENATE(TEXT(INDEX($X$7:$X$114,SMALL(IF($AA$7:$AA$114&lt;&gt;"",IF($X$7:$X$114&lt;&gt;"",ROW($X$7:$X$114)-MIN(ROW($X$7:$X$114))+1,""),""),ROW()-ROW(A$117)+1)),"##0"),","),"")</f>
        <v>0</v>
      </c>
      <c r="Z196">
        <f t="array" ref="Z196">IFERROR(CONCATENATE((INDEX($A$7:$A$114,SMALL(IF($AA$7:$AA$114&lt;&gt;"",IF($X$7:$X$114&lt;&gt;"",ROW($X$7:$X$114)-MIN(ROW($X$7:$X$114))+1,""),""),ROW()-ROW(A$117)+1))),),"")</f>
        <v>0</v>
      </c>
      <c r="AC196">
        <f t="array" ref="AC196">IFERROR(CONCATENATE((INDEX($AF$7:$AF$114,SMALL(IF($AF$7:$AF$114&lt;&gt;"",IF($AC$7:$AC$114&lt;&gt;"",ROW($AC$7:$AC$114)-MIN(ROW($AC$7:$AC$114))+1,""),""),ROW()-ROW(A$117)+1)))," "),"")</f>
        <v>0</v>
      </c>
      <c r="AD196">
        <f t="array" ref="AD196">IFERROR(CONCATENATE(TEXT(INDEX($AC$7:$AC$114,SMALL(IF($AF$7:$AF$114&lt;&gt;"",IF($AC$7:$AC$114&lt;&gt;"",ROW($AC$7:$AC$114)-MIN(ROW($AC$7:$AC$114))+1,""),""),ROW()-ROW(A$117)+1)),"##0")," "),"")</f>
        <v>0</v>
      </c>
      <c r="AE196">
        <f t="array" ref="AE196">IFERROR(CONCATENATE((INDEX($A$7:$A$114,SMALL(IF($AF$7:$AF$114&lt;&gt;"",IF($AC$7:$AC$114&lt;&gt;"",ROW($AC$7:$AC$114)-MIN(ROW($AC$7:$AC$114))+1,""),""),ROW()-ROW(A$117)+1))),),"")</f>
        <v>0</v>
      </c>
      <c r="AH196">
        <f t="array" ref="AH196">IFERROR(CONCATENATE((INDEX($AK$7:$AK$114,SMALL(IF($AK$7:$AK$114&lt;&gt;"",IF($AH$7:$AH$114&lt;&gt;"",ROW($AH$7:$AH$114)-MIN(ROW($AH$7:$AH$114))+1,""),""),ROW()-ROW(A$117)+1)))," "),"")</f>
        <v>0</v>
      </c>
      <c r="AI196">
        <f t="array" ref="AI196">IFERROR(CONCATENATE(TEXT(INDEX($AH$7:$AH$114,SMALL(IF($AK$7:$AK$114&lt;&gt;"",IF($AH$7:$AH$114&lt;&gt;"",ROW($AH$7:$AH$114)-MIN(ROW($AH$7:$AH$114))+1,""),""),ROW()-ROW(A$117)+1)),"##0")," "),"")</f>
        <v>0</v>
      </c>
      <c r="AJ196">
        <f t="array" ref="AJ196">IFERROR(CONCATENATE((INDEX($A$7:$A$114,SMALL(IF($AK$7:$AK$114&lt;&gt;"",IF($AH$7:$AH$114&lt;&gt;"",ROW($AH$7:$AH$114)-MIN(ROW($AH$7:$AH$114))+1,""),""),ROW()-ROW(A$117)+1))),),"")</f>
        <v>0</v>
      </c>
    </row>
    <row r="197" spans="9:36">
      <c r="I197">
        <f t="array" ref="I197">IFERROR(CONCATENATE(TEXT(INDEX($I$7:$I$114,SMALL(IF($L$7:$L$114&lt;&gt;"",IF($I$7:$I$114&lt;&gt;"",ROW($I$7:$I$114)-MIN(ROW($I$7:$I$114))+1,""),""),ROW()-ROW(A$117)+1)),"##0"),","),"")</f>
        <v>0</v>
      </c>
      <c r="J197">
        <f t="array" ref="J197">IFERROR(CONCATENATE((INDEX($L$7:$L$114,SMALL(IF($L$7:$L$114&lt;&gt;"",IF($I$7:$I$114&lt;&gt;"",ROW($I$7:$I$114)-MIN(ROW($I$7:$I$114))+1,""),""),ROW()-ROW(A$117)+1))),","),"")</f>
        <v>0</v>
      </c>
      <c r="K197">
        <f t="array" ref="K197">IFERROR(CONCATENATE((INDEX($A$7:$A$114,SMALL(IF($L$7:$L$114&lt;&gt;"",IF($I$7:$I$114&lt;&gt;"",ROW($I$7:$I$114)-MIN(ROW($I$7:$I$114))+1,""),""),ROW()-ROW(A$117)+1))),),"")</f>
        <v>0</v>
      </c>
      <c r="N197">
        <f t="array" ref="N197">IFERROR(CONCATENATE((INDEX($Q$7:$Q$114,SMALL(IF($Q$7:$Q$114&lt;&gt;"",IF($N$7:$N$114&lt;&gt;"",ROW($N$7:$N$114)-MIN(ROW($N$7:$N$114))+1,""),""),ROW()-ROW(A$117)+1)))," "),"")</f>
        <v>0</v>
      </c>
      <c r="O197">
        <f t="array" ref="O197">IFERROR(CONCATENATE(TEXT(INDEX($N$7:$N$114,SMALL(IF($Q$7:$Q$114&lt;&gt;"",IF($N$7:$N$114&lt;&gt;"",ROW($N$7:$N$114)-MIN(ROW($N$7:$N$114))+1,""),""),ROW()-ROW(A$117)+1)),"##0")," "),"")</f>
        <v>0</v>
      </c>
      <c r="P197">
        <f t="array" ref="P197">IFERROR(CONCATENATE((INDEX($A$7:$A$114,SMALL(IF($Q$7:$Q$114&lt;&gt;"",IF($N$7:$N$114&lt;&gt;"",ROW($N$7:$N$114)-MIN(ROW($N$7:$N$114))+1,""),""),ROW()-ROW(A$117)+1))),),"")</f>
        <v>0</v>
      </c>
      <c r="S197">
        <f t="array" ref="S197">IFERROR(CONCATENATE((INDEX($V$7:$V$114,SMALL(IF($V$7:$V$114&lt;&gt;"",IF($S$7:$S$114&lt;&gt;"",ROW($S$7:$S$114)-MIN(ROW($S$7:$S$114))+1,""),""),ROW()-ROW(A$117)+1)))," "),"")</f>
        <v>0</v>
      </c>
      <c r="T197">
        <f t="array" ref="T197">IFERROR(CONCATENATE(TEXT(INDEX($S$7:$S$114,SMALL(IF($V$7:$V$114&lt;&gt;"",IF($S$7:$S$114&lt;&gt;"",ROW($S$7:$S$114)-MIN(ROW($S$7:$S$114))+1,""),""),ROW()-ROW(A$117)+1)),"##0")," "),"")</f>
        <v>0</v>
      </c>
      <c r="U197">
        <f t="array" ref="U197">IFERROR(CONCATENATE((INDEX($A$7:$A$114,SMALL(IF($V$7:$V$114&lt;&gt;"",IF($S$7:$S$114&lt;&gt;"",ROW($S$7:$S$114)-MIN(ROW($S$7:$S$114))+1,""),""),ROW()-ROW(A$117)+1))),),"")</f>
        <v>0</v>
      </c>
      <c r="X197">
        <f t="array" ref="X197">IFERROR(CONCATENATE((INDEX($AA$7:$AA$114,SMALL(IF($AA$7:$AA$114&lt;&gt;"",IF($X$7:$X$114&lt;&gt;"",ROW($X$7:$X$114)-MIN(ROW($X$7:$X$114))+1,""),""),ROW()-ROW(A$117)+1))),","),"")</f>
        <v>0</v>
      </c>
      <c r="Y197">
        <f t="array" ref="Y197">IFERROR(CONCATENATE(TEXT(INDEX($X$7:$X$114,SMALL(IF($AA$7:$AA$114&lt;&gt;"",IF($X$7:$X$114&lt;&gt;"",ROW($X$7:$X$114)-MIN(ROW($X$7:$X$114))+1,""),""),ROW()-ROW(A$117)+1)),"##0"),","),"")</f>
        <v>0</v>
      </c>
      <c r="Z197">
        <f t="array" ref="Z197">IFERROR(CONCATENATE((INDEX($A$7:$A$114,SMALL(IF($AA$7:$AA$114&lt;&gt;"",IF($X$7:$X$114&lt;&gt;"",ROW($X$7:$X$114)-MIN(ROW($X$7:$X$114))+1,""),""),ROW()-ROW(A$117)+1))),),"")</f>
        <v>0</v>
      </c>
      <c r="AC197">
        <f t="array" ref="AC197">IFERROR(CONCATENATE((INDEX($AF$7:$AF$114,SMALL(IF($AF$7:$AF$114&lt;&gt;"",IF($AC$7:$AC$114&lt;&gt;"",ROW($AC$7:$AC$114)-MIN(ROW($AC$7:$AC$114))+1,""),""),ROW()-ROW(A$117)+1)))," "),"")</f>
        <v>0</v>
      </c>
      <c r="AD197">
        <f t="array" ref="AD197">IFERROR(CONCATENATE(TEXT(INDEX($AC$7:$AC$114,SMALL(IF($AF$7:$AF$114&lt;&gt;"",IF($AC$7:$AC$114&lt;&gt;"",ROW($AC$7:$AC$114)-MIN(ROW($AC$7:$AC$114))+1,""),""),ROW()-ROW(A$117)+1)),"##0")," "),"")</f>
        <v>0</v>
      </c>
      <c r="AE197">
        <f t="array" ref="AE197">IFERROR(CONCATENATE((INDEX($A$7:$A$114,SMALL(IF($AF$7:$AF$114&lt;&gt;"",IF($AC$7:$AC$114&lt;&gt;"",ROW($AC$7:$AC$114)-MIN(ROW($AC$7:$AC$114))+1,""),""),ROW()-ROW(A$117)+1))),),"")</f>
        <v>0</v>
      </c>
      <c r="AH197">
        <f t="array" ref="AH197">IFERROR(CONCATENATE((INDEX($AK$7:$AK$114,SMALL(IF($AK$7:$AK$114&lt;&gt;"",IF($AH$7:$AH$114&lt;&gt;"",ROW($AH$7:$AH$114)-MIN(ROW($AH$7:$AH$114))+1,""),""),ROW()-ROW(A$117)+1)))," "),"")</f>
        <v>0</v>
      </c>
      <c r="AI197">
        <f t="array" ref="AI197">IFERROR(CONCATENATE(TEXT(INDEX($AH$7:$AH$114,SMALL(IF($AK$7:$AK$114&lt;&gt;"",IF($AH$7:$AH$114&lt;&gt;"",ROW($AH$7:$AH$114)-MIN(ROW($AH$7:$AH$114))+1,""),""),ROW()-ROW(A$117)+1)),"##0")," "),"")</f>
        <v>0</v>
      </c>
      <c r="AJ197">
        <f t="array" ref="AJ197">IFERROR(CONCATENATE((INDEX($A$7:$A$114,SMALL(IF($AK$7:$AK$114&lt;&gt;"",IF($AH$7:$AH$114&lt;&gt;"",ROW($AH$7:$AH$114)-MIN(ROW($AH$7:$AH$114))+1,""),""),ROW()-ROW(A$117)+1))),),"")</f>
        <v>0</v>
      </c>
    </row>
    <row r="198" spans="9:36">
      <c r="I198">
        <f t="array" ref="I198">IFERROR(CONCATENATE(TEXT(INDEX($I$7:$I$114,SMALL(IF($L$7:$L$114&lt;&gt;"",IF($I$7:$I$114&lt;&gt;"",ROW($I$7:$I$114)-MIN(ROW($I$7:$I$114))+1,""),""),ROW()-ROW(A$117)+1)),"##0"),","),"")</f>
        <v>0</v>
      </c>
      <c r="J198">
        <f t="array" ref="J198">IFERROR(CONCATENATE((INDEX($L$7:$L$114,SMALL(IF($L$7:$L$114&lt;&gt;"",IF($I$7:$I$114&lt;&gt;"",ROW($I$7:$I$114)-MIN(ROW($I$7:$I$114))+1,""),""),ROW()-ROW(A$117)+1))),","),"")</f>
        <v>0</v>
      </c>
      <c r="K198">
        <f t="array" ref="K198">IFERROR(CONCATENATE((INDEX($A$7:$A$114,SMALL(IF($L$7:$L$114&lt;&gt;"",IF($I$7:$I$114&lt;&gt;"",ROW($I$7:$I$114)-MIN(ROW($I$7:$I$114))+1,""),""),ROW()-ROW(A$117)+1))),),"")</f>
        <v>0</v>
      </c>
      <c r="N198">
        <f t="array" ref="N198">IFERROR(CONCATENATE((INDEX($Q$7:$Q$114,SMALL(IF($Q$7:$Q$114&lt;&gt;"",IF($N$7:$N$114&lt;&gt;"",ROW($N$7:$N$114)-MIN(ROW($N$7:$N$114))+1,""),""),ROW()-ROW(A$117)+1)))," "),"")</f>
        <v>0</v>
      </c>
      <c r="O198">
        <f t="array" ref="O198">IFERROR(CONCATENATE(TEXT(INDEX($N$7:$N$114,SMALL(IF($Q$7:$Q$114&lt;&gt;"",IF($N$7:$N$114&lt;&gt;"",ROW($N$7:$N$114)-MIN(ROW($N$7:$N$114))+1,""),""),ROW()-ROW(A$117)+1)),"##0")," "),"")</f>
        <v>0</v>
      </c>
      <c r="P198">
        <f t="array" ref="P198">IFERROR(CONCATENATE((INDEX($A$7:$A$114,SMALL(IF($Q$7:$Q$114&lt;&gt;"",IF($N$7:$N$114&lt;&gt;"",ROW($N$7:$N$114)-MIN(ROW($N$7:$N$114))+1,""),""),ROW()-ROW(A$117)+1))),),"")</f>
        <v>0</v>
      </c>
      <c r="S198">
        <f t="array" ref="S198">IFERROR(CONCATENATE((INDEX($V$7:$V$114,SMALL(IF($V$7:$V$114&lt;&gt;"",IF($S$7:$S$114&lt;&gt;"",ROW($S$7:$S$114)-MIN(ROW($S$7:$S$114))+1,""),""),ROW()-ROW(A$117)+1)))," "),"")</f>
        <v>0</v>
      </c>
      <c r="T198">
        <f t="array" ref="T198">IFERROR(CONCATENATE(TEXT(INDEX($S$7:$S$114,SMALL(IF($V$7:$V$114&lt;&gt;"",IF($S$7:$S$114&lt;&gt;"",ROW($S$7:$S$114)-MIN(ROW($S$7:$S$114))+1,""),""),ROW()-ROW(A$117)+1)),"##0")," "),"")</f>
        <v>0</v>
      </c>
      <c r="U198">
        <f t="array" ref="U198">IFERROR(CONCATENATE((INDEX($A$7:$A$114,SMALL(IF($V$7:$V$114&lt;&gt;"",IF($S$7:$S$114&lt;&gt;"",ROW($S$7:$S$114)-MIN(ROW($S$7:$S$114))+1,""),""),ROW()-ROW(A$117)+1))),),"")</f>
        <v>0</v>
      </c>
      <c r="X198">
        <f t="array" ref="X198">IFERROR(CONCATENATE((INDEX($AA$7:$AA$114,SMALL(IF($AA$7:$AA$114&lt;&gt;"",IF($X$7:$X$114&lt;&gt;"",ROW($X$7:$X$114)-MIN(ROW($X$7:$X$114))+1,""),""),ROW()-ROW(A$117)+1))),","),"")</f>
        <v>0</v>
      </c>
      <c r="Y198">
        <f t="array" ref="Y198">IFERROR(CONCATENATE(TEXT(INDEX($X$7:$X$114,SMALL(IF($AA$7:$AA$114&lt;&gt;"",IF($X$7:$X$114&lt;&gt;"",ROW($X$7:$X$114)-MIN(ROW($X$7:$X$114))+1,""),""),ROW()-ROW(A$117)+1)),"##0"),","),"")</f>
        <v>0</v>
      </c>
      <c r="Z198">
        <f t="array" ref="Z198">IFERROR(CONCATENATE((INDEX($A$7:$A$114,SMALL(IF($AA$7:$AA$114&lt;&gt;"",IF($X$7:$X$114&lt;&gt;"",ROW($X$7:$X$114)-MIN(ROW($X$7:$X$114))+1,""),""),ROW()-ROW(A$117)+1))),),"")</f>
        <v>0</v>
      </c>
      <c r="AC198">
        <f t="array" ref="AC198">IFERROR(CONCATENATE((INDEX($AF$7:$AF$114,SMALL(IF($AF$7:$AF$114&lt;&gt;"",IF($AC$7:$AC$114&lt;&gt;"",ROW($AC$7:$AC$114)-MIN(ROW($AC$7:$AC$114))+1,""),""),ROW()-ROW(A$117)+1)))," "),"")</f>
        <v>0</v>
      </c>
      <c r="AD198">
        <f t="array" ref="AD198">IFERROR(CONCATENATE(TEXT(INDEX($AC$7:$AC$114,SMALL(IF($AF$7:$AF$114&lt;&gt;"",IF($AC$7:$AC$114&lt;&gt;"",ROW($AC$7:$AC$114)-MIN(ROW($AC$7:$AC$114))+1,""),""),ROW()-ROW(A$117)+1)),"##0")," "),"")</f>
        <v>0</v>
      </c>
      <c r="AE198">
        <f t="array" ref="AE198">IFERROR(CONCATENATE((INDEX($A$7:$A$114,SMALL(IF($AF$7:$AF$114&lt;&gt;"",IF($AC$7:$AC$114&lt;&gt;"",ROW($AC$7:$AC$114)-MIN(ROW($AC$7:$AC$114))+1,""),""),ROW()-ROW(A$117)+1))),),"")</f>
        <v>0</v>
      </c>
      <c r="AH198">
        <f t="array" ref="AH198">IFERROR(CONCATENATE((INDEX($AK$7:$AK$114,SMALL(IF($AK$7:$AK$114&lt;&gt;"",IF($AH$7:$AH$114&lt;&gt;"",ROW($AH$7:$AH$114)-MIN(ROW($AH$7:$AH$114))+1,""),""),ROW()-ROW(A$117)+1)))," "),"")</f>
        <v>0</v>
      </c>
      <c r="AI198">
        <f t="array" ref="AI198">IFERROR(CONCATENATE(TEXT(INDEX($AH$7:$AH$114,SMALL(IF($AK$7:$AK$114&lt;&gt;"",IF($AH$7:$AH$114&lt;&gt;"",ROW($AH$7:$AH$114)-MIN(ROW($AH$7:$AH$114))+1,""),""),ROW()-ROW(A$117)+1)),"##0")," "),"")</f>
        <v>0</v>
      </c>
      <c r="AJ198">
        <f t="array" ref="AJ198">IFERROR(CONCATENATE((INDEX($A$7:$A$114,SMALL(IF($AK$7:$AK$114&lt;&gt;"",IF($AH$7:$AH$114&lt;&gt;"",ROW($AH$7:$AH$114)-MIN(ROW($AH$7:$AH$114))+1,""),""),ROW()-ROW(A$117)+1))),),"")</f>
        <v>0</v>
      </c>
    </row>
    <row r="199" spans="9:36">
      <c r="I199">
        <f t="array" ref="I199">IFERROR(CONCATENATE(TEXT(INDEX($I$7:$I$114,SMALL(IF($L$7:$L$114&lt;&gt;"",IF($I$7:$I$114&lt;&gt;"",ROW($I$7:$I$114)-MIN(ROW($I$7:$I$114))+1,""),""),ROW()-ROW(A$117)+1)),"##0"),","),"")</f>
        <v>0</v>
      </c>
      <c r="J199">
        <f t="array" ref="J199">IFERROR(CONCATENATE((INDEX($L$7:$L$114,SMALL(IF($L$7:$L$114&lt;&gt;"",IF($I$7:$I$114&lt;&gt;"",ROW($I$7:$I$114)-MIN(ROW($I$7:$I$114))+1,""),""),ROW()-ROW(A$117)+1))),","),"")</f>
        <v>0</v>
      </c>
      <c r="K199">
        <f t="array" ref="K199">IFERROR(CONCATENATE((INDEX($A$7:$A$114,SMALL(IF($L$7:$L$114&lt;&gt;"",IF($I$7:$I$114&lt;&gt;"",ROW($I$7:$I$114)-MIN(ROW($I$7:$I$114))+1,""),""),ROW()-ROW(A$117)+1))),),"")</f>
        <v>0</v>
      </c>
      <c r="N199">
        <f t="array" ref="N199">IFERROR(CONCATENATE((INDEX($Q$7:$Q$114,SMALL(IF($Q$7:$Q$114&lt;&gt;"",IF($N$7:$N$114&lt;&gt;"",ROW($N$7:$N$114)-MIN(ROW($N$7:$N$114))+1,""),""),ROW()-ROW(A$117)+1)))," "),"")</f>
        <v>0</v>
      </c>
      <c r="O199">
        <f t="array" ref="O199">IFERROR(CONCATENATE(TEXT(INDEX($N$7:$N$114,SMALL(IF($Q$7:$Q$114&lt;&gt;"",IF($N$7:$N$114&lt;&gt;"",ROW($N$7:$N$114)-MIN(ROW($N$7:$N$114))+1,""),""),ROW()-ROW(A$117)+1)),"##0")," "),"")</f>
        <v>0</v>
      </c>
      <c r="P199">
        <f t="array" ref="P199">IFERROR(CONCATENATE((INDEX($A$7:$A$114,SMALL(IF($Q$7:$Q$114&lt;&gt;"",IF($N$7:$N$114&lt;&gt;"",ROW($N$7:$N$114)-MIN(ROW($N$7:$N$114))+1,""),""),ROW()-ROW(A$117)+1))),),"")</f>
        <v>0</v>
      </c>
      <c r="S199">
        <f t="array" ref="S199">IFERROR(CONCATENATE((INDEX($V$7:$V$114,SMALL(IF($V$7:$V$114&lt;&gt;"",IF($S$7:$S$114&lt;&gt;"",ROW($S$7:$S$114)-MIN(ROW($S$7:$S$114))+1,""),""),ROW()-ROW(A$117)+1)))," "),"")</f>
        <v>0</v>
      </c>
      <c r="T199">
        <f t="array" ref="T199">IFERROR(CONCATENATE(TEXT(INDEX($S$7:$S$114,SMALL(IF($V$7:$V$114&lt;&gt;"",IF($S$7:$S$114&lt;&gt;"",ROW($S$7:$S$114)-MIN(ROW($S$7:$S$114))+1,""),""),ROW()-ROW(A$117)+1)),"##0")," "),"")</f>
        <v>0</v>
      </c>
      <c r="U199">
        <f t="array" ref="U199">IFERROR(CONCATENATE((INDEX($A$7:$A$114,SMALL(IF($V$7:$V$114&lt;&gt;"",IF($S$7:$S$114&lt;&gt;"",ROW($S$7:$S$114)-MIN(ROW($S$7:$S$114))+1,""),""),ROW()-ROW(A$117)+1))),),"")</f>
        <v>0</v>
      </c>
      <c r="X199">
        <f t="array" ref="X199">IFERROR(CONCATENATE((INDEX($AA$7:$AA$114,SMALL(IF($AA$7:$AA$114&lt;&gt;"",IF($X$7:$X$114&lt;&gt;"",ROW($X$7:$X$114)-MIN(ROW($X$7:$X$114))+1,""),""),ROW()-ROW(A$117)+1))),","),"")</f>
        <v>0</v>
      </c>
      <c r="Y199">
        <f t="array" ref="Y199">IFERROR(CONCATENATE(TEXT(INDEX($X$7:$X$114,SMALL(IF($AA$7:$AA$114&lt;&gt;"",IF($X$7:$X$114&lt;&gt;"",ROW($X$7:$X$114)-MIN(ROW($X$7:$X$114))+1,""),""),ROW()-ROW(A$117)+1)),"##0"),","),"")</f>
        <v>0</v>
      </c>
      <c r="Z199">
        <f t="array" ref="Z199">IFERROR(CONCATENATE((INDEX($A$7:$A$114,SMALL(IF($AA$7:$AA$114&lt;&gt;"",IF($X$7:$X$114&lt;&gt;"",ROW($X$7:$X$114)-MIN(ROW($X$7:$X$114))+1,""),""),ROW()-ROW(A$117)+1))),),"")</f>
        <v>0</v>
      </c>
      <c r="AC199">
        <f t="array" ref="AC199">IFERROR(CONCATENATE((INDEX($AF$7:$AF$114,SMALL(IF($AF$7:$AF$114&lt;&gt;"",IF($AC$7:$AC$114&lt;&gt;"",ROW($AC$7:$AC$114)-MIN(ROW($AC$7:$AC$114))+1,""),""),ROW()-ROW(A$117)+1)))," "),"")</f>
        <v>0</v>
      </c>
      <c r="AD199">
        <f t="array" ref="AD199">IFERROR(CONCATENATE(TEXT(INDEX($AC$7:$AC$114,SMALL(IF($AF$7:$AF$114&lt;&gt;"",IF($AC$7:$AC$114&lt;&gt;"",ROW($AC$7:$AC$114)-MIN(ROW($AC$7:$AC$114))+1,""),""),ROW()-ROW(A$117)+1)),"##0")," "),"")</f>
        <v>0</v>
      </c>
      <c r="AE199">
        <f t="array" ref="AE199">IFERROR(CONCATENATE((INDEX($A$7:$A$114,SMALL(IF($AF$7:$AF$114&lt;&gt;"",IF($AC$7:$AC$114&lt;&gt;"",ROW($AC$7:$AC$114)-MIN(ROW($AC$7:$AC$114))+1,""),""),ROW()-ROW(A$117)+1))),),"")</f>
        <v>0</v>
      </c>
      <c r="AH199">
        <f t="array" ref="AH199">IFERROR(CONCATENATE((INDEX($AK$7:$AK$114,SMALL(IF($AK$7:$AK$114&lt;&gt;"",IF($AH$7:$AH$114&lt;&gt;"",ROW($AH$7:$AH$114)-MIN(ROW($AH$7:$AH$114))+1,""),""),ROW()-ROW(A$117)+1)))," "),"")</f>
        <v>0</v>
      </c>
      <c r="AI199">
        <f t="array" ref="AI199">IFERROR(CONCATENATE(TEXT(INDEX($AH$7:$AH$114,SMALL(IF($AK$7:$AK$114&lt;&gt;"",IF($AH$7:$AH$114&lt;&gt;"",ROW($AH$7:$AH$114)-MIN(ROW($AH$7:$AH$114))+1,""),""),ROW()-ROW(A$117)+1)),"##0")," "),"")</f>
        <v>0</v>
      </c>
      <c r="AJ199">
        <f t="array" ref="AJ199">IFERROR(CONCATENATE((INDEX($A$7:$A$114,SMALL(IF($AK$7:$AK$114&lt;&gt;"",IF($AH$7:$AH$114&lt;&gt;"",ROW($AH$7:$AH$114)-MIN(ROW($AH$7:$AH$114))+1,""),""),ROW()-ROW(A$117)+1))),),"")</f>
        <v>0</v>
      </c>
    </row>
    <row r="200" spans="9:36">
      <c r="I200">
        <f t="array" ref="I200">IFERROR(CONCATENATE(TEXT(INDEX($I$7:$I$114,SMALL(IF($L$7:$L$114&lt;&gt;"",IF($I$7:$I$114&lt;&gt;"",ROW($I$7:$I$114)-MIN(ROW($I$7:$I$114))+1,""),""),ROW()-ROW(A$117)+1)),"##0"),","),"")</f>
        <v>0</v>
      </c>
      <c r="J200">
        <f t="array" ref="J200">IFERROR(CONCATENATE((INDEX($L$7:$L$114,SMALL(IF($L$7:$L$114&lt;&gt;"",IF($I$7:$I$114&lt;&gt;"",ROW($I$7:$I$114)-MIN(ROW($I$7:$I$114))+1,""),""),ROW()-ROW(A$117)+1))),","),"")</f>
        <v>0</v>
      </c>
      <c r="K200">
        <f t="array" ref="K200">IFERROR(CONCATENATE((INDEX($A$7:$A$114,SMALL(IF($L$7:$L$114&lt;&gt;"",IF($I$7:$I$114&lt;&gt;"",ROW($I$7:$I$114)-MIN(ROW($I$7:$I$114))+1,""),""),ROW()-ROW(A$117)+1))),),"")</f>
        <v>0</v>
      </c>
      <c r="N200">
        <f t="array" ref="N200">IFERROR(CONCATENATE((INDEX($Q$7:$Q$114,SMALL(IF($Q$7:$Q$114&lt;&gt;"",IF($N$7:$N$114&lt;&gt;"",ROW($N$7:$N$114)-MIN(ROW($N$7:$N$114))+1,""),""),ROW()-ROW(A$117)+1)))," "),"")</f>
        <v>0</v>
      </c>
      <c r="O200">
        <f t="array" ref="O200">IFERROR(CONCATENATE(TEXT(INDEX($N$7:$N$114,SMALL(IF($Q$7:$Q$114&lt;&gt;"",IF($N$7:$N$114&lt;&gt;"",ROW($N$7:$N$114)-MIN(ROW($N$7:$N$114))+1,""),""),ROW()-ROW(A$117)+1)),"##0")," "),"")</f>
        <v>0</v>
      </c>
      <c r="P200">
        <f t="array" ref="P200">IFERROR(CONCATENATE((INDEX($A$7:$A$114,SMALL(IF($Q$7:$Q$114&lt;&gt;"",IF($N$7:$N$114&lt;&gt;"",ROW($N$7:$N$114)-MIN(ROW($N$7:$N$114))+1,""),""),ROW()-ROW(A$117)+1))),),"")</f>
        <v>0</v>
      </c>
      <c r="S200">
        <f t="array" ref="S200">IFERROR(CONCATENATE((INDEX($V$7:$V$114,SMALL(IF($V$7:$V$114&lt;&gt;"",IF($S$7:$S$114&lt;&gt;"",ROW($S$7:$S$114)-MIN(ROW($S$7:$S$114))+1,""),""),ROW()-ROW(A$117)+1)))," "),"")</f>
        <v>0</v>
      </c>
      <c r="T200">
        <f t="array" ref="T200">IFERROR(CONCATENATE(TEXT(INDEX($S$7:$S$114,SMALL(IF($V$7:$V$114&lt;&gt;"",IF($S$7:$S$114&lt;&gt;"",ROW($S$7:$S$114)-MIN(ROW($S$7:$S$114))+1,""),""),ROW()-ROW(A$117)+1)),"##0")," "),"")</f>
        <v>0</v>
      </c>
      <c r="U200">
        <f t="array" ref="U200">IFERROR(CONCATENATE((INDEX($A$7:$A$114,SMALL(IF($V$7:$V$114&lt;&gt;"",IF($S$7:$S$114&lt;&gt;"",ROW($S$7:$S$114)-MIN(ROW($S$7:$S$114))+1,""),""),ROW()-ROW(A$117)+1))),),"")</f>
        <v>0</v>
      </c>
      <c r="X200">
        <f t="array" ref="X200">IFERROR(CONCATENATE((INDEX($AA$7:$AA$114,SMALL(IF($AA$7:$AA$114&lt;&gt;"",IF($X$7:$X$114&lt;&gt;"",ROW($X$7:$X$114)-MIN(ROW($X$7:$X$114))+1,""),""),ROW()-ROW(A$117)+1))),","),"")</f>
        <v>0</v>
      </c>
      <c r="Y200">
        <f t="array" ref="Y200">IFERROR(CONCATENATE(TEXT(INDEX($X$7:$X$114,SMALL(IF($AA$7:$AA$114&lt;&gt;"",IF($X$7:$X$114&lt;&gt;"",ROW($X$7:$X$114)-MIN(ROW($X$7:$X$114))+1,""),""),ROW()-ROW(A$117)+1)),"##0"),","),"")</f>
        <v>0</v>
      </c>
      <c r="Z200">
        <f t="array" ref="Z200">IFERROR(CONCATENATE((INDEX($A$7:$A$114,SMALL(IF($AA$7:$AA$114&lt;&gt;"",IF($X$7:$X$114&lt;&gt;"",ROW($X$7:$X$114)-MIN(ROW($X$7:$X$114))+1,""),""),ROW()-ROW(A$117)+1))),),"")</f>
        <v>0</v>
      </c>
      <c r="AC200">
        <f t="array" ref="AC200">IFERROR(CONCATENATE((INDEX($AF$7:$AF$114,SMALL(IF($AF$7:$AF$114&lt;&gt;"",IF($AC$7:$AC$114&lt;&gt;"",ROW($AC$7:$AC$114)-MIN(ROW($AC$7:$AC$114))+1,""),""),ROW()-ROW(A$117)+1)))," "),"")</f>
        <v>0</v>
      </c>
      <c r="AD200">
        <f t="array" ref="AD200">IFERROR(CONCATENATE(TEXT(INDEX($AC$7:$AC$114,SMALL(IF($AF$7:$AF$114&lt;&gt;"",IF($AC$7:$AC$114&lt;&gt;"",ROW($AC$7:$AC$114)-MIN(ROW($AC$7:$AC$114))+1,""),""),ROW()-ROW(A$117)+1)),"##0")," "),"")</f>
        <v>0</v>
      </c>
      <c r="AE200">
        <f t="array" ref="AE200">IFERROR(CONCATENATE((INDEX($A$7:$A$114,SMALL(IF($AF$7:$AF$114&lt;&gt;"",IF($AC$7:$AC$114&lt;&gt;"",ROW($AC$7:$AC$114)-MIN(ROW($AC$7:$AC$114))+1,""),""),ROW()-ROW(A$117)+1))),),"")</f>
        <v>0</v>
      </c>
      <c r="AH200">
        <f t="array" ref="AH200">IFERROR(CONCATENATE((INDEX($AK$7:$AK$114,SMALL(IF($AK$7:$AK$114&lt;&gt;"",IF($AH$7:$AH$114&lt;&gt;"",ROW($AH$7:$AH$114)-MIN(ROW($AH$7:$AH$114))+1,""),""),ROW()-ROW(A$117)+1)))," "),"")</f>
        <v>0</v>
      </c>
      <c r="AI200">
        <f t="array" ref="AI200">IFERROR(CONCATENATE(TEXT(INDEX($AH$7:$AH$114,SMALL(IF($AK$7:$AK$114&lt;&gt;"",IF($AH$7:$AH$114&lt;&gt;"",ROW($AH$7:$AH$114)-MIN(ROW($AH$7:$AH$114))+1,""),""),ROW()-ROW(A$117)+1)),"##0")," "),"")</f>
        <v>0</v>
      </c>
      <c r="AJ200">
        <f t="array" ref="AJ200">IFERROR(CONCATENATE((INDEX($A$7:$A$114,SMALL(IF($AK$7:$AK$114&lt;&gt;"",IF($AH$7:$AH$114&lt;&gt;"",ROW($AH$7:$AH$114)-MIN(ROW($AH$7:$AH$114))+1,""),""),ROW()-ROW(A$117)+1))),),"")</f>
        <v>0</v>
      </c>
    </row>
    <row r="201" spans="9:36">
      <c r="I201">
        <f t="array" ref="I201">IFERROR(CONCATENATE(TEXT(INDEX($I$7:$I$114,SMALL(IF($L$7:$L$114&lt;&gt;"",IF($I$7:$I$114&lt;&gt;"",ROW($I$7:$I$114)-MIN(ROW($I$7:$I$114))+1,""),""),ROW()-ROW(A$117)+1)),"##0"),","),"")</f>
        <v>0</v>
      </c>
      <c r="J201">
        <f t="array" ref="J201">IFERROR(CONCATENATE((INDEX($L$7:$L$114,SMALL(IF($L$7:$L$114&lt;&gt;"",IF($I$7:$I$114&lt;&gt;"",ROW($I$7:$I$114)-MIN(ROW($I$7:$I$114))+1,""),""),ROW()-ROW(A$117)+1))),","),"")</f>
        <v>0</v>
      </c>
      <c r="K201">
        <f t="array" ref="K201">IFERROR(CONCATENATE((INDEX($A$7:$A$114,SMALL(IF($L$7:$L$114&lt;&gt;"",IF($I$7:$I$114&lt;&gt;"",ROW($I$7:$I$114)-MIN(ROW($I$7:$I$114))+1,""),""),ROW()-ROW(A$117)+1))),),"")</f>
        <v>0</v>
      </c>
      <c r="N201">
        <f t="array" ref="N201">IFERROR(CONCATENATE((INDEX($Q$7:$Q$114,SMALL(IF($Q$7:$Q$114&lt;&gt;"",IF($N$7:$N$114&lt;&gt;"",ROW($N$7:$N$114)-MIN(ROW($N$7:$N$114))+1,""),""),ROW()-ROW(A$117)+1)))," "),"")</f>
        <v>0</v>
      </c>
      <c r="O201">
        <f t="array" ref="O201">IFERROR(CONCATENATE(TEXT(INDEX($N$7:$N$114,SMALL(IF($Q$7:$Q$114&lt;&gt;"",IF($N$7:$N$114&lt;&gt;"",ROW($N$7:$N$114)-MIN(ROW($N$7:$N$114))+1,""),""),ROW()-ROW(A$117)+1)),"##0")," "),"")</f>
        <v>0</v>
      </c>
      <c r="P201">
        <f t="array" ref="P201">IFERROR(CONCATENATE((INDEX($A$7:$A$114,SMALL(IF($Q$7:$Q$114&lt;&gt;"",IF($N$7:$N$114&lt;&gt;"",ROW($N$7:$N$114)-MIN(ROW($N$7:$N$114))+1,""),""),ROW()-ROW(A$117)+1))),),"")</f>
        <v>0</v>
      </c>
      <c r="S201">
        <f t="array" ref="S201">IFERROR(CONCATENATE((INDEX($V$7:$V$114,SMALL(IF($V$7:$V$114&lt;&gt;"",IF($S$7:$S$114&lt;&gt;"",ROW($S$7:$S$114)-MIN(ROW($S$7:$S$114))+1,""),""),ROW()-ROW(A$117)+1)))," "),"")</f>
        <v>0</v>
      </c>
      <c r="T201">
        <f t="array" ref="T201">IFERROR(CONCATENATE(TEXT(INDEX($S$7:$S$114,SMALL(IF($V$7:$V$114&lt;&gt;"",IF($S$7:$S$114&lt;&gt;"",ROW($S$7:$S$114)-MIN(ROW($S$7:$S$114))+1,""),""),ROW()-ROW(A$117)+1)),"##0")," "),"")</f>
        <v>0</v>
      </c>
      <c r="U201">
        <f t="array" ref="U201">IFERROR(CONCATENATE((INDEX($A$7:$A$114,SMALL(IF($V$7:$V$114&lt;&gt;"",IF($S$7:$S$114&lt;&gt;"",ROW($S$7:$S$114)-MIN(ROW($S$7:$S$114))+1,""),""),ROW()-ROW(A$117)+1))),),"")</f>
        <v>0</v>
      </c>
      <c r="X201">
        <f t="array" ref="X201">IFERROR(CONCATENATE((INDEX($AA$7:$AA$114,SMALL(IF($AA$7:$AA$114&lt;&gt;"",IF($X$7:$X$114&lt;&gt;"",ROW($X$7:$X$114)-MIN(ROW($X$7:$X$114))+1,""),""),ROW()-ROW(A$117)+1))),","),"")</f>
        <v>0</v>
      </c>
      <c r="Y201">
        <f t="array" ref="Y201">IFERROR(CONCATENATE(TEXT(INDEX($X$7:$X$114,SMALL(IF($AA$7:$AA$114&lt;&gt;"",IF($X$7:$X$114&lt;&gt;"",ROW($X$7:$X$114)-MIN(ROW($X$7:$X$114))+1,""),""),ROW()-ROW(A$117)+1)),"##0"),","),"")</f>
        <v>0</v>
      </c>
      <c r="Z201">
        <f t="array" ref="Z201">IFERROR(CONCATENATE((INDEX($A$7:$A$114,SMALL(IF($AA$7:$AA$114&lt;&gt;"",IF($X$7:$X$114&lt;&gt;"",ROW($X$7:$X$114)-MIN(ROW($X$7:$X$114))+1,""),""),ROW()-ROW(A$117)+1))),),"")</f>
        <v>0</v>
      </c>
      <c r="AC201">
        <f t="array" ref="AC201">IFERROR(CONCATENATE((INDEX($AF$7:$AF$114,SMALL(IF($AF$7:$AF$114&lt;&gt;"",IF($AC$7:$AC$114&lt;&gt;"",ROW($AC$7:$AC$114)-MIN(ROW($AC$7:$AC$114))+1,""),""),ROW()-ROW(A$117)+1)))," "),"")</f>
        <v>0</v>
      </c>
      <c r="AD201">
        <f t="array" ref="AD201">IFERROR(CONCATENATE(TEXT(INDEX($AC$7:$AC$114,SMALL(IF($AF$7:$AF$114&lt;&gt;"",IF($AC$7:$AC$114&lt;&gt;"",ROW($AC$7:$AC$114)-MIN(ROW($AC$7:$AC$114))+1,""),""),ROW()-ROW(A$117)+1)),"##0")," "),"")</f>
        <v>0</v>
      </c>
      <c r="AE201">
        <f t="array" ref="AE201">IFERROR(CONCATENATE((INDEX($A$7:$A$114,SMALL(IF($AF$7:$AF$114&lt;&gt;"",IF($AC$7:$AC$114&lt;&gt;"",ROW($AC$7:$AC$114)-MIN(ROW($AC$7:$AC$114))+1,""),""),ROW()-ROW(A$117)+1))),),"")</f>
        <v>0</v>
      </c>
      <c r="AH201">
        <f t="array" ref="AH201">IFERROR(CONCATENATE((INDEX($AK$7:$AK$114,SMALL(IF($AK$7:$AK$114&lt;&gt;"",IF($AH$7:$AH$114&lt;&gt;"",ROW($AH$7:$AH$114)-MIN(ROW($AH$7:$AH$114))+1,""),""),ROW()-ROW(A$117)+1)))," "),"")</f>
        <v>0</v>
      </c>
      <c r="AI201">
        <f t="array" ref="AI201">IFERROR(CONCATENATE(TEXT(INDEX($AH$7:$AH$114,SMALL(IF($AK$7:$AK$114&lt;&gt;"",IF($AH$7:$AH$114&lt;&gt;"",ROW($AH$7:$AH$114)-MIN(ROW($AH$7:$AH$114))+1,""),""),ROW()-ROW(A$117)+1)),"##0")," "),"")</f>
        <v>0</v>
      </c>
      <c r="AJ201">
        <f t="array" ref="AJ201">IFERROR(CONCATENATE((INDEX($A$7:$A$114,SMALL(IF($AK$7:$AK$114&lt;&gt;"",IF($AH$7:$AH$114&lt;&gt;"",ROW($AH$7:$AH$114)-MIN(ROW($AH$7:$AH$114))+1,""),""),ROW()-ROW(A$117)+1))),),"")</f>
        <v>0</v>
      </c>
    </row>
    <row r="202" spans="9:36">
      <c r="I202">
        <f t="array" ref="I202">IFERROR(CONCATENATE(TEXT(INDEX($I$7:$I$114,SMALL(IF($L$7:$L$114&lt;&gt;"",IF($I$7:$I$114&lt;&gt;"",ROW($I$7:$I$114)-MIN(ROW($I$7:$I$114))+1,""),""),ROW()-ROW(A$117)+1)),"##0"),","),"")</f>
        <v>0</v>
      </c>
      <c r="J202">
        <f t="array" ref="J202">IFERROR(CONCATENATE((INDEX($L$7:$L$114,SMALL(IF($L$7:$L$114&lt;&gt;"",IF($I$7:$I$114&lt;&gt;"",ROW($I$7:$I$114)-MIN(ROW($I$7:$I$114))+1,""),""),ROW()-ROW(A$117)+1))),","),"")</f>
        <v>0</v>
      </c>
      <c r="K202">
        <f t="array" ref="K202">IFERROR(CONCATENATE((INDEX($A$7:$A$114,SMALL(IF($L$7:$L$114&lt;&gt;"",IF($I$7:$I$114&lt;&gt;"",ROW($I$7:$I$114)-MIN(ROW($I$7:$I$114))+1,""),""),ROW()-ROW(A$117)+1))),),"")</f>
        <v>0</v>
      </c>
      <c r="N202">
        <f t="array" ref="N202">IFERROR(CONCATENATE((INDEX($Q$7:$Q$114,SMALL(IF($Q$7:$Q$114&lt;&gt;"",IF($N$7:$N$114&lt;&gt;"",ROW($N$7:$N$114)-MIN(ROW($N$7:$N$114))+1,""),""),ROW()-ROW(A$117)+1)))," "),"")</f>
        <v>0</v>
      </c>
      <c r="O202">
        <f t="array" ref="O202">IFERROR(CONCATENATE(TEXT(INDEX($N$7:$N$114,SMALL(IF($Q$7:$Q$114&lt;&gt;"",IF($N$7:$N$114&lt;&gt;"",ROW($N$7:$N$114)-MIN(ROW($N$7:$N$114))+1,""),""),ROW()-ROW(A$117)+1)),"##0")," "),"")</f>
        <v>0</v>
      </c>
      <c r="P202">
        <f t="array" ref="P202">IFERROR(CONCATENATE((INDEX($A$7:$A$114,SMALL(IF($Q$7:$Q$114&lt;&gt;"",IF($N$7:$N$114&lt;&gt;"",ROW($N$7:$N$114)-MIN(ROW($N$7:$N$114))+1,""),""),ROW()-ROW(A$117)+1))),),"")</f>
        <v>0</v>
      </c>
      <c r="S202">
        <f t="array" ref="S202">IFERROR(CONCATENATE((INDEX($V$7:$V$114,SMALL(IF($V$7:$V$114&lt;&gt;"",IF($S$7:$S$114&lt;&gt;"",ROW($S$7:$S$114)-MIN(ROW($S$7:$S$114))+1,""),""),ROW()-ROW(A$117)+1)))," "),"")</f>
        <v>0</v>
      </c>
      <c r="T202">
        <f t="array" ref="T202">IFERROR(CONCATENATE(TEXT(INDEX($S$7:$S$114,SMALL(IF($V$7:$V$114&lt;&gt;"",IF($S$7:$S$114&lt;&gt;"",ROW($S$7:$S$114)-MIN(ROW($S$7:$S$114))+1,""),""),ROW()-ROW(A$117)+1)),"##0")," "),"")</f>
        <v>0</v>
      </c>
      <c r="U202">
        <f t="array" ref="U202">IFERROR(CONCATENATE((INDEX($A$7:$A$114,SMALL(IF($V$7:$V$114&lt;&gt;"",IF($S$7:$S$114&lt;&gt;"",ROW($S$7:$S$114)-MIN(ROW($S$7:$S$114))+1,""),""),ROW()-ROW(A$117)+1))),),"")</f>
        <v>0</v>
      </c>
      <c r="X202">
        <f t="array" ref="X202">IFERROR(CONCATENATE((INDEX($AA$7:$AA$114,SMALL(IF($AA$7:$AA$114&lt;&gt;"",IF($X$7:$X$114&lt;&gt;"",ROW($X$7:$X$114)-MIN(ROW($X$7:$X$114))+1,""),""),ROW()-ROW(A$117)+1))),","),"")</f>
        <v>0</v>
      </c>
      <c r="Y202">
        <f t="array" ref="Y202">IFERROR(CONCATENATE(TEXT(INDEX($X$7:$X$114,SMALL(IF($AA$7:$AA$114&lt;&gt;"",IF($X$7:$X$114&lt;&gt;"",ROW($X$7:$X$114)-MIN(ROW($X$7:$X$114))+1,""),""),ROW()-ROW(A$117)+1)),"##0"),","),"")</f>
        <v>0</v>
      </c>
      <c r="Z202">
        <f t="array" ref="Z202">IFERROR(CONCATENATE((INDEX($A$7:$A$114,SMALL(IF($AA$7:$AA$114&lt;&gt;"",IF($X$7:$X$114&lt;&gt;"",ROW($X$7:$X$114)-MIN(ROW($X$7:$X$114))+1,""),""),ROW()-ROW(A$117)+1))),),"")</f>
        <v>0</v>
      </c>
      <c r="AC202">
        <f t="array" ref="AC202">IFERROR(CONCATENATE((INDEX($AF$7:$AF$114,SMALL(IF($AF$7:$AF$114&lt;&gt;"",IF($AC$7:$AC$114&lt;&gt;"",ROW($AC$7:$AC$114)-MIN(ROW($AC$7:$AC$114))+1,""),""),ROW()-ROW(A$117)+1)))," "),"")</f>
        <v>0</v>
      </c>
      <c r="AD202">
        <f t="array" ref="AD202">IFERROR(CONCATENATE(TEXT(INDEX($AC$7:$AC$114,SMALL(IF($AF$7:$AF$114&lt;&gt;"",IF($AC$7:$AC$114&lt;&gt;"",ROW($AC$7:$AC$114)-MIN(ROW($AC$7:$AC$114))+1,""),""),ROW()-ROW(A$117)+1)),"##0")," "),"")</f>
        <v>0</v>
      </c>
      <c r="AE202">
        <f t="array" ref="AE202">IFERROR(CONCATENATE((INDEX($A$7:$A$114,SMALL(IF($AF$7:$AF$114&lt;&gt;"",IF($AC$7:$AC$114&lt;&gt;"",ROW($AC$7:$AC$114)-MIN(ROW($AC$7:$AC$114))+1,""),""),ROW()-ROW(A$117)+1))),),"")</f>
        <v>0</v>
      </c>
      <c r="AH202">
        <f t="array" ref="AH202">IFERROR(CONCATENATE((INDEX($AK$7:$AK$114,SMALL(IF($AK$7:$AK$114&lt;&gt;"",IF($AH$7:$AH$114&lt;&gt;"",ROW($AH$7:$AH$114)-MIN(ROW($AH$7:$AH$114))+1,""),""),ROW()-ROW(A$117)+1)))," "),"")</f>
        <v>0</v>
      </c>
      <c r="AI202">
        <f t="array" ref="AI202">IFERROR(CONCATENATE(TEXT(INDEX($AH$7:$AH$114,SMALL(IF($AK$7:$AK$114&lt;&gt;"",IF($AH$7:$AH$114&lt;&gt;"",ROW($AH$7:$AH$114)-MIN(ROW($AH$7:$AH$114))+1,""),""),ROW()-ROW(A$117)+1)),"##0")," "),"")</f>
        <v>0</v>
      </c>
      <c r="AJ202">
        <f t="array" ref="AJ202">IFERROR(CONCATENATE((INDEX($A$7:$A$114,SMALL(IF($AK$7:$AK$114&lt;&gt;"",IF($AH$7:$AH$114&lt;&gt;"",ROW($AH$7:$AH$114)-MIN(ROW($AH$7:$AH$114))+1,""),""),ROW()-ROW(A$117)+1))),),"")</f>
        <v>0</v>
      </c>
    </row>
    <row r="203" spans="9:36">
      <c r="I203">
        <f t="array" ref="I203">IFERROR(CONCATENATE(TEXT(INDEX($I$7:$I$114,SMALL(IF($L$7:$L$114&lt;&gt;"",IF($I$7:$I$114&lt;&gt;"",ROW($I$7:$I$114)-MIN(ROW($I$7:$I$114))+1,""),""),ROW()-ROW(A$117)+1)),"##0"),","),"")</f>
        <v>0</v>
      </c>
      <c r="J203">
        <f t="array" ref="J203">IFERROR(CONCATENATE((INDEX($L$7:$L$114,SMALL(IF($L$7:$L$114&lt;&gt;"",IF($I$7:$I$114&lt;&gt;"",ROW($I$7:$I$114)-MIN(ROW($I$7:$I$114))+1,""),""),ROW()-ROW(A$117)+1))),","),"")</f>
        <v>0</v>
      </c>
      <c r="K203">
        <f t="array" ref="K203">IFERROR(CONCATENATE((INDEX($A$7:$A$114,SMALL(IF($L$7:$L$114&lt;&gt;"",IF($I$7:$I$114&lt;&gt;"",ROW($I$7:$I$114)-MIN(ROW($I$7:$I$114))+1,""),""),ROW()-ROW(A$117)+1))),),"")</f>
        <v>0</v>
      </c>
      <c r="N203">
        <f t="array" ref="N203">IFERROR(CONCATENATE((INDEX($Q$7:$Q$114,SMALL(IF($Q$7:$Q$114&lt;&gt;"",IF($N$7:$N$114&lt;&gt;"",ROW($N$7:$N$114)-MIN(ROW($N$7:$N$114))+1,""),""),ROW()-ROW(A$117)+1)))," "),"")</f>
        <v>0</v>
      </c>
      <c r="O203">
        <f t="array" ref="O203">IFERROR(CONCATENATE(TEXT(INDEX($N$7:$N$114,SMALL(IF($Q$7:$Q$114&lt;&gt;"",IF($N$7:$N$114&lt;&gt;"",ROW($N$7:$N$114)-MIN(ROW($N$7:$N$114))+1,""),""),ROW()-ROW(A$117)+1)),"##0")," "),"")</f>
        <v>0</v>
      </c>
      <c r="P203">
        <f t="array" ref="P203">IFERROR(CONCATENATE((INDEX($A$7:$A$114,SMALL(IF($Q$7:$Q$114&lt;&gt;"",IF($N$7:$N$114&lt;&gt;"",ROW($N$7:$N$114)-MIN(ROW($N$7:$N$114))+1,""),""),ROW()-ROW(A$117)+1))),),"")</f>
        <v>0</v>
      </c>
      <c r="S203">
        <f t="array" ref="S203">IFERROR(CONCATENATE((INDEX($V$7:$V$114,SMALL(IF($V$7:$V$114&lt;&gt;"",IF($S$7:$S$114&lt;&gt;"",ROW($S$7:$S$114)-MIN(ROW($S$7:$S$114))+1,""),""),ROW()-ROW(A$117)+1)))," "),"")</f>
        <v>0</v>
      </c>
      <c r="T203">
        <f t="array" ref="T203">IFERROR(CONCATENATE(TEXT(INDEX($S$7:$S$114,SMALL(IF($V$7:$V$114&lt;&gt;"",IF($S$7:$S$114&lt;&gt;"",ROW($S$7:$S$114)-MIN(ROW($S$7:$S$114))+1,""),""),ROW()-ROW(A$117)+1)),"##0")," "),"")</f>
        <v>0</v>
      </c>
      <c r="U203">
        <f t="array" ref="U203">IFERROR(CONCATENATE((INDEX($A$7:$A$114,SMALL(IF($V$7:$V$114&lt;&gt;"",IF($S$7:$S$114&lt;&gt;"",ROW($S$7:$S$114)-MIN(ROW($S$7:$S$114))+1,""),""),ROW()-ROW(A$117)+1))),),"")</f>
        <v>0</v>
      </c>
      <c r="X203">
        <f t="array" ref="X203">IFERROR(CONCATENATE((INDEX($AA$7:$AA$114,SMALL(IF($AA$7:$AA$114&lt;&gt;"",IF($X$7:$X$114&lt;&gt;"",ROW($X$7:$X$114)-MIN(ROW($X$7:$X$114))+1,""),""),ROW()-ROW(A$117)+1))),","),"")</f>
        <v>0</v>
      </c>
      <c r="Y203">
        <f t="array" ref="Y203">IFERROR(CONCATENATE(TEXT(INDEX($X$7:$X$114,SMALL(IF($AA$7:$AA$114&lt;&gt;"",IF($X$7:$X$114&lt;&gt;"",ROW($X$7:$X$114)-MIN(ROW($X$7:$X$114))+1,""),""),ROW()-ROW(A$117)+1)),"##0"),","),"")</f>
        <v>0</v>
      </c>
      <c r="Z203">
        <f t="array" ref="Z203">IFERROR(CONCATENATE((INDEX($A$7:$A$114,SMALL(IF($AA$7:$AA$114&lt;&gt;"",IF($X$7:$X$114&lt;&gt;"",ROW($X$7:$X$114)-MIN(ROW($X$7:$X$114))+1,""),""),ROW()-ROW(A$117)+1))),),"")</f>
        <v>0</v>
      </c>
      <c r="AC203">
        <f t="array" ref="AC203">IFERROR(CONCATENATE((INDEX($AF$7:$AF$114,SMALL(IF($AF$7:$AF$114&lt;&gt;"",IF($AC$7:$AC$114&lt;&gt;"",ROW($AC$7:$AC$114)-MIN(ROW($AC$7:$AC$114))+1,""),""),ROW()-ROW(A$117)+1)))," "),"")</f>
        <v>0</v>
      </c>
      <c r="AD203">
        <f t="array" ref="AD203">IFERROR(CONCATENATE(TEXT(INDEX($AC$7:$AC$114,SMALL(IF($AF$7:$AF$114&lt;&gt;"",IF($AC$7:$AC$114&lt;&gt;"",ROW($AC$7:$AC$114)-MIN(ROW($AC$7:$AC$114))+1,""),""),ROW()-ROW(A$117)+1)),"##0")," "),"")</f>
        <v>0</v>
      </c>
      <c r="AE203">
        <f t="array" ref="AE203">IFERROR(CONCATENATE((INDEX($A$7:$A$114,SMALL(IF($AF$7:$AF$114&lt;&gt;"",IF($AC$7:$AC$114&lt;&gt;"",ROW($AC$7:$AC$114)-MIN(ROW($AC$7:$AC$114))+1,""),""),ROW()-ROW(A$117)+1))),),"")</f>
        <v>0</v>
      </c>
      <c r="AH203">
        <f t="array" ref="AH203">IFERROR(CONCATENATE((INDEX($AK$7:$AK$114,SMALL(IF($AK$7:$AK$114&lt;&gt;"",IF($AH$7:$AH$114&lt;&gt;"",ROW($AH$7:$AH$114)-MIN(ROW($AH$7:$AH$114))+1,""),""),ROW()-ROW(A$117)+1)))," "),"")</f>
        <v>0</v>
      </c>
      <c r="AI203">
        <f t="array" ref="AI203">IFERROR(CONCATENATE(TEXT(INDEX($AH$7:$AH$114,SMALL(IF($AK$7:$AK$114&lt;&gt;"",IF($AH$7:$AH$114&lt;&gt;"",ROW($AH$7:$AH$114)-MIN(ROW($AH$7:$AH$114))+1,""),""),ROW()-ROW(A$117)+1)),"##0")," "),"")</f>
        <v>0</v>
      </c>
      <c r="AJ203">
        <f t="array" ref="AJ203">IFERROR(CONCATENATE((INDEX($A$7:$A$114,SMALL(IF($AK$7:$AK$114&lt;&gt;"",IF($AH$7:$AH$114&lt;&gt;"",ROW($AH$7:$AH$114)-MIN(ROW($AH$7:$AH$114))+1,""),""),ROW()-ROW(A$117)+1))),),"")</f>
        <v>0</v>
      </c>
    </row>
    <row r="204" spans="9:36">
      <c r="I204">
        <f t="array" ref="I204">IFERROR(CONCATENATE(TEXT(INDEX($I$7:$I$114,SMALL(IF($L$7:$L$114&lt;&gt;"",IF($I$7:$I$114&lt;&gt;"",ROW($I$7:$I$114)-MIN(ROW($I$7:$I$114))+1,""),""),ROW()-ROW(A$117)+1)),"##0"),","),"")</f>
        <v>0</v>
      </c>
      <c r="J204">
        <f t="array" ref="J204">IFERROR(CONCATENATE((INDEX($L$7:$L$114,SMALL(IF($L$7:$L$114&lt;&gt;"",IF($I$7:$I$114&lt;&gt;"",ROW($I$7:$I$114)-MIN(ROW($I$7:$I$114))+1,""),""),ROW()-ROW(A$117)+1))),","),"")</f>
        <v>0</v>
      </c>
      <c r="K204">
        <f t="array" ref="K204">IFERROR(CONCATENATE((INDEX($A$7:$A$114,SMALL(IF($L$7:$L$114&lt;&gt;"",IF($I$7:$I$114&lt;&gt;"",ROW($I$7:$I$114)-MIN(ROW($I$7:$I$114))+1,""),""),ROW()-ROW(A$117)+1))),),"")</f>
        <v>0</v>
      </c>
      <c r="N204">
        <f t="array" ref="N204">IFERROR(CONCATENATE((INDEX($Q$7:$Q$114,SMALL(IF($Q$7:$Q$114&lt;&gt;"",IF($N$7:$N$114&lt;&gt;"",ROW($N$7:$N$114)-MIN(ROW($N$7:$N$114))+1,""),""),ROW()-ROW(A$117)+1)))," "),"")</f>
        <v>0</v>
      </c>
      <c r="O204">
        <f t="array" ref="O204">IFERROR(CONCATENATE(TEXT(INDEX($N$7:$N$114,SMALL(IF($Q$7:$Q$114&lt;&gt;"",IF($N$7:$N$114&lt;&gt;"",ROW($N$7:$N$114)-MIN(ROW($N$7:$N$114))+1,""),""),ROW()-ROW(A$117)+1)),"##0")," "),"")</f>
        <v>0</v>
      </c>
      <c r="P204">
        <f t="array" ref="P204">IFERROR(CONCATENATE((INDEX($A$7:$A$114,SMALL(IF($Q$7:$Q$114&lt;&gt;"",IF($N$7:$N$114&lt;&gt;"",ROW($N$7:$N$114)-MIN(ROW($N$7:$N$114))+1,""),""),ROW()-ROW(A$117)+1))),),"")</f>
        <v>0</v>
      </c>
      <c r="S204">
        <f t="array" ref="S204">IFERROR(CONCATENATE((INDEX($V$7:$V$114,SMALL(IF($V$7:$V$114&lt;&gt;"",IF($S$7:$S$114&lt;&gt;"",ROW($S$7:$S$114)-MIN(ROW($S$7:$S$114))+1,""),""),ROW()-ROW(A$117)+1)))," "),"")</f>
        <v>0</v>
      </c>
      <c r="T204">
        <f t="array" ref="T204">IFERROR(CONCATENATE(TEXT(INDEX($S$7:$S$114,SMALL(IF($V$7:$V$114&lt;&gt;"",IF($S$7:$S$114&lt;&gt;"",ROW($S$7:$S$114)-MIN(ROW($S$7:$S$114))+1,""),""),ROW()-ROW(A$117)+1)),"##0")," "),"")</f>
        <v>0</v>
      </c>
      <c r="U204">
        <f t="array" ref="U204">IFERROR(CONCATENATE((INDEX($A$7:$A$114,SMALL(IF($V$7:$V$114&lt;&gt;"",IF($S$7:$S$114&lt;&gt;"",ROW($S$7:$S$114)-MIN(ROW($S$7:$S$114))+1,""),""),ROW()-ROW(A$117)+1))),),"")</f>
        <v>0</v>
      </c>
      <c r="X204">
        <f t="array" ref="X204">IFERROR(CONCATENATE((INDEX($AA$7:$AA$114,SMALL(IF($AA$7:$AA$114&lt;&gt;"",IF($X$7:$X$114&lt;&gt;"",ROW($X$7:$X$114)-MIN(ROW($X$7:$X$114))+1,""),""),ROW()-ROW(A$117)+1))),","),"")</f>
        <v>0</v>
      </c>
      <c r="Y204">
        <f t="array" ref="Y204">IFERROR(CONCATENATE(TEXT(INDEX($X$7:$X$114,SMALL(IF($AA$7:$AA$114&lt;&gt;"",IF($X$7:$X$114&lt;&gt;"",ROW($X$7:$X$114)-MIN(ROW($X$7:$X$114))+1,""),""),ROW()-ROW(A$117)+1)),"##0"),","),"")</f>
        <v>0</v>
      </c>
      <c r="Z204">
        <f t="array" ref="Z204">IFERROR(CONCATENATE((INDEX($A$7:$A$114,SMALL(IF($AA$7:$AA$114&lt;&gt;"",IF($X$7:$X$114&lt;&gt;"",ROW($X$7:$X$114)-MIN(ROW($X$7:$X$114))+1,""),""),ROW()-ROW(A$117)+1))),),"")</f>
        <v>0</v>
      </c>
      <c r="AC204">
        <f t="array" ref="AC204">IFERROR(CONCATENATE((INDEX($AF$7:$AF$114,SMALL(IF($AF$7:$AF$114&lt;&gt;"",IF($AC$7:$AC$114&lt;&gt;"",ROW($AC$7:$AC$114)-MIN(ROW($AC$7:$AC$114))+1,""),""),ROW()-ROW(A$117)+1)))," "),"")</f>
        <v>0</v>
      </c>
      <c r="AD204">
        <f t="array" ref="AD204">IFERROR(CONCATENATE(TEXT(INDEX($AC$7:$AC$114,SMALL(IF($AF$7:$AF$114&lt;&gt;"",IF($AC$7:$AC$114&lt;&gt;"",ROW($AC$7:$AC$114)-MIN(ROW($AC$7:$AC$114))+1,""),""),ROW()-ROW(A$117)+1)),"##0")," "),"")</f>
        <v>0</v>
      </c>
      <c r="AE204">
        <f t="array" ref="AE204">IFERROR(CONCATENATE((INDEX($A$7:$A$114,SMALL(IF($AF$7:$AF$114&lt;&gt;"",IF($AC$7:$AC$114&lt;&gt;"",ROW($AC$7:$AC$114)-MIN(ROW($AC$7:$AC$114))+1,""),""),ROW()-ROW(A$117)+1))),),"")</f>
        <v>0</v>
      </c>
      <c r="AH204">
        <f t="array" ref="AH204">IFERROR(CONCATENATE((INDEX($AK$7:$AK$114,SMALL(IF($AK$7:$AK$114&lt;&gt;"",IF($AH$7:$AH$114&lt;&gt;"",ROW($AH$7:$AH$114)-MIN(ROW($AH$7:$AH$114))+1,""),""),ROW()-ROW(A$117)+1)))," "),"")</f>
        <v>0</v>
      </c>
      <c r="AI204">
        <f t="array" ref="AI204">IFERROR(CONCATENATE(TEXT(INDEX($AH$7:$AH$114,SMALL(IF($AK$7:$AK$114&lt;&gt;"",IF($AH$7:$AH$114&lt;&gt;"",ROW($AH$7:$AH$114)-MIN(ROW($AH$7:$AH$114))+1,""),""),ROW()-ROW(A$117)+1)),"##0")," "),"")</f>
        <v>0</v>
      </c>
      <c r="AJ204">
        <f t="array" ref="AJ204">IFERROR(CONCATENATE((INDEX($A$7:$A$114,SMALL(IF($AK$7:$AK$114&lt;&gt;"",IF($AH$7:$AH$114&lt;&gt;"",ROW($AH$7:$AH$114)-MIN(ROW($AH$7:$AH$114))+1,""),""),ROW()-ROW(A$117)+1))),),"")</f>
        <v>0</v>
      </c>
    </row>
    <row r="205" spans="9:36">
      <c r="I205">
        <f t="array" ref="I205">IFERROR(CONCATENATE(TEXT(INDEX($I$7:$I$114,SMALL(IF($L$7:$L$114&lt;&gt;"",IF($I$7:$I$114&lt;&gt;"",ROW($I$7:$I$114)-MIN(ROW($I$7:$I$114))+1,""),""),ROW()-ROW(A$117)+1)),"##0"),","),"")</f>
        <v>0</v>
      </c>
      <c r="J205">
        <f t="array" ref="J205">IFERROR(CONCATENATE((INDEX($L$7:$L$114,SMALL(IF($L$7:$L$114&lt;&gt;"",IF($I$7:$I$114&lt;&gt;"",ROW($I$7:$I$114)-MIN(ROW($I$7:$I$114))+1,""),""),ROW()-ROW(A$117)+1))),","),"")</f>
        <v>0</v>
      </c>
      <c r="K205">
        <f t="array" ref="K205">IFERROR(CONCATENATE((INDEX($A$7:$A$114,SMALL(IF($L$7:$L$114&lt;&gt;"",IF($I$7:$I$114&lt;&gt;"",ROW($I$7:$I$114)-MIN(ROW($I$7:$I$114))+1,""),""),ROW()-ROW(A$117)+1))),),"")</f>
        <v>0</v>
      </c>
      <c r="N205">
        <f t="array" ref="N205">IFERROR(CONCATENATE((INDEX($Q$7:$Q$114,SMALL(IF($Q$7:$Q$114&lt;&gt;"",IF($N$7:$N$114&lt;&gt;"",ROW($N$7:$N$114)-MIN(ROW($N$7:$N$114))+1,""),""),ROW()-ROW(A$117)+1)))," "),"")</f>
        <v>0</v>
      </c>
      <c r="O205">
        <f t="array" ref="O205">IFERROR(CONCATENATE(TEXT(INDEX($N$7:$N$114,SMALL(IF($Q$7:$Q$114&lt;&gt;"",IF($N$7:$N$114&lt;&gt;"",ROW($N$7:$N$114)-MIN(ROW($N$7:$N$114))+1,""),""),ROW()-ROW(A$117)+1)),"##0")," "),"")</f>
        <v>0</v>
      </c>
      <c r="P205">
        <f t="array" ref="P205">IFERROR(CONCATENATE((INDEX($A$7:$A$114,SMALL(IF($Q$7:$Q$114&lt;&gt;"",IF($N$7:$N$114&lt;&gt;"",ROW($N$7:$N$114)-MIN(ROW($N$7:$N$114))+1,""),""),ROW()-ROW(A$117)+1))),),"")</f>
        <v>0</v>
      </c>
      <c r="S205">
        <f t="array" ref="S205">IFERROR(CONCATENATE((INDEX($V$7:$V$114,SMALL(IF($V$7:$V$114&lt;&gt;"",IF($S$7:$S$114&lt;&gt;"",ROW($S$7:$S$114)-MIN(ROW($S$7:$S$114))+1,""),""),ROW()-ROW(A$117)+1)))," "),"")</f>
        <v>0</v>
      </c>
      <c r="T205">
        <f t="array" ref="T205">IFERROR(CONCATENATE(TEXT(INDEX($S$7:$S$114,SMALL(IF($V$7:$V$114&lt;&gt;"",IF($S$7:$S$114&lt;&gt;"",ROW($S$7:$S$114)-MIN(ROW($S$7:$S$114))+1,""),""),ROW()-ROW(A$117)+1)),"##0")," "),"")</f>
        <v>0</v>
      </c>
      <c r="U205">
        <f t="array" ref="U205">IFERROR(CONCATENATE((INDEX($A$7:$A$114,SMALL(IF($V$7:$V$114&lt;&gt;"",IF($S$7:$S$114&lt;&gt;"",ROW($S$7:$S$114)-MIN(ROW($S$7:$S$114))+1,""),""),ROW()-ROW(A$117)+1))),),"")</f>
        <v>0</v>
      </c>
      <c r="X205">
        <f t="array" ref="X205">IFERROR(CONCATENATE((INDEX($AA$7:$AA$114,SMALL(IF($AA$7:$AA$114&lt;&gt;"",IF($X$7:$X$114&lt;&gt;"",ROW($X$7:$X$114)-MIN(ROW($X$7:$X$114))+1,""),""),ROW()-ROW(A$117)+1))),","),"")</f>
        <v>0</v>
      </c>
      <c r="Y205">
        <f t="array" ref="Y205">IFERROR(CONCATENATE(TEXT(INDEX($X$7:$X$114,SMALL(IF($AA$7:$AA$114&lt;&gt;"",IF($X$7:$X$114&lt;&gt;"",ROW($X$7:$X$114)-MIN(ROW($X$7:$X$114))+1,""),""),ROW()-ROW(A$117)+1)),"##0"),","),"")</f>
        <v>0</v>
      </c>
      <c r="Z205">
        <f t="array" ref="Z205">IFERROR(CONCATENATE((INDEX($A$7:$A$114,SMALL(IF($AA$7:$AA$114&lt;&gt;"",IF($X$7:$X$114&lt;&gt;"",ROW($X$7:$X$114)-MIN(ROW($X$7:$X$114))+1,""),""),ROW()-ROW(A$117)+1))),),"")</f>
        <v>0</v>
      </c>
      <c r="AC205">
        <f t="array" ref="AC205">IFERROR(CONCATENATE((INDEX($AF$7:$AF$114,SMALL(IF($AF$7:$AF$114&lt;&gt;"",IF($AC$7:$AC$114&lt;&gt;"",ROW($AC$7:$AC$114)-MIN(ROW($AC$7:$AC$114))+1,""),""),ROW()-ROW(A$117)+1)))," "),"")</f>
        <v>0</v>
      </c>
      <c r="AD205">
        <f t="array" ref="AD205">IFERROR(CONCATENATE(TEXT(INDEX($AC$7:$AC$114,SMALL(IF($AF$7:$AF$114&lt;&gt;"",IF($AC$7:$AC$114&lt;&gt;"",ROW($AC$7:$AC$114)-MIN(ROW($AC$7:$AC$114))+1,""),""),ROW()-ROW(A$117)+1)),"##0")," "),"")</f>
        <v>0</v>
      </c>
      <c r="AE205">
        <f t="array" ref="AE205">IFERROR(CONCATENATE((INDEX($A$7:$A$114,SMALL(IF($AF$7:$AF$114&lt;&gt;"",IF($AC$7:$AC$114&lt;&gt;"",ROW($AC$7:$AC$114)-MIN(ROW($AC$7:$AC$114))+1,""),""),ROW()-ROW(A$117)+1))),),"")</f>
        <v>0</v>
      </c>
      <c r="AH205">
        <f t="array" ref="AH205">IFERROR(CONCATENATE((INDEX($AK$7:$AK$114,SMALL(IF($AK$7:$AK$114&lt;&gt;"",IF($AH$7:$AH$114&lt;&gt;"",ROW($AH$7:$AH$114)-MIN(ROW($AH$7:$AH$114))+1,""),""),ROW()-ROW(A$117)+1)))," "),"")</f>
        <v>0</v>
      </c>
      <c r="AI205">
        <f t="array" ref="AI205">IFERROR(CONCATENATE(TEXT(INDEX($AH$7:$AH$114,SMALL(IF($AK$7:$AK$114&lt;&gt;"",IF($AH$7:$AH$114&lt;&gt;"",ROW($AH$7:$AH$114)-MIN(ROW($AH$7:$AH$114))+1,""),""),ROW()-ROW(A$117)+1)),"##0")," "),"")</f>
        <v>0</v>
      </c>
      <c r="AJ205">
        <f t="array" ref="AJ205">IFERROR(CONCATENATE((INDEX($A$7:$A$114,SMALL(IF($AK$7:$AK$114&lt;&gt;"",IF($AH$7:$AH$114&lt;&gt;"",ROW($AH$7:$AH$114)-MIN(ROW($AH$7:$AH$114))+1,""),""),ROW()-ROW(A$117)+1))),),"")</f>
        <v>0</v>
      </c>
    </row>
    <row r="206" spans="9:36">
      <c r="I206">
        <f t="array" ref="I206">IFERROR(CONCATENATE(TEXT(INDEX($I$7:$I$114,SMALL(IF($L$7:$L$114&lt;&gt;"",IF($I$7:$I$114&lt;&gt;"",ROW($I$7:$I$114)-MIN(ROW($I$7:$I$114))+1,""),""),ROW()-ROW(A$117)+1)),"##0"),","),"")</f>
        <v>0</v>
      </c>
      <c r="J206">
        <f t="array" ref="J206">IFERROR(CONCATENATE((INDEX($L$7:$L$114,SMALL(IF($L$7:$L$114&lt;&gt;"",IF($I$7:$I$114&lt;&gt;"",ROW($I$7:$I$114)-MIN(ROW($I$7:$I$114))+1,""),""),ROW()-ROW(A$117)+1))),","),"")</f>
        <v>0</v>
      </c>
      <c r="K206">
        <f t="array" ref="K206">IFERROR(CONCATENATE((INDEX($A$7:$A$114,SMALL(IF($L$7:$L$114&lt;&gt;"",IF($I$7:$I$114&lt;&gt;"",ROW($I$7:$I$114)-MIN(ROW($I$7:$I$114))+1,""),""),ROW()-ROW(A$117)+1))),),"")</f>
        <v>0</v>
      </c>
      <c r="N206">
        <f t="array" ref="N206">IFERROR(CONCATENATE((INDEX($Q$7:$Q$114,SMALL(IF($Q$7:$Q$114&lt;&gt;"",IF($N$7:$N$114&lt;&gt;"",ROW($N$7:$N$114)-MIN(ROW($N$7:$N$114))+1,""),""),ROW()-ROW(A$117)+1)))," "),"")</f>
        <v>0</v>
      </c>
      <c r="O206">
        <f t="array" ref="O206">IFERROR(CONCATENATE(TEXT(INDEX($N$7:$N$114,SMALL(IF($Q$7:$Q$114&lt;&gt;"",IF($N$7:$N$114&lt;&gt;"",ROW($N$7:$N$114)-MIN(ROW($N$7:$N$114))+1,""),""),ROW()-ROW(A$117)+1)),"##0")," "),"")</f>
        <v>0</v>
      </c>
      <c r="P206">
        <f t="array" ref="P206">IFERROR(CONCATENATE((INDEX($A$7:$A$114,SMALL(IF($Q$7:$Q$114&lt;&gt;"",IF($N$7:$N$114&lt;&gt;"",ROW($N$7:$N$114)-MIN(ROW($N$7:$N$114))+1,""),""),ROW()-ROW(A$117)+1))),),"")</f>
        <v>0</v>
      </c>
      <c r="S206">
        <f t="array" ref="S206">IFERROR(CONCATENATE((INDEX($V$7:$V$114,SMALL(IF($V$7:$V$114&lt;&gt;"",IF($S$7:$S$114&lt;&gt;"",ROW($S$7:$S$114)-MIN(ROW($S$7:$S$114))+1,""),""),ROW()-ROW(A$117)+1)))," "),"")</f>
        <v>0</v>
      </c>
      <c r="T206">
        <f t="array" ref="T206">IFERROR(CONCATENATE(TEXT(INDEX($S$7:$S$114,SMALL(IF($V$7:$V$114&lt;&gt;"",IF($S$7:$S$114&lt;&gt;"",ROW($S$7:$S$114)-MIN(ROW($S$7:$S$114))+1,""),""),ROW()-ROW(A$117)+1)),"##0")," "),"")</f>
        <v>0</v>
      </c>
      <c r="U206">
        <f t="array" ref="U206">IFERROR(CONCATENATE((INDEX($A$7:$A$114,SMALL(IF($V$7:$V$114&lt;&gt;"",IF($S$7:$S$114&lt;&gt;"",ROW($S$7:$S$114)-MIN(ROW($S$7:$S$114))+1,""),""),ROW()-ROW(A$117)+1))),),"")</f>
        <v>0</v>
      </c>
      <c r="X206">
        <f t="array" ref="X206">IFERROR(CONCATENATE((INDEX($AA$7:$AA$114,SMALL(IF($AA$7:$AA$114&lt;&gt;"",IF($X$7:$X$114&lt;&gt;"",ROW($X$7:$X$114)-MIN(ROW($X$7:$X$114))+1,""),""),ROW()-ROW(A$117)+1))),","),"")</f>
        <v>0</v>
      </c>
      <c r="Y206">
        <f t="array" ref="Y206">IFERROR(CONCATENATE(TEXT(INDEX($X$7:$X$114,SMALL(IF($AA$7:$AA$114&lt;&gt;"",IF($X$7:$X$114&lt;&gt;"",ROW($X$7:$X$114)-MIN(ROW($X$7:$X$114))+1,""),""),ROW()-ROW(A$117)+1)),"##0"),","),"")</f>
        <v>0</v>
      </c>
      <c r="Z206">
        <f t="array" ref="Z206">IFERROR(CONCATENATE((INDEX($A$7:$A$114,SMALL(IF($AA$7:$AA$114&lt;&gt;"",IF($X$7:$X$114&lt;&gt;"",ROW($X$7:$X$114)-MIN(ROW($X$7:$X$114))+1,""),""),ROW()-ROW(A$117)+1))),),"")</f>
        <v>0</v>
      </c>
      <c r="AC206">
        <f t="array" ref="AC206">IFERROR(CONCATENATE((INDEX($AF$7:$AF$114,SMALL(IF($AF$7:$AF$114&lt;&gt;"",IF($AC$7:$AC$114&lt;&gt;"",ROW($AC$7:$AC$114)-MIN(ROW($AC$7:$AC$114))+1,""),""),ROW()-ROW(A$117)+1)))," "),"")</f>
        <v>0</v>
      </c>
      <c r="AD206">
        <f t="array" ref="AD206">IFERROR(CONCATENATE(TEXT(INDEX($AC$7:$AC$114,SMALL(IF($AF$7:$AF$114&lt;&gt;"",IF($AC$7:$AC$114&lt;&gt;"",ROW($AC$7:$AC$114)-MIN(ROW($AC$7:$AC$114))+1,""),""),ROW()-ROW(A$117)+1)),"##0")," "),"")</f>
        <v>0</v>
      </c>
      <c r="AE206">
        <f t="array" ref="AE206">IFERROR(CONCATENATE((INDEX($A$7:$A$114,SMALL(IF($AF$7:$AF$114&lt;&gt;"",IF($AC$7:$AC$114&lt;&gt;"",ROW($AC$7:$AC$114)-MIN(ROW($AC$7:$AC$114))+1,""),""),ROW()-ROW(A$117)+1))),),"")</f>
        <v>0</v>
      </c>
      <c r="AH206">
        <f t="array" ref="AH206">IFERROR(CONCATENATE((INDEX($AK$7:$AK$114,SMALL(IF($AK$7:$AK$114&lt;&gt;"",IF($AH$7:$AH$114&lt;&gt;"",ROW($AH$7:$AH$114)-MIN(ROW($AH$7:$AH$114))+1,""),""),ROW()-ROW(A$117)+1)))," "),"")</f>
        <v>0</v>
      </c>
      <c r="AI206">
        <f t="array" ref="AI206">IFERROR(CONCATENATE(TEXT(INDEX($AH$7:$AH$114,SMALL(IF($AK$7:$AK$114&lt;&gt;"",IF($AH$7:$AH$114&lt;&gt;"",ROW($AH$7:$AH$114)-MIN(ROW($AH$7:$AH$114))+1,""),""),ROW()-ROW(A$117)+1)),"##0")," "),"")</f>
        <v>0</v>
      </c>
      <c r="AJ206">
        <f t="array" ref="AJ206">IFERROR(CONCATENATE((INDEX($A$7:$A$114,SMALL(IF($AK$7:$AK$114&lt;&gt;"",IF($AH$7:$AH$114&lt;&gt;"",ROW($AH$7:$AH$114)-MIN(ROW($AH$7:$AH$114))+1,""),""),ROW()-ROW(A$117)+1))),),"")</f>
        <v>0</v>
      </c>
    </row>
    <row r="207" spans="9:36">
      <c r="I207">
        <f t="array" ref="I207">IFERROR(CONCATENATE(TEXT(INDEX($I$7:$I$114,SMALL(IF($L$7:$L$114&lt;&gt;"",IF($I$7:$I$114&lt;&gt;"",ROW($I$7:$I$114)-MIN(ROW($I$7:$I$114))+1,""),""),ROW()-ROW(A$117)+1)),"##0"),","),"")</f>
        <v>0</v>
      </c>
      <c r="J207">
        <f t="array" ref="J207">IFERROR(CONCATENATE((INDEX($L$7:$L$114,SMALL(IF($L$7:$L$114&lt;&gt;"",IF($I$7:$I$114&lt;&gt;"",ROW($I$7:$I$114)-MIN(ROW($I$7:$I$114))+1,""),""),ROW()-ROW(A$117)+1))),","),"")</f>
        <v>0</v>
      </c>
      <c r="K207">
        <f t="array" ref="K207">IFERROR(CONCATENATE((INDEX($A$7:$A$114,SMALL(IF($L$7:$L$114&lt;&gt;"",IF($I$7:$I$114&lt;&gt;"",ROW($I$7:$I$114)-MIN(ROW($I$7:$I$114))+1,""),""),ROW()-ROW(A$117)+1))),),"")</f>
        <v>0</v>
      </c>
      <c r="N207">
        <f t="array" ref="N207">IFERROR(CONCATENATE((INDEX($Q$7:$Q$114,SMALL(IF($Q$7:$Q$114&lt;&gt;"",IF($N$7:$N$114&lt;&gt;"",ROW($N$7:$N$114)-MIN(ROW($N$7:$N$114))+1,""),""),ROW()-ROW(A$117)+1)))," "),"")</f>
        <v>0</v>
      </c>
      <c r="O207">
        <f t="array" ref="O207">IFERROR(CONCATENATE(TEXT(INDEX($N$7:$N$114,SMALL(IF($Q$7:$Q$114&lt;&gt;"",IF($N$7:$N$114&lt;&gt;"",ROW($N$7:$N$114)-MIN(ROW($N$7:$N$114))+1,""),""),ROW()-ROW(A$117)+1)),"##0")," "),"")</f>
        <v>0</v>
      </c>
      <c r="P207">
        <f t="array" ref="P207">IFERROR(CONCATENATE((INDEX($A$7:$A$114,SMALL(IF($Q$7:$Q$114&lt;&gt;"",IF($N$7:$N$114&lt;&gt;"",ROW($N$7:$N$114)-MIN(ROW($N$7:$N$114))+1,""),""),ROW()-ROW(A$117)+1))),),"")</f>
        <v>0</v>
      </c>
      <c r="S207">
        <f t="array" ref="S207">IFERROR(CONCATENATE((INDEX($V$7:$V$114,SMALL(IF($V$7:$V$114&lt;&gt;"",IF($S$7:$S$114&lt;&gt;"",ROW($S$7:$S$114)-MIN(ROW($S$7:$S$114))+1,""),""),ROW()-ROW(A$117)+1)))," "),"")</f>
        <v>0</v>
      </c>
      <c r="T207">
        <f t="array" ref="T207">IFERROR(CONCATENATE(TEXT(INDEX($S$7:$S$114,SMALL(IF($V$7:$V$114&lt;&gt;"",IF($S$7:$S$114&lt;&gt;"",ROW($S$7:$S$114)-MIN(ROW($S$7:$S$114))+1,""),""),ROW()-ROW(A$117)+1)),"##0")," "),"")</f>
        <v>0</v>
      </c>
      <c r="U207">
        <f t="array" ref="U207">IFERROR(CONCATENATE((INDEX($A$7:$A$114,SMALL(IF($V$7:$V$114&lt;&gt;"",IF($S$7:$S$114&lt;&gt;"",ROW($S$7:$S$114)-MIN(ROW($S$7:$S$114))+1,""),""),ROW()-ROW(A$117)+1))),),"")</f>
        <v>0</v>
      </c>
      <c r="X207">
        <f t="array" ref="X207">IFERROR(CONCATENATE((INDEX($AA$7:$AA$114,SMALL(IF($AA$7:$AA$114&lt;&gt;"",IF($X$7:$X$114&lt;&gt;"",ROW($X$7:$X$114)-MIN(ROW($X$7:$X$114))+1,""),""),ROW()-ROW(A$117)+1))),","),"")</f>
        <v>0</v>
      </c>
      <c r="Y207">
        <f t="array" ref="Y207">IFERROR(CONCATENATE(TEXT(INDEX($X$7:$X$114,SMALL(IF($AA$7:$AA$114&lt;&gt;"",IF($X$7:$X$114&lt;&gt;"",ROW($X$7:$X$114)-MIN(ROW($X$7:$X$114))+1,""),""),ROW()-ROW(A$117)+1)),"##0"),","),"")</f>
        <v>0</v>
      </c>
      <c r="Z207">
        <f t="array" ref="Z207">IFERROR(CONCATENATE((INDEX($A$7:$A$114,SMALL(IF($AA$7:$AA$114&lt;&gt;"",IF($X$7:$X$114&lt;&gt;"",ROW($X$7:$X$114)-MIN(ROW($X$7:$X$114))+1,""),""),ROW()-ROW(A$117)+1))),),"")</f>
        <v>0</v>
      </c>
      <c r="AC207">
        <f t="array" ref="AC207">IFERROR(CONCATENATE((INDEX($AF$7:$AF$114,SMALL(IF($AF$7:$AF$114&lt;&gt;"",IF($AC$7:$AC$114&lt;&gt;"",ROW($AC$7:$AC$114)-MIN(ROW($AC$7:$AC$114))+1,""),""),ROW()-ROW(A$117)+1)))," "),"")</f>
        <v>0</v>
      </c>
      <c r="AD207">
        <f t="array" ref="AD207">IFERROR(CONCATENATE(TEXT(INDEX($AC$7:$AC$114,SMALL(IF($AF$7:$AF$114&lt;&gt;"",IF($AC$7:$AC$114&lt;&gt;"",ROW($AC$7:$AC$114)-MIN(ROW($AC$7:$AC$114))+1,""),""),ROW()-ROW(A$117)+1)),"##0")," "),"")</f>
        <v>0</v>
      </c>
      <c r="AE207">
        <f t="array" ref="AE207">IFERROR(CONCATENATE((INDEX($A$7:$A$114,SMALL(IF($AF$7:$AF$114&lt;&gt;"",IF($AC$7:$AC$114&lt;&gt;"",ROW($AC$7:$AC$114)-MIN(ROW($AC$7:$AC$114))+1,""),""),ROW()-ROW(A$117)+1))),),"")</f>
        <v>0</v>
      </c>
      <c r="AH207">
        <f t="array" ref="AH207">IFERROR(CONCATENATE((INDEX($AK$7:$AK$114,SMALL(IF($AK$7:$AK$114&lt;&gt;"",IF($AH$7:$AH$114&lt;&gt;"",ROW($AH$7:$AH$114)-MIN(ROW($AH$7:$AH$114))+1,""),""),ROW()-ROW(A$117)+1)))," "),"")</f>
        <v>0</v>
      </c>
      <c r="AI207">
        <f t="array" ref="AI207">IFERROR(CONCATENATE(TEXT(INDEX($AH$7:$AH$114,SMALL(IF($AK$7:$AK$114&lt;&gt;"",IF($AH$7:$AH$114&lt;&gt;"",ROW($AH$7:$AH$114)-MIN(ROW($AH$7:$AH$114))+1,""),""),ROW()-ROW(A$117)+1)),"##0")," "),"")</f>
        <v>0</v>
      </c>
      <c r="AJ207">
        <f t="array" ref="AJ207">IFERROR(CONCATENATE((INDEX($A$7:$A$114,SMALL(IF($AK$7:$AK$114&lt;&gt;"",IF($AH$7:$AH$114&lt;&gt;"",ROW($AH$7:$AH$114)-MIN(ROW($AH$7:$AH$114))+1,""),""),ROW()-ROW(A$117)+1))),),"")</f>
        <v>0</v>
      </c>
    </row>
    <row r="208" spans="9:36">
      <c r="I208">
        <f t="array" ref="I208">IFERROR(CONCATENATE(TEXT(INDEX($I$7:$I$114,SMALL(IF($L$7:$L$114&lt;&gt;"",IF($I$7:$I$114&lt;&gt;"",ROW($I$7:$I$114)-MIN(ROW($I$7:$I$114))+1,""),""),ROW()-ROW(A$117)+1)),"##0"),","),"")</f>
        <v>0</v>
      </c>
      <c r="J208">
        <f t="array" ref="J208">IFERROR(CONCATENATE((INDEX($L$7:$L$114,SMALL(IF($L$7:$L$114&lt;&gt;"",IF($I$7:$I$114&lt;&gt;"",ROW($I$7:$I$114)-MIN(ROW($I$7:$I$114))+1,""),""),ROW()-ROW(A$117)+1))),","),"")</f>
        <v>0</v>
      </c>
      <c r="K208">
        <f t="array" ref="K208">IFERROR(CONCATENATE((INDEX($A$7:$A$114,SMALL(IF($L$7:$L$114&lt;&gt;"",IF($I$7:$I$114&lt;&gt;"",ROW($I$7:$I$114)-MIN(ROW($I$7:$I$114))+1,""),""),ROW()-ROW(A$117)+1))),),"")</f>
        <v>0</v>
      </c>
      <c r="N208">
        <f t="array" ref="N208">IFERROR(CONCATENATE((INDEX($Q$7:$Q$114,SMALL(IF($Q$7:$Q$114&lt;&gt;"",IF($N$7:$N$114&lt;&gt;"",ROW($N$7:$N$114)-MIN(ROW($N$7:$N$114))+1,""),""),ROW()-ROW(A$117)+1)))," "),"")</f>
        <v>0</v>
      </c>
      <c r="O208">
        <f t="array" ref="O208">IFERROR(CONCATENATE(TEXT(INDEX($N$7:$N$114,SMALL(IF($Q$7:$Q$114&lt;&gt;"",IF($N$7:$N$114&lt;&gt;"",ROW($N$7:$N$114)-MIN(ROW($N$7:$N$114))+1,""),""),ROW()-ROW(A$117)+1)),"##0")," "),"")</f>
        <v>0</v>
      </c>
      <c r="P208">
        <f t="array" ref="P208">IFERROR(CONCATENATE((INDEX($A$7:$A$114,SMALL(IF($Q$7:$Q$114&lt;&gt;"",IF($N$7:$N$114&lt;&gt;"",ROW($N$7:$N$114)-MIN(ROW($N$7:$N$114))+1,""),""),ROW()-ROW(A$117)+1))),),"")</f>
        <v>0</v>
      </c>
      <c r="S208">
        <f t="array" ref="S208">IFERROR(CONCATENATE((INDEX($V$7:$V$114,SMALL(IF($V$7:$V$114&lt;&gt;"",IF($S$7:$S$114&lt;&gt;"",ROW($S$7:$S$114)-MIN(ROW($S$7:$S$114))+1,""),""),ROW()-ROW(A$117)+1)))," "),"")</f>
        <v>0</v>
      </c>
      <c r="T208">
        <f t="array" ref="T208">IFERROR(CONCATENATE(TEXT(INDEX($S$7:$S$114,SMALL(IF($V$7:$V$114&lt;&gt;"",IF($S$7:$S$114&lt;&gt;"",ROW($S$7:$S$114)-MIN(ROW($S$7:$S$114))+1,""),""),ROW()-ROW(A$117)+1)),"##0")," "),"")</f>
        <v>0</v>
      </c>
      <c r="U208">
        <f t="array" ref="U208">IFERROR(CONCATENATE((INDEX($A$7:$A$114,SMALL(IF($V$7:$V$114&lt;&gt;"",IF($S$7:$S$114&lt;&gt;"",ROW($S$7:$S$114)-MIN(ROW($S$7:$S$114))+1,""),""),ROW()-ROW(A$117)+1))),),"")</f>
        <v>0</v>
      </c>
      <c r="X208">
        <f t="array" ref="X208">IFERROR(CONCATENATE((INDEX($AA$7:$AA$114,SMALL(IF($AA$7:$AA$114&lt;&gt;"",IF($X$7:$X$114&lt;&gt;"",ROW($X$7:$X$114)-MIN(ROW($X$7:$X$114))+1,""),""),ROW()-ROW(A$117)+1))),","),"")</f>
        <v>0</v>
      </c>
      <c r="Y208">
        <f t="array" ref="Y208">IFERROR(CONCATENATE(TEXT(INDEX($X$7:$X$114,SMALL(IF($AA$7:$AA$114&lt;&gt;"",IF($X$7:$X$114&lt;&gt;"",ROW($X$7:$X$114)-MIN(ROW($X$7:$X$114))+1,""),""),ROW()-ROW(A$117)+1)),"##0"),","),"")</f>
        <v>0</v>
      </c>
      <c r="Z208">
        <f t="array" ref="Z208">IFERROR(CONCATENATE((INDEX($A$7:$A$114,SMALL(IF($AA$7:$AA$114&lt;&gt;"",IF($X$7:$X$114&lt;&gt;"",ROW($X$7:$X$114)-MIN(ROW($X$7:$X$114))+1,""),""),ROW()-ROW(A$117)+1))),),"")</f>
        <v>0</v>
      </c>
      <c r="AC208">
        <f t="array" ref="AC208">IFERROR(CONCATENATE((INDEX($AF$7:$AF$114,SMALL(IF($AF$7:$AF$114&lt;&gt;"",IF($AC$7:$AC$114&lt;&gt;"",ROW($AC$7:$AC$114)-MIN(ROW($AC$7:$AC$114))+1,""),""),ROW()-ROW(A$117)+1)))," "),"")</f>
        <v>0</v>
      </c>
      <c r="AD208">
        <f t="array" ref="AD208">IFERROR(CONCATENATE(TEXT(INDEX($AC$7:$AC$114,SMALL(IF($AF$7:$AF$114&lt;&gt;"",IF($AC$7:$AC$114&lt;&gt;"",ROW($AC$7:$AC$114)-MIN(ROW($AC$7:$AC$114))+1,""),""),ROW()-ROW(A$117)+1)),"##0")," "),"")</f>
        <v>0</v>
      </c>
      <c r="AE208">
        <f t="array" ref="AE208">IFERROR(CONCATENATE((INDEX($A$7:$A$114,SMALL(IF($AF$7:$AF$114&lt;&gt;"",IF($AC$7:$AC$114&lt;&gt;"",ROW($AC$7:$AC$114)-MIN(ROW($AC$7:$AC$114))+1,""),""),ROW()-ROW(A$117)+1))),),"")</f>
        <v>0</v>
      </c>
      <c r="AH208">
        <f t="array" ref="AH208">IFERROR(CONCATENATE((INDEX($AK$7:$AK$114,SMALL(IF($AK$7:$AK$114&lt;&gt;"",IF($AH$7:$AH$114&lt;&gt;"",ROW($AH$7:$AH$114)-MIN(ROW($AH$7:$AH$114))+1,""),""),ROW()-ROW(A$117)+1)))," "),"")</f>
        <v>0</v>
      </c>
      <c r="AI208">
        <f t="array" ref="AI208">IFERROR(CONCATENATE(TEXT(INDEX($AH$7:$AH$114,SMALL(IF($AK$7:$AK$114&lt;&gt;"",IF($AH$7:$AH$114&lt;&gt;"",ROW($AH$7:$AH$114)-MIN(ROW($AH$7:$AH$114))+1,""),""),ROW()-ROW(A$117)+1)),"##0")," "),"")</f>
        <v>0</v>
      </c>
      <c r="AJ208">
        <f t="array" ref="AJ208">IFERROR(CONCATENATE((INDEX($A$7:$A$114,SMALL(IF($AK$7:$AK$114&lt;&gt;"",IF($AH$7:$AH$114&lt;&gt;"",ROW($AH$7:$AH$114)-MIN(ROW($AH$7:$AH$114))+1,""),""),ROW()-ROW(A$117)+1))),),"")</f>
        <v>0</v>
      </c>
    </row>
    <row r="209" spans="9:36">
      <c r="I209">
        <f t="array" ref="I209">IFERROR(CONCATENATE(TEXT(INDEX($I$7:$I$114,SMALL(IF($L$7:$L$114&lt;&gt;"",IF($I$7:$I$114&lt;&gt;"",ROW($I$7:$I$114)-MIN(ROW($I$7:$I$114))+1,""),""),ROW()-ROW(A$117)+1)),"##0"),","),"")</f>
        <v>0</v>
      </c>
      <c r="J209">
        <f t="array" ref="J209">IFERROR(CONCATENATE((INDEX($L$7:$L$114,SMALL(IF($L$7:$L$114&lt;&gt;"",IF($I$7:$I$114&lt;&gt;"",ROW($I$7:$I$114)-MIN(ROW($I$7:$I$114))+1,""),""),ROW()-ROW(A$117)+1))),","),"")</f>
        <v>0</v>
      </c>
      <c r="K209">
        <f t="array" ref="K209">IFERROR(CONCATENATE((INDEX($A$7:$A$114,SMALL(IF($L$7:$L$114&lt;&gt;"",IF($I$7:$I$114&lt;&gt;"",ROW($I$7:$I$114)-MIN(ROW($I$7:$I$114))+1,""),""),ROW()-ROW(A$117)+1))),),"")</f>
        <v>0</v>
      </c>
      <c r="N209">
        <f t="array" ref="N209">IFERROR(CONCATENATE((INDEX($Q$7:$Q$114,SMALL(IF($Q$7:$Q$114&lt;&gt;"",IF($N$7:$N$114&lt;&gt;"",ROW($N$7:$N$114)-MIN(ROW($N$7:$N$114))+1,""),""),ROW()-ROW(A$117)+1)))," "),"")</f>
        <v>0</v>
      </c>
      <c r="O209">
        <f t="array" ref="O209">IFERROR(CONCATENATE(TEXT(INDEX($N$7:$N$114,SMALL(IF($Q$7:$Q$114&lt;&gt;"",IF($N$7:$N$114&lt;&gt;"",ROW($N$7:$N$114)-MIN(ROW($N$7:$N$114))+1,""),""),ROW()-ROW(A$117)+1)),"##0")," "),"")</f>
        <v>0</v>
      </c>
      <c r="P209">
        <f t="array" ref="P209">IFERROR(CONCATENATE((INDEX($A$7:$A$114,SMALL(IF($Q$7:$Q$114&lt;&gt;"",IF($N$7:$N$114&lt;&gt;"",ROW($N$7:$N$114)-MIN(ROW($N$7:$N$114))+1,""),""),ROW()-ROW(A$117)+1))),),"")</f>
        <v>0</v>
      </c>
      <c r="S209">
        <f t="array" ref="S209">IFERROR(CONCATENATE((INDEX($V$7:$V$114,SMALL(IF($V$7:$V$114&lt;&gt;"",IF($S$7:$S$114&lt;&gt;"",ROW($S$7:$S$114)-MIN(ROW($S$7:$S$114))+1,""),""),ROW()-ROW(A$117)+1)))," "),"")</f>
        <v>0</v>
      </c>
      <c r="T209">
        <f t="array" ref="T209">IFERROR(CONCATENATE(TEXT(INDEX($S$7:$S$114,SMALL(IF($V$7:$V$114&lt;&gt;"",IF($S$7:$S$114&lt;&gt;"",ROW($S$7:$S$114)-MIN(ROW($S$7:$S$114))+1,""),""),ROW()-ROW(A$117)+1)),"##0")," "),"")</f>
        <v>0</v>
      </c>
      <c r="U209">
        <f t="array" ref="U209">IFERROR(CONCATENATE((INDEX($A$7:$A$114,SMALL(IF($V$7:$V$114&lt;&gt;"",IF($S$7:$S$114&lt;&gt;"",ROW($S$7:$S$114)-MIN(ROW($S$7:$S$114))+1,""),""),ROW()-ROW(A$117)+1))),),"")</f>
        <v>0</v>
      </c>
      <c r="X209">
        <f t="array" ref="X209">IFERROR(CONCATENATE((INDEX($AA$7:$AA$114,SMALL(IF($AA$7:$AA$114&lt;&gt;"",IF($X$7:$X$114&lt;&gt;"",ROW($X$7:$X$114)-MIN(ROW($X$7:$X$114))+1,""),""),ROW()-ROW(A$117)+1))),","),"")</f>
        <v>0</v>
      </c>
      <c r="Y209">
        <f t="array" ref="Y209">IFERROR(CONCATENATE(TEXT(INDEX($X$7:$X$114,SMALL(IF($AA$7:$AA$114&lt;&gt;"",IF($X$7:$X$114&lt;&gt;"",ROW($X$7:$X$114)-MIN(ROW($X$7:$X$114))+1,""),""),ROW()-ROW(A$117)+1)),"##0"),","),"")</f>
        <v>0</v>
      </c>
      <c r="Z209">
        <f t="array" ref="Z209">IFERROR(CONCATENATE((INDEX($A$7:$A$114,SMALL(IF($AA$7:$AA$114&lt;&gt;"",IF($X$7:$X$114&lt;&gt;"",ROW($X$7:$X$114)-MIN(ROW($X$7:$X$114))+1,""),""),ROW()-ROW(A$117)+1))),),"")</f>
        <v>0</v>
      </c>
      <c r="AC209">
        <f t="array" ref="AC209">IFERROR(CONCATENATE((INDEX($AF$7:$AF$114,SMALL(IF($AF$7:$AF$114&lt;&gt;"",IF($AC$7:$AC$114&lt;&gt;"",ROW($AC$7:$AC$114)-MIN(ROW($AC$7:$AC$114))+1,""),""),ROW()-ROW(A$117)+1)))," "),"")</f>
        <v>0</v>
      </c>
      <c r="AD209">
        <f t="array" ref="AD209">IFERROR(CONCATENATE(TEXT(INDEX($AC$7:$AC$114,SMALL(IF($AF$7:$AF$114&lt;&gt;"",IF($AC$7:$AC$114&lt;&gt;"",ROW($AC$7:$AC$114)-MIN(ROW($AC$7:$AC$114))+1,""),""),ROW()-ROW(A$117)+1)),"##0")," "),"")</f>
        <v>0</v>
      </c>
      <c r="AE209">
        <f t="array" ref="AE209">IFERROR(CONCATENATE((INDEX($A$7:$A$114,SMALL(IF($AF$7:$AF$114&lt;&gt;"",IF($AC$7:$AC$114&lt;&gt;"",ROW($AC$7:$AC$114)-MIN(ROW($AC$7:$AC$114))+1,""),""),ROW()-ROW(A$117)+1))),),"")</f>
        <v>0</v>
      </c>
      <c r="AH209">
        <f t="array" ref="AH209">IFERROR(CONCATENATE((INDEX($AK$7:$AK$114,SMALL(IF($AK$7:$AK$114&lt;&gt;"",IF($AH$7:$AH$114&lt;&gt;"",ROW($AH$7:$AH$114)-MIN(ROW($AH$7:$AH$114))+1,""),""),ROW()-ROW(A$117)+1)))," "),"")</f>
        <v>0</v>
      </c>
      <c r="AI209">
        <f t="array" ref="AI209">IFERROR(CONCATENATE(TEXT(INDEX($AH$7:$AH$114,SMALL(IF($AK$7:$AK$114&lt;&gt;"",IF($AH$7:$AH$114&lt;&gt;"",ROW($AH$7:$AH$114)-MIN(ROW($AH$7:$AH$114))+1,""),""),ROW()-ROW(A$117)+1)),"##0")," "),"")</f>
        <v>0</v>
      </c>
      <c r="AJ209">
        <f t="array" ref="AJ209">IFERROR(CONCATENATE((INDEX($A$7:$A$114,SMALL(IF($AK$7:$AK$114&lt;&gt;"",IF($AH$7:$AH$114&lt;&gt;"",ROW($AH$7:$AH$114)-MIN(ROW($AH$7:$AH$114))+1,""),""),ROW()-ROW(A$117)+1))),),"")</f>
        <v>0</v>
      </c>
    </row>
    <row r="210" spans="9:36">
      <c r="I210">
        <f t="array" ref="I210">IFERROR(CONCATENATE(TEXT(INDEX($I$7:$I$114,SMALL(IF($L$7:$L$114&lt;&gt;"",IF($I$7:$I$114&lt;&gt;"",ROW($I$7:$I$114)-MIN(ROW($I$7:$I$114))+1,""),""),ROW()-ROW(A$117)+1)),"##0"),","),"")</f>
        <v>0</v>
      </c>
      <c r="J210">
        <f t="array" ref="J210">IFERROR(CONCATENATE((INDEX($L$7:$L$114,SMALL(IF($L$7:$L$114&lt;&gt;"",IF($I$7:$I$114&lt;&gt;"",ROW($I$7:$I$114)-MIN(ROW($I$7:$I$114))+1,""),""),ROW()-ROW(A$117)+1))),","),"")</f>
        <v>0</v>
      </c>
      <c r="K210">
        <f t="array" ref="K210">IFERROR(CONCATENATE((INDEX($A$7:$A$114,SMALL(IF($L$7:$L$114&lt;&gt;"",IF($I$7:$I$114&lt;&gt;"",ROW($I$7:$I$114)-MIN(ROW($I$7:$I$114))+1,""),""),ROW()-ROW(A$117)+1))),),"")</f>
        <v>0</v>
      </c>
      <c r="N210">
        <f t="array" ref="N210">IFERROR(CONCATENATE((INDEX($Q$7:$Q$114,SMALL(IF($Q$7:$Q$114&lt;&gt;"",IF($N$7:$N$114&lt;&gt;"",ROW($N$7:$N$114)-MIN(ROW($N$7:$N$114))+1,""),""),ROW()-ROW(A$117)+1)))," "),"")</f>
        <v>0</v>
      </c>
      <c r="O210">
        <f t="array" ref="O210">IFERROR(CONCATENATE(TEXT(INDEX($N$7:$N$114,SMALL(IF($Q$7:$Q$114&lt;&gt;"",IF($N$7:$N$114&lt;&gt;"",ROW($N$7:$N$114)-MIN(ROW($N$7:$N$114))+1,""),""),ROW()-ROW(A$117)+1)),"##0")," "),"")</f>
        <v>0</v>
      </c>
      <c r="P210">
        <f t="array" ref="P210">IFERROR(CONCATENATE((INDEX($A$7:$A$114,SMALL(IF($Q$7:$Q$114&lt;&gt;"",IF($N$7:$N$114&lt;&gt;"",ROW($N$7:$N$114)-MIN(ROW($N$7:$N$114))+1,""),""),ROW()-ROW(A$117)+1))),),"")</f>
        <v>0</v>
      </c>
      <c r="S210">
        <f t="array" ref="S210">IFERROR(CONCATENATE((INDEX($V$7:$V$114,SMALL(IF($V$7:$V$114&lt;&gt;"",IF($S$7:$S$114&lt;&gt;"",ROW($S$7:$S$114)-MIN(ROW($S$7:$S$114))+1,""),""),ROW()-ROW(A$117)+1)))," "),"")</f>
        <v>0</v>
      </c>
      <c r="T210">
        <f t="array" ref="T210">IFERROR(CONCATENATE(TEXT(INDEX($S$7:$S$114,SMALL(IF($V$7:$V$114&lt;&gt;"",IF($S$7:$S$114&lt;&gt;"",ROW($S$7:$S$114)-MIN(ROW($S$7:$S$114))+1,""),""),ROW()-ROW(A$117)+1)),"##0")," "),"")</f>
        <v>0</v>
      </c>
      <c r="U210">
        <f t="array" ref="U210">IFERROR(CONCATENATE((INDEX($A$7:$A$114,SMALL(IF($V$7:$V$114&lt;&gt;"",IF($S$7:$S$114&lt;&gt;"",ROW($S$7:$S$114)-MIN(ROW($S$7:$S$114))+1,""),""),ROW()-ROW(A$117)+1))),),"")</f>
        <v>0</v>
      </c>
      <c r="X210">
        <f t="array" ref="X210">IFERROR(CONCATENATE((INDEX($AA$7:$AA$114,SMALL(IF($AA$7:$AA$114&lt;&gt;"",IF($X$7:$X$114&lt;&gt;"",ROW($X$7:$X$114)-MIN(ROW($X$7:$X$114))+1,""),""),ROW()-ROW(A$117)+1))),","),"")</f>
        <v>0</v>
      </c>
      <c r="Y210">
        <f t="array" ref="Y210">IFERROR(CONCATENATE(TEXT(INDEX($X$7:$X$114,SMALL(IF($AA$7:$AA$114&lt;&gt;"",IF($X$7:$X$114&lt;&gt;"",ROW($X$7:$X$114)-MIN(ROW($X$7:$X$114))+1,""),""),ROW()-ROW(A$117)+1)),"##0"),","),"")</f>
        <v>0</v>
      </c>
      <c r="Z210">
        <f t="array" ref="Z210">IFERROR(CONCATENATE((INDEX($A$7:$A$114,SMALL(IF($AA$7:$AA$114&lt;&gt;"",IF($X$7:$X$114&lt;&gt;"",ROW($X$7:$X$114)-MIN(ROW($X$7:$X$114))+1,""),""),ROW()-ROW(A$117)+1))),),"")</f>
        <v>0</v>
      </c>
      <c r="AC210">
        <f t="array" ref="AC210">IFERROR(CONCATENATE((INDEX($AF$7:$AF$114,SMALL(IF($AF$7:$AF$114&lt;&gt;"",IF($AC$7:$AC$114&lt;&gt;"",ROW($AC$7:$AC$114)-MIN(ROW($AC$7:$AC$114))+1,""),""),ROW()-ROW(A$117)+1)))," "),"")</f>
        <v>0</v>
      </c>
      <c r="AD210">
        <f t="array" ref="AD210">IFERROR(CONCATENATE(TEXT(INDEX($AC$7:$AC$114,SMALL(IF($AF$7:$AF$114&lt;&gt;"",IF($AC$7:$AC$114&lt;&gt;"",ROW($AC$7:$AC$114)-MIN(ROW($AC$7:$AC$114))+1,""),""),ROW()-ROW(A$117)+1)),"##0")," "),"")</f>
        <v>0</v>
      </c>
      <c r="AE210">
        <f t="array" ref="AE210">IFERROR(CONCATENATE((INDEX($A$7:$A$114,SMALL(IF($AF$7:$AF$114&lt;&gt;"",IF($AC$7:$AC$114&lt;&gt;"",ROW($AC$7:$AC$114)-MIN(ROW($AC$7:$AC$114))+1,""),""),ROW()-ROW(A$117)+1))),),"")</f>
        <v>0</v>
      </c>
      <c r="AH210">
        <f t="array" ref="AH210">IFERROR(CONCATENATE((INDEX($AK$7:$AK$114,SMALL(IF($AK$7:$AK$114&lt;&gt;"",IF($AH$7:$AH$114&lt;&gt;"",ROW($AH$7:$AH$114)-MIN(ROW($AH$7:$AH$114))+1,""),""),ROW()-ROW(A$117)+1)))," "),"")</f>
        <v>0</v>
      </c>
      <c r="AI210">
        <f t="array" ref="AI210">IFERROR(CONCATENATE(TEXT(INDEX($AH$7:$AH$114,SMALL(IF($AK$7:$AK$114&lt;&gt;"",IF($AH$7:$AH$114&lt;&gt;"",ROW($AH$7:$AH$114)-MIN(ROW($AH$7:$AH$114))+1,""),""),ROW()-ROW(A$117)+1)),"##0")," "),"")</f>
        <v>0</v>
      </c>
      <c r="AJ210">
        <f t="array" ref="AJ210">IFERROR(CONCATENATE((INDEX($A$7:$A$114,SMALL(IF($AK$7:$AK$114&lt;&gt;"",IF($AH$7:$AH$114&lt;&gt;"",ROW($AH$7:$AH$114)-MIN(ROW($AH$7:$AH$114))+1,""),""),ROW()-ROW(A$117)+1))),),"")</f>
        <v>0</v>
      </c>
    </row>
    <row r="211" spans="9:36">
      <c r="I211">
        <f t="array" ref="I211">IFERROR(CONCATENATE(TEXT(INDEX($I$7:$I$114,SMALL(IF($L$7:$L$114&lt;&gt;"",IF($I$7:$I$114&lt;&gt;"",ROW($I$7:$I$114)-MIN(ROW($I$7:$I$114))+1,""),""),ROW()-ROW(A$117)+1)),"##0"),","),"")</f>
        <v>0</v>
      </c>
      <c r="J211">
        <f t="array" ref="J211">IFERROR(CONCATENATE((INDEX($L$7:$L$114,SMALL(IF($L$7:$L$114&lt;&gt;"",IF($I$7:$I$114&lt;&gt;"",ROW($I$7:$I$114)-MIN(ROW($I$7:$I$114))+1,""),""),ROW()-ROW(A$117)+1))),","),"")</f>
        <v>0</v>
      </c>
      <c r="K211">
        <f t="array" ref="K211">IFERROR(CONCATENATE((INDEX($A$7:$A$114,SMALL(IF($L$7:$L$114&lt;&gt;"",IF($I$7:$I$114&lt;&gt;"",ROW($I$7:$I$114)-MIN(ROW($I$7:$I$114))+1,""),""),ROW()-ROW(A$117)+1))),),"")</f>
        <v>0</v>
      </c>
      <c r="N211">
        <f t="array" ref="N211">IFERROR(CONCATENATE((INDEX($Q$7:$Q$114,SMALL(IF($Q$7:$Q$114&lt;&gt;"",IF($N$7:$N$114&lt;&gt;"",ROW($N$7:$N$114)-MIN(ROW($N$7:$N$114))+1,""),""),ROW()-ROW(A$117)+1)))," "),"")</f>
        <v>0</v>
      </c>
      <c r="O211">
        <f t="array" ref="O211">IFERROR(CONCATENATE(TEXT(INDEX($N$7:$N$114,SMALL(IF($Q$7:$Q$114&lt;&gt;"",IF($N$7:$N$114&lt;&gt;"",ROW($N$7:$N$114)-MIN(ROW($N$7:$N$114))+1,""),""),ROW()-ROW(A$117)+1)),"##0")," "),"")</f>
        <v>0</v>
      </c>
      <c r="P211">
        <f t="array" ref="P211">IFERROR(CONCATENATE((INDEX($A$7:$A$114,SMALL(IF($Q$7:$Q$114&lt;&gt;"",IF($N$7:$N$114&lt;&gt;"",ROW($N$7:$N$114)-MIN(ROW($N$7:$N$114))+1,""),""),ROW()-ROW(A$117)+1))),),"")</f>
        <v>0</v>
      </c>
      <c r="S211">
        <f t="array" ref="S211">IFERROR(CONCATENATE((INDEX($V$7:$V$114,SMALL(IF($V$7:$V$114&lt;&gt;"",IF($S$7:$S$114&lt;&gt;"",ROW($S$7:$S$114)-MIN(ROW($S$7:$S$114))+1,""),""),ROW()-ROW(A$117)+1)))," "),"")</f>
        <v>0</v>
      </c>
      <c r="T211">
        <f t="array" ref="T211">IFERROR(CONCATENATE(TEXT(INDEX($S$7:$S$114,SMALL(IF($V$7:$V$114&lt;&gt;"",IF($S$7:$S$114&lt;&gt;"",ROW($S$7:$S$114)-MIN(ROW($S$7:$S$114))+1,""),""),ROW()-ROW(A$117)+1)),"##0")," "),"")</f>
        <v>0</v>
      </c>
      <c r="U211">
        <f t="array" ref="U211">IFERROR(CONCATENATE((INDEX($A$7:$A$114,SMALL(IF($V$7:$V$114&lt;&gt;"",IF($S$7:$S$114&lt;&gt;"",ROW($S$7:$S$114)-MIN(ROW($S$7:$S$114))+1,""),""),ROW()-ROW(A$117)+1))),),"")</f>
        <v>0</v>
      </c>
      <c r="X211">
        <f t="array" ref="X211">IFERROR(CONCATENATE((INDEX($AA$7:$AA$114,SMALL(IF($AA$7:$AA$114&lt;&gt;"",IF($X$7:$X$114&lt;&gt;"",ROW($X$7:$X$114)-MIN(ROW($X$7:$X$114))+1,""),""),ROW()-ROW(A$117)+1))),","),"")</f>
        <v>0</v>
      </c>
      <c r="Y211">
        <f t="array" ref="Y211">IFERROR(CONCATENATE(TEXT(INDEX($X$7:$X$114,SMALL(IF($AA$7:$AA$114&lt;&gt;"",IF($X$7:$X$114&lt;&gt;"",ROW($X$7:$X$114)-MIN(ROW($X$7:$X$114))+1,""),""),ROW()-ROW(A$117)+1)),"##0"),","),"")</f>
        <v>0</v>
      </c>
      <c r="Z211">
        <f t="array" ref="Z211">IFERROR(CONCATENATE((INDEX($A$7:$A$114,SMALL(IF($AA$7:$AA$114&lt;&gt;"",IF($X$7:$X$114&lt;&gt;"",ROW($X$7:$X$114)-MIN(ROW($X$7:$X$114))+1,""),""),ROW()-ROW(A$117)+1))),),"")</f>
        <v>0</v>
      </c>
      <c r="AC211">
        <f t="array" ref="AC211">IFERROR(CONCATENATE((INDEX($AF$7:$AF$114,SMALL(IF($AF$7:$AF$114&lt;&gt;"",IF($AC$7:$AC$114&lt;&gt;"",ROW($AC$7:$AC$114)-MIN(ROW($AC$7:$AC$114))+1,""),""),ROW()-ROW(A$117)+1)))," "),"")</f>
        <v>0</v>
      </c>
      <c r="AD211">
        <f t="array" ref="AD211">IFERROR(CONCATENATE(TEXT(INDEX($AC$7:$AC$114,SMALL(IF($AF$7:$AF$114&lt;&gt;"",IF($AC$7:$AC$114&lt;&gt;"",ROW($AC$7:$AC$114)-MIN(ROW($AC$7:$AC$114))+1,""),""),ROW()-ROW(A$117)+1)),"##0")," "),"")</f>
        <v>0</v>
      </c>
      <c r="AE211">
        <f t="array" ref="AE211">IFERROR(CONCATENATE((INDEX($A$7:$A$114,SMALL(IF($AF$7:$AF$114&lt;&gt;"",IF($AC$7:$AC$114&lt;&gt;"",ROW($AC$7:$AC$114)-MIN(ROW($AC$7:$AC$114))+1,""),""),ROW()-ROW(A$117)+1))),),"")</f>
        <v>0</v>
      </c>
      <c r="AH211">
        <f t="array" ref="AH211">IFERROR(CONCATENATE((INDEX($AK$7:$AK$114,SMALL(IF($AK$7:$AK$114&lt;&gt;"",IF($AH$7:$AH$114&lt;&gt;"",ROW($AH$7:$AH$114)-MIN(ROW($AH$7:$AH$114))+1,""),""),ROW()-ROW(A$117)+1)))," "),"")</f>
        <v>0</v>
      </c>
      <c r="AI211">
        <f t="array" ref="AI211">IFERROR(CONCATENATE(TEXT(INDEX($AH$7:$AH$114,SMALL(IF($AK$7:$AK$114&lt;&gt;"",IF($AH$7:$AH$114&lt;&gt;"",ROW($AH$7:$AH$114)-MIN(ROW($AH$7:$AH$114))+1,""),""),ROW()-ROW(A$117)+1)),"##0")," "),"")</f>
        <v>0</v>
      </c>
      <c r="AJ211">
        <f t="array" ref="AJ211">IFERROR(CONCATENATE((INDEX($A$7:$A$114,SMALL(IF($AK$7:$AK$114&lt;&gt;"",IF($AH$7:$AH$114&lt;&gt;"",ROW($AH$7:$AH$114)-MIN(ROW($AH$7:$AH$114))+1,""),""),ROW()-ROW(A$117)+1))),),"")</f>
        <v>0</v>
      </c>
    </row>
    <row r="212" spans="9:36">
      <c r="I212">
        <f t="array" ref="I212">IFERROR(CONCATENATE(TEXT(INDEX($I$7:$I$114,SMALL(IF($L$7:$L$114&lt;&gt;"",IF($I$7:$I$114&lt;&gt;"",ROW($I$7:$I$114)-MIN(ROW($I$7:$I$114))+1,""),""),ROW()-ROW(A$117)+1)),"##0"),","),"")</f>
        <v>0</v>
      </c>
      <c r="J212">
        <f t="array" ref="J212">IFERROR(CONCATENATE((INDEX($L$7:$L$114,SMALL(IF($L$7:$L$114&lt;&gt;"",IF($I$7:$I$114&lt;&gt;"",ROW($I$7:$I$114)-MIN(ROW($I$7:$I$114))+1,""),""),ROW()-ROW(A$117)+1))),","),"")</f>
        <v>0</v>
      </c>
      <c r="K212">
        <f t="array" ref="K212">IFERROR(CONCATENATE((INDEX($A$7:$A$114,SMALL(IF($L$7:$L$114&lt;&gt;"",IF($I$7:$I$114&lt;&gt;"",ROW($I$7:$I$114)-MIN(ROW($I$7:$I$114))+1,""),""),ROW()-ROW(A$117)+1))),),"")</f>
        <v>0</v>
      </c>
      <c r="N212">
        <f t="array" ref="N212">IFERROR(CONCATENATE((INDEX($Q$7:$Q$114,SMALL(IF($Q$7:$Q$114&lt;&gt;"",IF($N$7:$N$114&lt;&gt;"",ROW($N$7:$N$114)-MIN(ROW($N$7:$N$114))+1,""),""),ROW()-ROW(A$117)+1)))," "),"")</f>
        <v>0</v>
      </c>
      <c r="O212">
        <f t="array" ref="O212">IFERROR(CONCATENATE(TEXT(INDEX($N$7:$N$114,SMALL(IF($Q$7:$Q$114&lt;&gt;"",IF($N$7:$N$114&lt;&gt;"",ROW($N$7:$N$114)-MIN(ROW($N$7:$N$114))+1,""),""),ROW()-ROW(A$117)+1)),"##0")," "),"")</f>
        <v>0</v>
      </c>
      <c r="P212">
        <f t="array" ref="P212">IFERROR(CONCATENATE((INDEX($A$7:$A$114,SMALL(IF($Q$7:$Q$114&lt;&gt;"",IF($N$7:$N$114&lt;&gt;"",ROW($N$7:$N$114)-MIN(ROW($N$7:$N$114))+1,""),""),ROW()-ROW(A$117)+1))),),"")</f>
        <v>0</v>
      </c>
      <c r="S212">
        <f t="array" ref="S212">IFERROR(CONCATENATE((INDEX($V$7:$V$114,SMALL(IF($V$7:$V$114&lt;&gt;"",IF($S$7:$S$114&lt;&gt;"",ROW($S$7:$S$114)-MIN(ROW($S$7:$S$114))+1,""),""),ROW()-ROW(A$117)+1)))," "),"")</f>
        <v>0</v>
      </c>
      <c r="T212">
        <f t="array" ref="T212">IFERROR(CONCATENATE(TEXT(INDEX($S$7:$S$114,SMALL(IF($V$7:$V$114&lt;&gt;"",IF($S$7:$S$114&lt;&gt;"",ROW($S$7:$S$114)-MIN(ROW($S$7:$S$114))+1,""),""),ROW()-ROW(A$117)+1)),"##0")," "),"")</f>
        <v>0</v>
      </c>
      <c r="U212">
        <f t="array" ref="U212">IFERROR(CONCATENATE((INDEX($A$7:$A$114,SMALL(IF($V$7:$V$114&lt;&gt;"",IF($S$7:$S$114&lt;&gt;"",ROW($S$7:$S$114)-MIN(ROW($S$7:$S$114))+1,""),""),ROW()-ROW(A$117)+1))),),"")</f>
        <v>0</v>
      </c>
      <c r="X212">
        <f t="array" ref="X212">IFERROR(CONCATENATE((INDEX($AA$7:$AA$114,SMALL(IF($AA$7:$AA$114&lt;&gt;"",IF($X$7:$X$114&lt;&gt;"",ROW($X$7:$X$114)-MIN(ROW($X$7:$X$114))+1,""),""),ROW()-ROW(A$117)+1))),","),"")</f>
        <v>0</v>
      </c>
      <c r="Y212">
        <f t="array" ref="Y212">IFERROR(CONCATENATE(TEXT(INDEX($X$7:$X$114,SMALL(IF($AA$7:$AA$114&lt;&gt;"",IF($X$7:$X$114&lt;&gt;"",ROW($X$7:$X$114)-MIN(ROW($X$7:$X$114))+1,""),""),ROW()-ROW(A$117)+1)),"##0"),","),"")</f>
        <v>0</v>
      </c>
      <c r="Z212">
        <f t="array" ref="Z212">IFERROR(CONCATENATE((INDEX($A$7:$A$114,SMALL(IF($AA$7:$AA$114&lt;&gt;"",IF($X$7:$X$114&lt;&gt;"",ROW($X$7:$X$114)-MIN(ROW($X$7:$X$114))+1,""),""),ROW()-ROW(A$117)+1))),),"")</f>
        <v>0</v>
      </c>
      <c r="AC212">
        <f t="array" ref="AC212">IFERROR(CONCATENATE((INDEX($AF$7:$AF$114,SMALL(IF($AF$7:$AF$114&lt;&gt;"",IF($AC$7:$AC$114&lt;&gt;"",ROW($AC$7:$AC$114)-MIN(ROW($AC$7:$AC$114))+1,""),""),ROW()-ROW(A$117)+1)))," "),"")</f>
        <v>0</v>
      </c>
      <c r="AD212">
        <f t="array" ref="AD212">IFERROR(CONCATENATE(TEXT(INDEX($AC$7:$AC$114,SMALL(IF($AF$7:$AF$114&lt;&gt;"",IF($AC$7:$AC$114&lt;&gt;"",ROW($AC$7:$AC$114)-MIN(ROW($AC$7:$AC$114))+1,""),""),ROW()-ROW(A$117)+1)),"##0")," "),"")</f>
        <v>0</v>
      </c>
      <c r="AE212">
        <f t="array" ref="AE212">IFERROR(CONCATENATE((INDEX($A$7:$A$114,SMALL(IF($AF$7:$AF$114&lt;&gt;"",IF($AC$7:$AC$114&lt;&gt;"",ROW($AC$7:$AC$114)-MIN(ROW($AC$7:$AC$114))+1,""),""),ROW()-ROW(A$117)+1))),),"")</f>
        <v>0</v>
      </c>
      <c r="AH212">
        <f t="array" ref="AH212">IFERROR(CONCATENATE((INDEX($AK$7:$AK$114,SMALL(IF($AK$7:$AK$114&lt;&gt;"",IF($AH$7:$AH$114&lt;&gt;"",ROW($AH$7:$AH$114)-MIN(ROW($AH$7:$AH$114))+1,""),""),ROW()-ROW(A$117)+1)))," "),"")</f>
        <v>0</v>
      </c>
      <c r="AI212">
        <f t="array" ref="AI212">IFERROR(CONCATENATE(TEXT(INDEX($AH$7:$AH$114,SMALL(IF($AK$7:$AK$114&lt;&gt;"",IF($AH$7:$AH$114&lt;&gt;"",ROW($AH$7:$AH$114)-MIN(ROW($AH$7:$AH$114))+1,""),""),ROW()-ROW(A$117)+1)),"##0")," "),"")</f>
        <v>0</v>
      </c>
      <c r="AJ212">
        <f t="array" ref="AJ212">IFERROR(CONCATENATE((INDEX($A$7:$A$114,SMALL(IF($AK$7:$AK$114&lt;&gt;"",IF($AH$7:$AH$114&lt;&gt;"",ROW($AH$7:$AH$114)-MIN(ROW($AH$7:$AH$114))+1,""),""),ROW()-ROW(A$117)+1))),),"")</f>
        <v>0</v>
      </c>
    </row>
    <row r="213" spans="9:36">
      <c r="I213">
        <f t="array" ref="I213">IFERROR(CONCATENATE(TEXT(INDEX($I$7:$I$114,SMALL(IF($L$7:$L$114&lt;&gt;"",IF($I$7:$I$114&lt;&gt;"",ROW($I$7:$I$114)-MIN(ROW($I$7:$I$114))+1,""),""),ROW()-ROW(A$117)+1)),"##0"),","),"")</f>
        <v>0</v>
      </c>
      <c r="J213">
        <f t="array" ref="J213">IFERROR(CONCATENATE((INDEX($L$7:$L$114,SMALL(IF($L$7:$L$114&lt;&gt;"",IF($I$7:$I$114&lt;&gt;"",ROW($I$7:$I$114)-MIN(ROW($I$7:$I$114))+1,""),""),ROW()-ROW(A$117)+1))),","),"")</f>
        <v>0</v>
      </c>
      <c r="K213">
        <f t="array" ref="K213">IFERROR(CONCATENATE((INDEX($A$7:$A$114,SMALL(IF($L$7:$L$114&lt;&gt;"",IF($I$7:$I$114&lt;&gt;"",ROW($I$7:$I$114)-MIN(ROW($I$7:$I$114))+1,""),""),ROW()-ROW(A$117)+1))),),"")</f>
        <v>0</v>
      </c>
      <c r="N213">
        <f t="array" ref="N213">IFERROR(CONCATENATE((INDEX($Q$7:$Q$114,SMALL(IF($Q$7:$Q$114&lt;&gt;"",IF($N$7:$N$114&lt;&gt;"",ROW($N$7:$N$114)-MIN(ROW($N$7:$N$114))+1,""),""),ROW()-ROW(A$117)+1)))," "),"")</f>
        <v>0</v>
      </c>
      <c r="O213">
        <f t="array" ref="O213">IFERROR(CONCATENATE(TEXT(INDEX($N$7:$N$114,SMALL(IF($Q$7:$Q$114&lt;&gt;"",IF($N$7:$N$114&lt;&gt;"",ROW($N$7:$N$114)-MIN(ROW($N$7:$N$114))+1,""),""),ROW()-ROW(A$117)+1)),"##0")," "),"")</f>
        <v>0</v>
      </c>
      <c r="P213">
        <f t="array" ref="P213">IFERROR(CONCATENATE((INDEX($A$7:$A$114,SMALL(IF($Q$7:$Q$114&lt;&gt;"",IF($N$7:$N$114&lt;&gt;"",ROW($N$7:$N$114)-MIN(ROW($N$7:$N$114))+1,""),""),ROW()-ROW(A$117)+1))),),"")</f>
        <v>0</v>
      </c>
      <c r="S213">
        <f t="array" ref="S213">IFERROR(CONCATENATE((INDEX($V$7:$V$114,SMALL(IF($V$7:$V$114&lt;&gt;"",IF($S$7:$S$114&lt;&gt;"",ROW($S$7:$S$114)-MIN(ROW($S$7:$S$114))+1,""),""),ROW()-ROW(A$117)+1)))," "),"")</f>
        <v>0</v>
      </c>
      <c r="T213">
        <f t="array" ref="T213">IFERROR(CONCATENATE(TEXT(INDEX($S$7:$S$114,SMALL(IF($V$7:$V$114&lt;&gt;"",IF($S$7:$S$114&lt;&gt;"",ROW($S$7:$S$114)-MIN(ROW($S$7:$S$114))+1,""),""),ROW()-ROW(A$117)+1)),"##0")," "),"")</f>
        <v>0</v>
      </c>
      <c r="U213">
        <f t="array" ref="U213">IFERROR(CONCATENATE((INDEX($A$7:$A$114,SMALL(IF($V$7:$V$114&lt;&gt;"",IF($S$7:$S$114&lt;&gt;"",ROW($S$7:$S$114)-MIN(ROW($S$7:$S$114))+1,""),""),ROW()-ROW(A$117)+1))),),"")</f>
        <v>0</v>
      </c>
      <c r="X213">
        <f t="array" ref="X213">IFERROR(CONCATENATE((INDEX($AA$7:$AA$114,SMALL(IF($AA$7:$AA$114&lt;&gt;"",IF($X$7:$X$114&lt;&gt;"",ROW($X$7:$X$114)-MIN(ROW($X$7:$X$114))+1,""),""),ROW()-ROW(A$117)+1))),","),"")</f>
        <v>0</v>
      </c>
      <c r="Y213">
        <f t="array" ref="Y213">IFERROR(CONCATENATE(TEXT(INDEX($X$7:$X$114,SMALL(IF($AA$7:$AA$114&lt;&gt;"",IF($X$7:$X$114&lt;&gt;"",ROW($X$7:$X$114)-MIN(ROW($X$7:$X$114))+1,""),""),ROW()-ROW(A$117)+1)),"##0"),","),"")</f>
        <v>0</v>
      </c>
      <c r="Z213">
        <f t="array" ref="Z213">IFERROR(CONCATENATE((INDEX($A$7:$A$114,SMALL(IF($AA$7:$AA$114&lt;&gt;"",IF($X$7:$X$114&lt;&gt;"",ROW($X$7:$X$114)-MIN(ROW($X$7:$X$114))+1,""),""),ROW()-ROW(A$117)+1))),),"")</f>
        <v>0</v>
      </c>
      <c r="AC213">
        <f t="array" ref="AC213">IFERROR(CONCATENATE((INDEX($AF$7:$AF$114,SMALL(IF($AF$7:$AF$114&lt;&gt;"",IF($AC$7:$AC$114&lt;&gt;"",ROW($AC$7:$AC$114)-MIN(ROW($AC$7:$AC$114))+1,""),""),ROW()-ROW(A$117)+1)))," "),"")</f>
        <v>0</v>
      </c>
      <c r="AD213">
        <f t="array" ref="AD213">IFERROR(CONCATENATE(TEXT(INDEX($AC$7:$AC$114,SMALL(IF($AF$7:$AF$114&lt;&gt;"",IF($AC$7:$AC$114&lt;&gt;"",ROW($AC$7:$AC$114)-MIN(ROW($AC$7:$AC$114))+1,""),""),ROW()-ROW(A$117)+1)),"##0")," "),"")</f>
        <v>0</v>
      </c>
      <c r="AE213">
        <f t="array" ref="AE213">IFERROR(CONCATENATE((INDEX($A$7:$A$114,SMALL(IF($AF$7:$AF$114&lt;&gt;"",IF($AC$7:$AC$114&lt;&gt;"",ROW($AC$7:$AC$114)-MIN(ROW($AC$7:$AC$114))+1,""),""),ROW()-ROW(A$117)+1))),),"")</f>
        <v>0</v>
      </c>
      <c r="AH213">
        <f t="array" ref="AH213">IFERROR(CONCATENATE((INDEX($AK$7:$AK$114,SMALL(IF($AK$7:$AK$114&lt;&gt;"",IF($AH$7:$AH$114&lt;&gt;"",ROW($AH$7:$AH$114)-MIN(ROW($AH$7:$AH$114))+1,""),""),ROW()-ROW(A$117)+1)))," "),"")</f>
        <v>0</v>
      </c>
      <c r="AI213">
        <f t="array" ref="AI213">IFERROR(CONCATENATE(TEXT(INDEX($AH$7:$AH$114,SMALL(IF($AK$7:$AK$114&lt;&gt;"",IF($AH$7:$AH$114&lt;&gt;"",ROW($AH$7:$AH$114)-MIN(ROW($AH$7:$AH$114))+1,""),""),ROW()-ROW(A$117)+1)),"##0")," "),"")</f>
        <v>0</v>
      </c>
      <c r="AJ213">
        <f t="array" ref="AJ213">IFERROR(CONCATENATE((INDEX($A$7:$A$114,SMALL(IF($AK$7:$AK$114&lt;&gt;"",IF($AH$7:$AH$114&lt;&gt;"",ROW($AH$7:$AH$114)-MIN(ROW($AH$7:$AH$114))+1,""),""),ROW()-ROW(A$117)+1))),),"")</f>
        <v>0</v>
      </c>
    </row>
    <row r="214" spans="9:36">
      <c r="I214">
        <f t="array" ref="I214">IFERROR(CONCATENATE(TEXT(INDEX($I$7:$I$114,SMALL(IF($L$7:$L$114&lt;&gt;"",IF($I$7:$I$114&lt;&gt;"",ROW($I$7:$I$114)-MIN(ROW($I$7:$I$114))+1,""),""),ROW()-ROW(A$117)+1)),"##0"),","),"")</f>
        <v>0</v>
      </c>
      <c r="J214">
        <f t="array" ref="J214">IFERROR(CONCATENATE((INDEX($L$7:$L$114,SMALL(IF($L$7:$L$114&lt;&gt;"",IF($I$7:$I$114&lt;&gt;"",ROW($I$7:$I$114)-MIN(ROW($I$7:$I$114))+1,""),""),ROW()-ROW(A$117)+1))),","),"")</f>
        <v>0</v>
      </c>
      <c r="K214">
        <f t="array" ref="K214">IFERROR(CONCATENATE((INDEX($A$7:$A$114,SMALL(IF($L$7:$L$114&lt;&gt;"",IF($I$7:$I$114&lt;&gt;"",ROW($I$7:$I$114)-MIN(ROW($I$7:$I$114))+1,""),""),ROW()-ROW(A$117)+1))),),"")</f>
        <v>0</v>
      </c>
      <c r="N214">
        <f t="array" ref="N214">IFERROR(CONCATENATE((INDEX($Q$7:$Q$114,SMALL(IF($Q$7:$Q$114&lt;&gt;"",IF($N$7:$N$114&lt;&gt;"",ROW($N$7:$N$114)-MIN(ROW($N$7:$N$114))+1,""),""),ROW()-ROW(A$117)+1)))," "),"")</f>
        <v>0</v>
      </c>
      <c r="O214">
        <f t="array" ref="O214">IFERROR(CONCATENATE(TEXT(INDEX($N$7:$N$114,SMALL(IF($Q$7:$Q$114&lt;&gt;"",IF($N$7:$N$114&lt;&gt;"",ROW($N$7:$N$114)-MIN(ROW($N$7:$N$114))+1,""),""),ROW()-ROW(A$117)+1)),"##0")," "),"")</f>
        <v>0</v>
      </c>
      <c r="P214">
        <f t="array" ref="P214">IFERROR(CONCATENATE((INDEX($A$7:$A$114,SMALL(IF($Q$7:$Q$114&lt;&gt;"",IF($N$7:$N$114&lt;&gt;"",ROW($N$7:$N$114)-MIN(ROW($N$7:$N$114))+1,""),""),ROW()-ROW(A$117)+1))),),"")</f>
        <v>0</v>
      </c>
      <c r="S214">
        <f t="array" ref="S214">IFERROR(CONCATENATE((INDEX($V$7:$V$114,SMALL(IF($V$7:$V$114&lt;&gt;"",IF($S$7:$S$114&lt;&gt;"",ROW($S$7:$S$114)-MIN(ROW($S$7:$S$114))+1,""),""),ROW()-ROW(A$117)+1)))," "),"")</f>
        <v>0</v>
      </c>
      <c r="T214">
        <f t="array" ref="T214">IFERROR(CONCATENATE(TEXT(INDEX($S$7:$S$114,SMALL(IF($V$7:$V$114&lt;&gt;"",IF($S$7:$S$114&lt;&gt;"",ROW($S$7:$S$114)-MIN(ROW($S$7:$S$114))+1,""),""),ROW()-ROW(A$117)+1)),"##0")," "),"")</f>
        <v>0</v>
      </c>
      <c r="U214">
        <f t="array" ref="U214">IFERROR(CONCATENATE((INDEX($A$7:$A$114,SMALL(IF($V$7:$V$114&lt;&gt;"",IF($S$7:$S$114&lt;&gt;"",ROW($S$7:$S$114)-MIN(ROW($S$7:$S$114))+1,""),""),ROW()-ROW(A$117)+1))),),"")</f>
        <v>0</v>
      </c>
      <c r="X214">
        <f t="array" ref="X214">IFERROR(CONCATENATE((INDEX($AA$7:$AA$114,SMALL(IF($AA$7:$AA$114&lt;&gt;"",IF($X$7:$X$114&lt;&gt;"",ROW($X$7:$X$114)-MIN(ROW($X$7:$X$114))+1,""),""),ROW()-ROW(A$117)+1))),","),"")</f>
        <v>0</v>
      </c>
      <c r="Y214">
        <f t="array" ref="Y214">IFERROR(CONCATENATE(TEXT(INDEX($X$7:$X$114,SMALL(IF($AA$7:$AA$114&lt;&gt;"",IF($X$7:$X$114&lt;&gt;"",ROW($X$7:$X$114)-MIN(ROW($X$7:$X$114))+1,""),""),ROW()-ROW(A$117)+1)),"##0"),","),"")</f>
        <v>0</v>
      </c>
      <c r="Z214">
        <f t="array" ref="Z214">IFERROR(CONCATENATE((INDEX($A$7:$A$114,SMALL(IF($AA$7:$AA$114&lt;&gt;"",IF($X$7:$X$114&lt;&gt;"",ROW($X$7:$X$114)-MIN(ROW($X$7:$X$114))+1,""),""),ROW()-ROW(A$117)+1))),),"")</f>
        <v>0</v>
      </c>
      <c r="AC214">
        <f t="array" ref="AC214">IFERROR(CONCATENATE((INDEX($AF$7:$AF$114,SMALL(IF($AF$7:$AF$114&lt;&gt;"",IF($AC$7:$AC$114&lt;&gt;"",ROW($AC$7:$AC$114)-MIN(ROW($AC$7:$AC$114))+1,""),""),ROW()-ROW(A$117)+1)))," "),"")</f>
        <v>0</v>
      </c>
      <c r="AD214">
        <f t="array" ref="AD214">IFERROR(CONCATENATE(TEXT(INDEX($AC$7:$AC$114,SMALL(IF($AF$7:$AF$114&lt;&gt;"",IF($AC$7:$AC$114&lt;&gt;"",ROW($AC$7:$AC$114)-MIN(ROW($AC$7:$AC$114))+1,""),""),ROW()-ROW(A$117)+1)),"##0")," "),"")</f>
        <v>0</v>
      </c>
      <c r="AE214">
        <f t="array" ref="AE214">IFERROR(CONCATENATE((INDEX($A$7:$A$114,SMALL(IF($AF$7:$AF$114&lt;&gt;"",IF($AC$7:$AC$114&lt;&gt;"",ROW($AC$7:$AC$114)-MIN(ROW($AC$7:$AC$114))+1,""),""),ROW()-ROW(A$117)+1))),),"")</f>
        <v>0</v>
      </c>
      <c r="AH214">
        <f t="array" ref="AH214">IFERROR(CONCATENATE((INDEX($AK$7:$AK$114,SMALL(IF($AK$7:$AK$114&lt;&gt;"",IF($AH$7:$AH$114&lt;&gt;"",ROW($AH$7:$AH$114)-MIN(ROW($AH$7:$AH$114))+1,""),""),ROW()-ROW(A$117)+1)))," "),"")</f>
        <v>0</v>
      </c>
      <c r="AI214">
        <f t="array" ref="AI214">IFERROR(CONCATENATE(TEXT(INDEX($AH$7:$AH$114,SMALL(IF($AK$7:$AK$114&lt;&gt;"",IF($AH$7:$AH$114&lt;&gt;"",ROW($AH$7:$AH$114)-MIN(ROW($AH$7:$AH$114))+1,""),""),ROW()-ROW(A$117)+1)),"##0")," "),"")</f>
        <v>0</v>
      </c>
      <c r="AJ214">
        <f t="array" ref="AJ214">IFERROR(CONCATENATE((INDEX($A$7:$A$114,SMALL(IF($AK$7:$AK$114&lt;&gt;"",IF($AH$7:$AH$114&lt;&gt;"",ROW($AH$7:$AH$114)-MIN(ROW($AH$7:$AH$114))+1,""),""),ROW()-ROW(A$117)+1))),),"")</f>
        <v>0</v>
      </c>
    </row>
    <row r="215" spans="9:36">
      <c r="I215">
        <f t="array" ref="I215">IFERROR(CONCATENATE(TEXT(INDEX($I$7:$I$114,SMALL(IF($L$7:$L$114&lt;&gt;"",IF($I$7:$I$114&lt;&gt;"",ROW($I$7:$I$114)-MIN(ROW($I$7:$I$114))+1,""),""),ROW()-ROW(A$117)+1)),"##0"),","),"")</f>
        <v>0</v>
      </c>
      <c r="J215">
        <f t="array" ref="J215">IFERROR(CONCATENATE((INDEX($L$7:$L$114,SMALL(IF($L$7:$L$114&lt;&gt;"",IF($I$7:$I$114&lt;&gt;"",ROW($I$7:$I$114)-MIN(ROW($I$7:$I$114))+1,""),""),ROW()-ROW(A$117)+1))),","),"")</f>
        <v>0</v>
      </c>
      <c r="K215">
        <f t="array" ref="K215">IFERROR(CONCATENATE((INDEX($A$7:$A$114,SMALL(IF($L$7:$L$114&lt;&gt;"",IF($I$7:$I$114&lt;&gt;"",ROW($I$7:$I$114)-MIN(ROW($I$7:$I$114))+1,""),""),ROW()-ROW(A$117)+1))),),"")</f>
        <v>0</v>
      </c>
      <c r="N215">
        <f t="array" ref="N215">IFERROR(CONCATENATE((INDEX($Q$7:$Q$114,SMALL(IF($Q$7:$Q$114&lt;&gt;"",IF($N$7:$N$114&lt;&gt;"",ROW($N$7:$N$114)-MIN(ROW($N$7:$N$114))+1,""),""),ROW()-ROW(A$117)+1)))," "),"")</f>
        <v>0</v>
      </c>
      <c r="O215">
        <f t="array" ref="O215">IFERROR(CONCATENATE(TEXT(INDEX($N$7:$N$114,SMALL(IF($Q$7:$Q$114&lt;&gt;"",IF($N$7:$N$114&lt;&gt;"",ROW($N$7:$N$114)-MIN(ROW($N$7:$N$114))+1,""),""),ROW()-ROW(A$117)+1)),"##0")," "),"")</f>
        <v>0</v>
      </c>
      <c r="P215">
        <f t="array" ref="P215">IFERROR(CONCATENATE((INDEX($A$7:$A$114,SMALL(IF($Q$7:$Q$114&lt;&gt;"",IF($N$7:$N$114&lt;&gt;"",ROW($N$7:$N$114)-MIN(ROW($N$7:$N$114))+1,""),""),ROW()-ROW(A$117)+1))),),"")</f>
        <v>0</v>
      </c>
      <c r="S215">
        <f t="array" ref="S215">IFERROR(CONCATENATE((INDEX($V$7:$V$114,SMALL(IF($V$7:$V$114&lt;&gt;"",IF($S$7:$S$114&lt;&gt;"",ROW($S$7:$S$114)-MIN(ROW($S$7:$S$114))+1,""),""),ROW()-ROW(A$117)+1)))," "),"")</f>
        <v>0</v>
      </c>
      <c r="T215">
        <f t="array" ref="T215">IFERROR(CONCATENATE(TEXT(INDEX($S$7:$S$114,SMALL(IF($V$7:$V$114&lt;&gt;"",IF($S$7:$S$114&lt;&gt;"",ROW($S$7:$S$114)-MIN(ROW($S$7:$S$114))+1,""),""),ROW()-ROW(A$117)+1)),"##0")," "),"")</f>
        <v>0</v>
      </c>
      <c r="U215">
        <f t="array" ref="U215">IFERROR(CONCATENATE((INDEX($A$7:$A$114,SMALL(IF($V$7:$V$114&lt;&gt;"",IF($S$7:$S$114&lt;&gt;"",ROW($S$7:$S$114)-MIN(ROW($S$7:$S$114))+1,""),""),ROW()-ROW(A$117)+1))),),"")</f>
        <v>0</v>
      </c>
      <c r="X215">
        <f t="array" ref="X215">IFERROR(CONCATENATE((INDEX($AA$7:$AA$114,SMALL(IF($AA$7:$AA$114&lt;&gt;"",IF($X$7:$X$114&lt;&gt;"",ROW($X$7:$X$114)-MIN(ROW($X$7:$X$114))+1,""),""),ROW()-ROW(A$117)+1))),","),"")</f>
        <v>0</v>
      </c>
      <c r="Y215">
        <f t="array" ref="Y215">IFERROR(CONCATENATE(TEXT(INDEX($X$7:$X$114,SMALL(IF($AA$7:$AA$114&lt;&gt;"",IF($X$7:$X$114&lt;&gt;"",ROW($X$7:$X$114)-MIN(ROW($X$7:$X$114))+1,""),""),ROW()-ROW(A$117)+1)),"##0"),","),"")</f>
        <v>0</v>
      </c>
      <c r="Z215">
        <f t="array" ref="Z215">IFERROR(CONCATENATE((INDEX($A$7:$A$114,SMALL(IF($AA$7:$AA$114&lt;&gt;"",IF($X$7:$X$114&lt;&gt;"",ROW($X$7:$X$114)-MIN(ROW($X$7:$X$114))+1,""),""),ROW()-ROW(A$117)+1))),),"")</f>
        <v>0</v>
      </c>
      <c r="AC215">
        <f t="array" ref="AC215">IFERROR(CONCATENATE((INDEX($AF$7:$AF$114,SMALL(IF($AF$7:$AF$114&lt;&gt;"",IF($AC$7:$AC$114&lt;&gt;"",ROW($AC$7:$AC$114)-MIN(ROW($AC$7:$AC$114))+1,""),""),ROW()-ROW(A$117)+1)))," "),"")</f>
        <v>0</v>
      </c>
      <c r="AD215">
        <f t="array" ref="AD215">IFERROR(CONCATENATE(TEXT(INDEX($AC$7:$AC$114,SMALL(IF($AF$7:$AF$114&lt;&gt;"",IF($AC$7:$AC$114&lt;&gt;"",ROW($AC$7:$AC$114)-MIN(ROW($AC$7:$AC$114))+1,""),""),ROW()-ROW(A$117)+1)),"##0")," "),"")</f>
        <v>0</v>
      </c>
      <c r="AE215">
        <f t="array" ref="AE215">IFERROR(CONCATENATE((INDEX($A$7:$A$114,SMALL(IF($AF$7:$AF$114&lt;&gt;"",IF($AC$7:$AC$114&lt;&gt;"",ROW($AC$7:$AC$114)-MIN(ROW($AC$7:$AC$114))+1,""),""),ROW()-ROW(A$117)+1))),),"")</f>
        <v>0</v>
      </c>
      <c r="AH215">
        <f t="array" ref="AH215">IFERROR(CONCATENATE((INDEX($AK$7:$AK$114,SMALL(IF($AK$7:$AK$114&lt;&gt;"",IF($AH$7:$AH$114&lt;&gt;"",ROW($AH$7:$AH$114)-MIN(ROW($AH$7:$AH$114))+1,""),""),ROW()-ROW(A$117)+1)))," "),"")</f>
        <v>0</v>
      </c>
      <c r="AI215">
        <f t="array" ref="AI215">IFERROR(CONCATENATE(TEXT(INDEX($AH$7:$AH$114,SMALL(IF($AK$7:$AK$114&lt;&gt;"",IF($AH$7:$AH$114&lt;&gt;"",ROW($AH$7:$AH$114)-MIN(ROW($AH$7:$AH$114))+1,""),""),ROW()-ROW(A$117)+1)),"##0")," "),"")</f>
        <v>0</v>
      </c>
      <c r="AJ215">
        <f t="array" ref="AJ215">IFERROR(CONCATENATE((INDEX($A$7:$A$114,SMALL(IF($AK$7:$AK$114&lt;&gt;"",IF($AH$7:$AH$114&lt;&gt;"",ROW($AH$7:$AH$114)-MIN(ROW($AH$7:$AH$114))+1,""),""),ROW()-ROW(A$117)+1))),),"")</f>
        <v>0</v>
      </c>
    </row>
    <row r="216" spans="9:36">
      <c r="I216">
        <f t="array" ref="I216">IFERROR(CONCATENATE(TEXT(INDEX($I$7:$I$114,SMALL(IF($L$7:$L$114&lt;&gt;"",IF($I$7:$I$114&lt;&gt;"",ROW($I$7:$I$114)-MIN(ROW($I$7:$I$114))+1,""),""),ROW()-ROW(A$117)+1)),"##0"),","),"")</f>
        <v>0</v>
      </c>
      <c r="J216">
        <f t="array" ref="J216">IFERROR(CONCATENATE((INDEX($L$7:$L$114,SMALL(IF($L$7:$L$114&lt;&gt;"",IF($I$7:$I$114&lt;&gt;"",ROW($I$7:$I$114)-MIN(ROW($I$7:$I$114))+1,""),""),ROW()-ROW(A$117)+1))),","),"")</f>
        <v>0</v>
      </c>
      <c r="K216">
        <f t="array" ref="K216">IFERROR(CONCATENATE((INDEX($A$7:$A$114,SMALL(IF($L$7:$L$114&lt;&gt;"",IF($I$7:$I$114&lt;&gt;"",ROW($I$7:$I$114)-MIN(ROW($I$7:$I$114))+1,""),""),ROW()-ROW(A$117)+1))),),"")</f>
        <v>0</v>
      </c>
      <c r="N216">
        <f t="array" ref="N216">IFERROR(CONCATENATE((INDEX($Q$7:$Q$114,SMALL(IF($Q$7:$Q$114&lt;&gt;"",IF($N$7:$N$114&lt;&gt;"",ROW($N$7:$N$114)-MIN(ROW($N$7:$N$114))+1,""),""),ROW()-ROW(A$117)+1)))," "),"")</f>
        <v>0</v>
      </c>
      <c r="O216">
        <f t="array" ref="O216">IFERROR(CONCATENATE(TEXT(INDEX($N$7:$N$114,SMALL(IF($Q$7:$Q$114&lt;&gt;"",IF($N$7:$N$114&lt;&gt;"",ROW($N$7:$N$114)-MIN(ROW($N$7:$N$114))+1,""),""),ROW()-ROW(A$117)+1)),"##0")," "),"")</f>
        <v>0</v>
      </c>
      <c r="P216">
        <f t="array" ref="P216">IFERROR(CONCATENATE((INDEX($A$7:$A$114,SMALL(IF($Q$7:$Q$114&lt;&gt;"",IF($N$7:$N$114&lt;&gt;"",ROW($N$7:$N$114)-MIN(ROW($N$7:$N$114))+1,""),""),ROW()-ROW(A$117)+1))),),"")</f>
        <v>0</v>
      </c>
      <c r="S216">
        <f t="array" ref="S216">IFERROR(CONCATENATE((INDEX($V$7:$V$114,SMALL(IF($V$7:$V$114&lt;&gt;"",IF($S$7:$S$114&lt;&gt;"",ROW($S$7:$S$114)-MIN(ROW($S$7:$S$114))+1,""),""),ROW()-ROW(A$117)+1)))," "),"")</f>
        <v>0</v>
      </c>
      <c r="T216">
        <f t="array" ref="T216">IFERROR(CONCATENATE(TEXT(INDEX($S$7:$S$114,SMALL(IF($V$7:$V$114&lt;&gt;"",IF($S$7:$S$114&lt;&gt;"",ROW($S$7:$S$114)-MIN(ROW($S$7:$S$114))+1,""),""),ROW()-ROW(A$117)+1)),"##0")," "),"")</f>
        <v>0</v>
      </c>
      <c r="U216">
        <f t="array" ref="U216">IFERROR(CONCATENATE((INDEX($A$7:$A$114,SMALL(IF($V$7:$V$114&lt;&gt;"",IF($S$7:$S$114&lt;&gt;"",ROW($S$7:$S$114)-MIN(ROW($S$7:$S$114))+1,""),""),ROW()-ROW(A$117)+1))),),"")</f>
        <v>0</v>
      </c>
      <c r="X216">
        <f t="array" ref="X216">IFERROR(CONCATENATE((INDEX($AA$7:$AA$114,SMALL(IF($AA$7:$AA$114&lt;&gt;"",IF($X$7:$X$114&lt;&gt;"",ROW($X$7:$X$114)-MIN(ROW($X$7:$X$114))+1,""),""),ROW()-ROW(A$117)+1))),","),"")</f>
        <v>0</v>
      </c>
      <c r="Y216">
        <f t="array" ref="Y216">IFERROR(CONCATENATE(TEXT(INDEX($X$7:$X$114,SMALL(IF($AA$7:$AA$114&lt;&gt;"",IF($X$7:$X$114&lt;&gt;"",ROW($X$7:$X$114)-MIN(ROW($X$7:$X$114))+1,""),""),ROW()-ROW(A$117)+1)),"##0"),","),"")</f>
        <v>0</v>
      </c>
      <c r="Z216">
        <f t="array" ref="Z216">IFERROR(CONCATENATE((INDEX($A$7:$A$114,SMALL(IF($AA$7:$AA$114&lt;&gt;"",IF($X$7:$X$114&lt;&gt;"",ROW($X$7:$X$114)-MIN(ROW($X$7:$X$114))+1,""),""),ROW()-ROW(A$117)+1))),),"")</f>
        <v>0</v>
      </c>
      <c r="AC216">
        <f t="array" ref="AC216">IFERROR(CONCATENATE((INDEX($AF$7:$AF$114,SMALL(IF($AF$7:$AF$114&lt;&gt;"",IF($AC$7:$AC$114&lt;&gt;"",ROW($AC$7:$AC$114)-MIN(ROW($AC$7:$AC$114))+1,""),""),ROW()-ROW(A$117)+1)))," "),"")</f>
        <v>0</v>
      </c>
      <c r="AD216">
        <f t="array" ref="AD216">IFERROR(CONCATENATE(TEXT(INDEX($AC$7:$AC$114,SMALL(IF($AF$7:$AF$114&lt;&gt;"",IF($AC$7:$AC$114&lt;&gt;"",ROW($AC$7:$AC$114)-MIN(ROW($AC$7:$AC$114))+1,""),""),ROW()-ROW(A$117)+1)),"##0")," "),"")</f>
        <v>0</v>
      </c>
      <c r="AE216">
        <f t="array" ref="AE216">IFERROR(CONCATENATE((INDEX($A$7:$A$114,SMALL(IF($AF$7:$AF$114&lt;&gt;"",IF($AC$7:$AC$114&lt;&gt;"",ROW($AC$7:$AC$114)-MIN(ROW($AC$7:$AC$114))+1,""),""),ROW()-ROW(A$117)+1))),),"")</f>
        <v>0</v>
      </c>
      <c r="AH216">
        <f t="array" ref="AH216">IFERROR(CONCATENATE((INDEX($AK$7:$AK$114,SMALL(IF($AK$7:$AK$114&lt;&gt;"",IF($AH$7:$AH$114&lt;&gt;"",ROW($AH$7:$AH$114)-MIN(ROW($AH$7:$AH$114))+1,""),""),ROW()-ROW(A$117)+1)))," "),"")</f>
        <v>0</v>
      </c>
      <c r="AI216">
        <f t="array" ref="AI216">IFERROR(CONCATENATE(TEXT(INDEX($AH$7:$AH$114,SMALL(IF($AK$7:$AK$114&lt;&gt;"",IF($AH$7:$AH$114&lt;&gt;"",ROW($AH$7:$AH$114)-MIN(ROW($AH$7:$AH$114))+1,""),""),ROW()-ROW(A$117)+1)),"##0")," "),"")</f>
        <v>0</v>
      </c>
      <c r="AJ216">
        <f t="array" ref="AJ216">IFERROR(CONCATENATE((INDEX($A$7:$A$114,SMALL(IF($AK$7:$AK$114&lt;&gt;"",IF($AH$7:$AH$114&lt;&gt;"",ROW($AH$7:$AH$114)-MIN(ROW($AH$7:$AH$114))+1,""),""),ROW()-ROW(A$117)+1))),),"")</f>
        <v>0</v>
      </c>
    </row>
    <row r="217" spans="9:36">
      <c r="I217">
        <f t="array" ref="I217">IFERROR(CONCATENATE(TEXT(INDEX($I$7:$I$114,SMALL(IF($L$7:$L$114&lt;&gt;"",IF($I$7:$I$114&lt;&gt;"",ROW($I$7:$I$114)-MIN(ROW($I$7:$I$114))+1,""),""),ROW()-ROW(A$117)+1)),"##0"),","),"")</f>
        <v>0</v>
      </c>
      <c r="J217">
        <f t="array" ref="J217">IFERROR(CONCATENATE((INDEX($L$7:$L$114,SMALL(IF($L$7:$L$114&lt;&gt;"",IF($I$7:$I$114&lt;&gt;"",ROW($I$7:$I$114)-MIN(ROW($I$7:$I$114))+1,""),""),ROW()-ROW(A$117)+1))),","),"")</f>
        <v>0</v>
      </c>
      <c r="K217">
        <f t="array" ref="K217">IFERROR(CONCATENATE((INDEX($A$7:$A$114,SMALL(IF($L$7:$L$114&lt;&gt;"",IF($I$7:$I$114&lt;&gt;"",ROW($I$7:$I$114)-MIN(ROW($I$7:$I$114))+1,""),""),ROW()-ROW(A$117)+1))),),"")</f>
        <v>0</v>
      </c>
      <c r="N217">
        <f t="array" ref="N217">IFERROR(CONCATENATE((INDEX($Q$7:$Q$114,SMALL(IF($Q$7:$Q$114&lt;&gt;"",IF($N$7:$N$114&lt;&gt;"",ROW($N$7:$N$114)-MIN(ROW($N$7:$N$114))+1,""),""),ROW()-ROW(A$117)+1)))," "),"")</f>
        <v>0</v>
      </c>
      <c r="O217">
        <f t="array" ref="O217">IFERROR(CONCATENATE(TEXT(INDEX($N$7:$N$114,SMALL(IF($Q$7:$Q$114&lt;&gt;"",IF($N$7:$N$114&lt;&gt;"",ROW($N$7:$N$114)-MIN(ROW($N$7:$N$114))+1,""),""),ROW()-ROW(A$117)+1)),"##0")," "),"")</f>
        <v>0</v>
      </c>
      <c r="P217">
        <f t="array" ref="P217">IFERROR(CONCATENATE((INDEX($A$7:$A$114,SMALL(IF($Q$7:$Q$114&lt;&gt;"",IF($N$7:$N$114&lt;&gt;"",ROW($N$7:$N$114)-MIN(ROW($N$7:$N$114))+1,""),""),ROW()-ROW(A$117)+1))),),"")</f>
        <v>0</v>
      </c>
      <c r="S217">
        <f t="array" ref="S217">IFERROR(CONCATENATE((INDEX($V$7:$V$114,SMALL(IF($V$7:$V$114&lt;&gt;"",IF($S$7:$S$114&lt;&gt;"",ROW($S$7:$S$114)-MIN(ROW($S$7:$S$114))+1,""),""),ROW()-ROW(A$117)+1)))," "),"")</f>
        <v>0</v>
      </c>
      <c r="T217">
        <f t="array" ref="T217">IFERROR(CONCATENATE(TEXT(INDEX($S$7:$S$114,SMALL(IF($V$7:$V$114&lt;&gt;"",IF($S$7:$S$114&lt;&gt;"",ROW($S$7:$S$114)-MIN(ROW($S$7:$S$114))+1,""),""),ROW()-ROW(A$117)+1)),"##0")," "),"")</f>
        <v>0</v>
      </c>
      <c r="U217">
        <f t="array" ref="U217">IFERROR(CONCATENATE((INDEX($A$7:$A$114,SMALL(IF($V$7:$V$114&lt;&gt;"",IF($S$7:$S$114&lt;&gt;"",ROW($S$7:$S$114)-MIN(ROW($S$7:$S$114))+1,""),""),ROW()-ROW(A$117)+1))),),"")</f>
        <v>0</v>
      </c>
      <c r="X217">
        <f t="array" ref="X217">IFERROR(CONCATENATE((INDEX($AA$7:$AA$114,SMALL(IF($AA$7:$AA$114&lt;&gt;"",IF($X$7:$X$114&lt;&gt;"",ROW($X$7:$X$114)-MIN(ROW($X$7:$X$114))+1,""),""),ROW()-ROW(A$117)+1))),","),"")</f>
        <v>0</v>
      </c>
      <c r="Y217">
        <f t="array" ref="Y217">IFERROR(CONCATENATE(TEXT(INDEX($X$7:$X$114,SMALL(IF($AA$7:$AA$114&lt;&gt;"",IF($X$7:$X$114&lt;&gt;"",ROW($X$7:$X$114)-MIN(ROW($X$7:$X$114))+1,""),""),ROW()-ROW(A$117)+1)),"##0"),","),"")</f>
        <v>0</v>
      </c>
      <c r="Z217">
        <f t="array" ref="Z217">IFERROR(CONCATENATE((INDEX($A$7:$A$114,SMALL(IF($AA$7:$AA$114&lt;&gt;"",IF($X$7:$X$114&lt;&gt;"",ROW($X$7:$X$114)-MIN(ROW($X$7:$X$114))+1,""),""),ROW()-ROW(A$117)+1))),),"")</f>
        <v>0</v>
      </c>
      <c r="AC217">
        <f t="array" ref="AC217">IFERROR(CONCATENATE((INDEX($AF$7:$AF$114,SMALL(IF($AF$7:$AF$114&lt;&gt;"",IF($AC$7:$AC$114&lt;&gt;"",ROW($AC$7:$AC$114)-MIN(ROW($AC$7:$AC$114))+1,""),""),ROW()-ROW(A$117)+1)))," "),"")</f>
        <v>0</v>
      </c>
      <c r="AD217">
        <f t="array" ref="AD217">IFERROR(CONCATENATE(TEXT(INDEX($AC$7:$AC$114,SMALL(IF($AF$7:$AF$114&lt;&gt;"",IF($AC$7:$AC$114&lt;&gt;"",ROW($AC$7:$AC$114)-MIN(ROW($AC$7:$AC$114))+1,""),""),ROW()-ROW(A$117)+1)),"##0")," "),"")</f>
        <v>0</v>
      </c>
      <c r="AE217">
        <f t="array" ref="AE217">IFERROR(CONCATENATE((INDEX($A$7:$A$114,SMALL(IF($AF$7:$AF$114&lt;&gt;"",IF($AC$7:$AC$114&lt;&gt;"",ROW($AC$7:$AC$114)-MIN(ROW($AC$7:$AC$114))+1,""),""),ROW()-ROW(A$117)+1))),),"")</f>
        <v>0</v>
      </c>
      <c r="AH217">
        <f t="array" ref="AH217">IFERROR(CONCATENATE((INDEX($AK$7:$AK$114,SMALL(IF($AK$7:$AK$114&lt;&gt;"",IF($AH$7:$AH$114&lt;&gt;"",ROW($AH$7:$AH$114)-MIN(ROW($AH$7:$AH$114))+1,""),""),ROW()-ROW(A$117)+1)))," "),"")</f>
        <v>0</v>
      </c>
      <c r="AI217">
        <f t="array" ref="AI217">IFERROR(CONCATENATE(TEXT(INDEX($AH$7:$AH$114,SMALL(IF($AK$7:$AK$114&lt;&gt;"",IF($AH$7:$AH$114&lt;&gt;"",ROW($AH$7:$AH$114)-MIN(ROW($AH$7:$AH$114))+1,""),""),ROW()-ROW(A$117)+1)),"##0")," "),"")</f>
        <v>0</v>
      </c>
      <c r="AJ217">
        <f t="array" ref="AJ217">IFERROR(CONCATENATE((INDEX($A$7:$A$114,SMALL(IF($AK$7:$AK$114&lt;&gt;"",IF($AH$7:$AH$114&lt;&gt;"",ROW($AH$7:$AH$114)-MIN(ROW($AH$7:$AH$114))+1,""),""),ROW()-ROW(A$117)+1))),),"")</f>
        <v>0</v>
      </c>
    </row>
    <row r="218" spans="9:36">
      <c r="I218">
        <f t="array" ref="I218">IFERROR(CONCATENATE(TEXT(INDEX($I$7:$I$114,SMALL(IF($L$7:$L$114&lt;&gt;"",IF($I$7:$I$114&lt;&gt;"",ROW($I$7:$I$114)-MIN(ROW($I$7:$I$114))+1,""),""),ROW()-ROW(A$117)+1)),"##0"),","),"")</f>
        <v>0</v>
      </c>
      <c r="J218">
        <f t="array" ref="J218">IFERROR(CONCATENATE((INDEX($L$7:$L$114,SMALL(IF($L$7:$L$114&lt;&gt;"",IF($I$7:$I$114&lt;&gt;"",ROW($I$7:$I$114)-MIN(ROW($I$7:$I$114))+1,""),""),ROW()-ROW(A$117)+1))),","),"")</f>
        <v>0</v>
      </c>
      <c r="K218">
        <f t="array" ref="K218">IFERROR(CONCATENATE((INDEX($A$7:$A$114,SMALL(IF($L$7:$L$114&lt;&gt;"",IF($I$7:$I$114&lt;&gt;"",ROW($I$7:$I$114)-MIN(ROW($I$7:$I$114))+1,""),""),ROW()-ROW(A$117)+1))),),"")</f>
        <v>0</v>
      </c>
      <c r="N218">
        <f t="array" ref="N218">IFERROR(CONCATENATE((INDEX($Q$7:$Q$114,SMALL(IF($Q$7:$Q$114&lt;&gt;"",IF($N$7:$N$114&lt;&gt;"",ROW($N$7:$N$114)-MIN(ROW($N$7:$N$114))+1,""),""),ROW()-ROW(A$117)+1)))," "),"")</f>
        <v>0</v>
      </c>
      <c r="O218">
        <f t="array" ref="O218">IFERROR(CONCATENATE(TEXT(INDEX($N$7:$N$114,SMALL(IF($Q$7:$Q$114&lt;&gt;"",IF($N$7:$N$114&lt;&gt;"",ROW($N$7:$N$114)-MIN(ROW($N$7:$N$114))+1,""),""),ROW()-ROW(A$117)+1)),"##0")," "),"")</f>
        <v>0</v>
      </c>
      <c r="P218">
        <f t="array" ref="P218">IFERROR(CONCATENATE((INDEX($A$7:$A$114,SMALL(IF($Q$7:$Q$114&lt;&gt;"",IF($N$7:$N$114&lt;&gt;"",ROW($N$7:$N$114)-MIN(ROW($N$7:$N$114))+1,""),""),ROW()-ROW(A$117)+1))),),"")</f>
        <v>0</v>
      </c>
      <c r="S218">
        <f t="array" ref="S218">IFERROR(CONCATENATE((INDEX($V$7:$V$114,SMALL(IF($V$7:$V$114&lt;&gt;"",IF($S$7:$S$114&lt;&gt;"",ROW($S$7:$S$114)-MIN(ROW($S$7:$S$114))+1,""),""),ROW()-ROW(A$117)+1)))," "),"")</f>
        <v>0</v>
      </c>
      <c r="T218">
        <f t="array" ref="T218">IFERROR(CONCATENATE(TEXT(INDEX($S$7:$S$114,SMALL(IF($V$7:$V$114&lt;&gt;"",IF($S$7:$S$114&lt;&gt;"",ROW($S$7:$S$114)-MIN(ROW($S$7:$S$114))+1,""),""),ROW()-ROW(A$117)+1)),"##0")," "),"")</f>
        <v>0</v>
      </c>
      <c r="U218">
        <f t="array" ref="U218">IFERROR(CONCATENATE((INDEX($A$7:$A$114,SMALL(IF($V$7:$V$114&lt;&gt;"",IF($S$7:$S$114&lt;&gt;"",ROW($S$7:$S$114)-MIN(ROW($S$7:$S$114))+1,""),""),ROW()-ROW(A$117)+1))),),"")</f>
        <v>0</v>
      </c>
      <c r="X218">
        <f t="array" ref="X218">IFERROR(CONCATENATE((INDEX($AA$7:$AA$114,SMALL(IF($AA$7:$AA$114&lt;&gt;"",IF($X$7:$X$114&lt;&gt;"",ROW($X$7:$X$114)-MIN(ROW($X$7:$X$114))+1,""),""),ROW()-ROW(A$117)+1))),","),"")</f>
        <v>0</v>
      </c>
      <c r="Y218">
        <f t="array" ref="Y218">IFERROR(CONCATENATE(TEXT(INDEX($X$7:$X$114,SMALL(IF($AA$7:$AA$114&lt;&gt;"",IF($X$7:$X$114&lt;&gt;"",ROW($X$7:$X$114)-MIN(ROW($X$7:$X$114))+1,""),""),ROW()-ROW(A$117)+1)),"##0"),","),"")</f>
        <v>0</v>
      </c>
      <c r="Z218">
        <f t="array" ref="Z218">IFERROR(CONCATENATE((INDEX($A$7:$A$114,SMALL(IF($AA$7:$AA$114&lt;&gt;"",IF($X$7:$X$114&lt;&gt;"",ROW($X$7:$X$114)-MIN(ROW($X$7:$X$114))+1,""),""),ROW()-ROW(A$117)+1))),),"")</f>
        <v>0</v>
      </c>
      <c r="AC218">
        <f t="array" ref="AC218">IFERROR(CONCATENATE((INDEX($AF$7:$AF$114,SMALL(IF($AF$7:$AF$114&lt;&gt;"",IF($AC$7:$AC$114&lt;&gt;"",ROW($AC$7:$AC$114)-MIN(ROW($AC$7:$AC$114))+1,""),""),ROW()-ROW(A$117)+1)))," "),"")</f>
        <v>0</v>
      </c>
      <c r="AD218">
        <f t="array" ref="AD218">IFERROR(CONCATENATE(TEXT(INDEX($AC$7:$AC$114,SMALL(IF($AF$7:$AF$114&lt;&gt;"",IF($AC$7:$AC$114&lt;&gt;"",ROW($AC$7:$AC$114)-MIN(ROW($AC$7:$AC$114))+1,""),""),ROW()-ROW(A$117)+1)),"##0")," "),"")</f>
        <v>0</v>
      </c>
      <c r="AE218">
        <f t="array" ref="AE218">IFERROR(CONCATENATE((INDEX($A$7:$A$114,SMALL(IF($AF$7:$AF$114&lt;&gt;"",IF($AC$7:$AC$114&lt;&gt;"",ROW($AC$7:$AC$114)-MIN(ROW($AC$7:$AC$114))+1,""),""),ROW()-ROW(A$117)+1))),),"")</f>
        <v>0</v>
      </c>
      <c r="AH218">
        <f t="array" ref="AH218">IFERROR(CONCATENATE((INDEX($AK$7:$AK$114,SMALL(IF($AK$7:$AK$114&lt;&gt;"",IF($AH$7:$AH$114&lt;&gt;"",ROW($AH$7:$AH$114)-MIN(ROW($AH$7:$AH$114))+1,""),""),ROW()-ROW(A$117)+1)))," "),"")</f>
        <v>0</v>
      </c>
      <c r="AI218">
        <f t="array" ref="AI218">IFERROR(CONCATENATE(TEXT(INDEX($AH$7:$AH$114,SMALL(IF($AK$7:$AK$114&lt;&gt;"",IF($AH$7:$AH$114&lt;&gt;"",ROW($AH$7:$AH$114)-MIN(ROW($AH$7:$AH$114))+1,""),""),ROW()-ROW(A$117)+1)),"##0")," "),"")</f>
        <v>0</v>
      </c>
      <c r="AJ218">
        <f t="array" ref="AJ218">IFERROR(CONCATENATE((INDEX($A$7:$A$114,SMALL(IF($AK$7:$AK$114&lt;&gt;"",IF($AH$7:$AH$114&lt;&gt;"",ROW($AH$7:$AH$114)-MIN(ROW($AH$7:$AH$114))+1,""),""),ROW()-ROW(A$117)+1))),),"")</f>
        <v>0</v>
      </c>
    </row>
    <row r="219" spans="9:36">
      <c r="I219">
        <f t="array" ref="I219">IFERROR(CONCATENATE(TEXT(INDEX($I$7:$I$114,SMALL(IF($L$7:$L$114&lt;&gt;"",IF($I$7:$I$114&lt;&gt;"",ROW($I$7:$I$114)-MIN(ROW($I$7:$I$114))+1,""),""),ROW()-ROW(A$117)+1)),"##0"),","),"")</f>
        <v>0</v>
      </c>
      <c r="J219">
        <f t="array" ref="J219">IFERROR(CONCATENATE((INDEX($L$7:$L$114,SMALL(IF($L$7:$L$114&lt;&gt;"",IF($I$7:$I$114&lt;&gt;"",ROW($I$7:$I$114)-MIN(ROW($I$7:$I$114))+1,""),""),ROW()-ROW(A$117)+1))),","),"")</f>
        <v>0</v>
      </c>
      <c r="K219">
        <f t="array" ref="K219">IFERROR(CONCATENATE((INDEX($A$7:$A$114,SMALL(IF($L$7:$L$114&lt;&gt;"",IF($I$7:$I$114&lt;&gt;"",ROW($I$7:$I$114)-MIN(ROW($I$7:$I$114))+1,""),""),ROW()-ROW(A$117)+1))),),"")</f>
        <v>0</v>
      </c>
      <c r="N219">
        <f t="array" ref="N219">IFERROR(CONCATENATE((INDEX($Q$7:$Q$114,SMALL(IF($Q$7:$Q$114&lt;&gt;"",IF($N$7:$N$114&lt;&gt;"",ROW($N$7:$N$114)-MIN(ROW($N$7:$N$114))+1,""),""),ROW()-ROW(A$117)+1)))," "),"")</f>
        <v>0</v>
      </c>
      <c r="O219">
        <f t="array" ref="O219">IFERROR(CONCATENATE(TEXT(INDEX($N$7:$N$114,SMALL(IF($Q$7:$Q$114&lt;&gt;"",IF($N$7:$N$114&lt;&gt;"",ROW($N$7:$N$114)-MIN(ROW($N$7:$N$114))+1,""),""),ROW()-ROW(A$117)+1)),"##0")," "),"")</f>
        <v>0</v>
      </c>
      <c r="P219">
        <f t="array" ref="P219">IFERROR(CONCATENATE((INDEX($A$7:$A$114,SMALL(IF($Q$7:$Q$114&lt;&gt;"",IF($N$7:$N$114&lt;&gt;"",ROW($N$7:$N$114)-MIN(ROW($N$7:$N$114))+1,""),""),ROW()-ROW(A$117)+1))),),"")</f>
        <v>0</v>
      </c>
      <c r="S219">
        <f t="array" ref="S219">IFERROR(CONCATENATE((INDEX($V$7:$V$114,SMALL(IF($V$7:$V$114&lt;&gt;"",IF($S$7:$S$114&lt;&gt;"",ROW($S$7:$S$114)-MIN(ROW($S$7:$S$114))+1,""),""),ROW()-ROW(A$117)+1)))," "),"")</f>
        <v>0</v>
      </c>
      <c r="T219">
        <f t="array" ref="T219">IFERROR(CONCATENATE(TEXT(INDEX($S$7:$S$114,SMALL(IF($V$7:$V$114&lt;&gt;"",IF($S$7:$S$114&lt;&gt;"",ROW($S$7:$S$114)-MIN(ROW($S$7:$S$114))+1,""),""),ROW()-ROW(A$117)+1)),"##0")," "),"")</f>
        <v>0</v>
      </c>
      <c r="U219">
        <f t="array" ref="U219">IFERROR(CONCATENATE((INDEX($A$7:$A$114,SMALL(IF($V$7:$V$114&lt;&gt;"",IF($S$7:$S$114&lt;&gt;"",ROW($S$7:$S$114)-MIN(ROW($S$7:$S$114))+1,""),""),ROW()-ROW(A$117)+1))),),"")</f>
        <v>0</v>
      </c>
      <c r="X219">
        <f t="array" ref="X219">IFERROR(CONCATENATE((INDEX($AA$7:$AA$114,SMALL(IF($AA$7:$AA$114&lt;&gt;"",IF($X$7:$X$114&lt;&gt;"",ROW($X$7:$X$114)-MIN(ROW($X$7:$X$114))+1,""),""),ROW()-ROW(A$117)+1))),","),"")</f>
        <v>0</v>
      </c>
      <c r="Y219">
        <f t="array" ref="Y219">IFERROR(CONCATENATE(TEXT(INDEX($X$7:$X$114,SMALL(IF($AA$7:$AA$114&lt;&gt;"",IF($X$7:$X$114&lt;&gt;"",ROW($X$7:$X$114)-MIN(ROW($X$7:$X$114))+1,""),""),ROW()-ROW(A$117)+1)),"##0"),","),"")</f>
        <v>0</v>
      </c>
      <c r="Z219">
        <f t="array" ref="Z219">IFERROR(CONCATENATE((INDEX($A$7:$A$114,SMALL(IF($AA$7:$AA$114&lt;&gt;"",IF($X$7:$X$114&lt;&gt;"",ROW($X$7:$X$114)-MIN(ROW($X$7:$X$114))+1,""),""),ROW()-ROW(A$117)+1))),),"")</f>
        <v>0</v>
      </c>
      <c r="AC219">
        <f t="array" ref="AC219">IFERROR(CONCATENATE((INDEX($AF$7:$AF$114,SMALL(IF($AF$7:$AF$114&lt;&gt;"",IF($AC$7:$AC$114&lt;&gt;"",ROW($AC$7:$AC$114)-MIN(ROW($AC$7:$AC$114))+1,""),""),ROW()-ROW(A$117)+1)))," "),"")</f>
        <v>0</v>
      </c>
      <c r="AD219">
        <f t="array" ref="AD219">IFERROR(CONCATENATE(TEXT(INDEX($AC$7:$AC$114,SMALL(IF($AF$7:$AF$114&lt;&gt;"",IF($AC$7:$AC$114&lt;&gt;"",ROW($AC$7:$AC$114)-MIN(ROW($AC$7:$AC$114))+1,""),""),ROW()-ROW(A$117)+1)),"##0")," "),"")</f>
        <v>0</v>
      </c>
      <c r="AE219">
        <f t="array" ref="AE219">IFERROR(CONCATENATE((INDEX($A$7:$A$114,SMALL(IF($AF$7:$AF$114&lt;&gt;"",IF($AC$7:$AC$114&lt;&gt;"",ROW($AC$7:$AC$114)-MIN(ROW($AC$7:$AC$114))+1,""),""),ROW()-ROW(A$117)+1))),),"")</f>
        <v>0</v>
      </c>
      <c r="AH219">
        <f t="array" ref="AH219">IFERROR(CONCATENATE((INDEX($AK$7:$AK$114,SMALL(IF($AK$7:$AK$114&lt;&gt;"",IF($AH$7:$AH$114&lt;&gt;"",ROW($AH$7:$AH$114)-MIN(ROW($AH$7:$AH$114))+1,""),""),ROW()-ROW(A$117)+1)))," "),"")</f>
        <v>0</v>
      </c>
      <c r="AI219">
        <f t="array" ref="AI219">IFERROR(CONCATENATE(TEXT(INDEX($AH$7:$AH$114,SMALL(IF($AK$7:$AK$114&lt;&gt;"",IF($AH$7:$AH$114&lt;&gt;"",ROW($AH$7:$AH$114)-MIN(ROW($AH$7:$AH$114))+1,""),""),ROW()-ROW(A$117)+1)),"##0")," "),"")</f>
        <v>0</v>
      </c>
      <c r="AJ219">
        <f t="array" ref="AJ219">IFERROR(CONCATENATE((INDEX($A$7:$A$114,SMALL(IF($AK$7:$AK$114&lt;&gt;"",IF($AH$7:$AH$114&lt;&gt;"",ROW($AH$7:$AH$114)-MIN(ROW($AH$7:$AH$114))+1,""),""),ROW()-ROW(A$117)+1))),),"")</f>
        <v>0</v>
      </c>
    </row>
    <row r="220" spans="9:36">
      <c r="I220">
        <f t="array" ref="I220">IFERROR(CONCATENATE(TEXT(INDEX($I$7:$I$114,SMALL(IF($L$7:$L$114&lt;&gt;"",IF($I$7:$I$114&lt;&gt;"",ROW($I$7:$I$114)-MIN(ROW($I$7:$I$114))+1,""),""),ROW()-ROW(A$117)+1)),"##0"),","),"")</f>
        <v>0</v>
      </c>
      <c r="J220">
        <f t="array" ref="J220">IFERROR(CONCATENATE((INDEX($L$7:$L$114,SMALL(IF($L$7:$L$114&lt;&gt;"",IF($I$7:$I$114&lt;&gt;"",ROW($I$7:$I$114)-MIN(ROW($I$7:$I$114))+1,""),""),ROW()-ROW(A$117)+1))),","),"")</f>
        <v>0</v>
      </c>
      <c r="K220">
        <f t="array" ref="K220">IFERROR(CONCATENATE((INDEX($A$7:$A$114,SMALL(IF($L$7:$L$114&lt;&gt;"",IF($I$7:$I$114&lt;&gt;"",ROW($I$7:$I$114)-MIN(ROW($I$7:$I$114))+1,""),""),ROW()-ROW(A$117)+1))),),"")</f>
        <v>0</v>
      </c>
      <c r="N220">
        <f t="array" ref="N220">IFERROR(CONCATENATE((INDEX($Q$7:$Q$114,SMALL(IF($Q$7:$Q$114&lt;&gt;"",IF($N$7:$N$114&lt;&gt;"",ROW($N$7:$N$114)-MIN(ROW($N$7:$N$114))+1,""),""),ROW()-ROW(A$117)+1)))," "),"")</f>
        <v>0</v>
      </c>
      <c r="O220">
        <f t="array" ref="O220">IFERROR(CONCATENATE(TEXT(INDEX($N$7:$N$114,SMALL(IF($Q$7:$Q$114&lt;&gt;"",IF($N$7:$N$114&lt;&gt;"",ROW($N$7:$N$114)-MIN(ROW($N$7:$N$114))+1,""),""),ROW()-ROW(A$117)+1)),"##0")," "),"")</f>
        <v>0</v>
      </c>
      <c r="P220">
        <f t="array" ref="P220">IFERROR(CONCATENATE((INDEX($A$7:$A$114,SMALL(IF($Q$7:$Q$114&lt;&gt;"",IF($N$7:$N$114&lt;&gt;"",ROW($N$7:$N$114)-MIN(ROW($N$7:$N$114))+1,""),""),ROW()-ROW(A$117)+1))),),"")</f>
        <v>0</v>
      </c>
      <c r="S220">
        <f t="array" ref="S220">IFERROR(CONCATENATE((INDEX($V$7:$V$114,SMALL(IF($V$7:$V$114&lt;&gt;"",IF($S$7:$S$114&lt;&gt;"",ROW($S$7:$S$114)-MIN(ROW($S$7:$S$114))+1,""),""),ROW()-ROW(A$117)+1)))," "),"")</f>
        <v>0</v>
      </c>
      <c r="T220">
        <f t="array" ref="T220">IFERROR(CONCATENATE(TEXT(INDEX($S$7:$S$114,SMALL(IF($V$7:$V$114&lt;&gt;"",IF($S$7:$S$114&lt;&gt;"",ROW($S$7:$S$114)-MIN(ROW($S$7:$S$114))+1,""),""),ROW()-ROW(A$117)+1)),"##0")," "),"")</f>
        <v>0</v>
      </c>
      <c r="U220">
        <f t="array" ref="U220">IFERROR(CONCATENATE((INDEX($A$7:$A$114,SMALL(IF($V$7:$V$114&lt;&gt;"",IF($S$7:$S$114&lt;&gt;"",ROW($S$7:$S$114)-MIN(ROW($S$7:$S$114))+1,""),""),ROW()-ROW(A$117)+1))),),"")</f>
        <v>0</v>
      </c>
      <c r="X220">
        <f t="array" ref="X220">IFERROR(CONCATENATE((INDEX($AA$7:$AA$114,SMALL(IF($AA$7:$AA$114&lt;&gt;"",IF($X$7:$X$114&lt;&gt;"",ROW($X$7:$X$114)-MIN(ROW($X$7:$X$114))+1,""),""),ROW()-ROW(A$117)+1))),","),"")</f>
        <v>0</v>
      </c>
      <c r="Y220">
        <f t="array" ref="Y220">IFERROR(CONCATENATE(TEXT(INDEX($X$7:$X$114,SMALL(IF($AA$7:$AA$114&lt;&gt;"",IF($X$7:$X$114&lt;&gt;"",ROW($X$7:$X$114)-MIN(ROW($X$7:$X$114))+1,""),""),ROW()-ROW(A$117)+1)),"##0"),","),"")</f>
        <v>0</v>
      </c>
      <c r="Z220">
        <f t="array" ref="Z220">IFERROR(CONCATENATE((INDEX($A$7:$A$114,SMALL(IF($AA$7:$AA$114&lt;&gt;"",IF($X$7:$X$114&lt;&gt;"",ROW($X$7:$X$114)-MIN(ROW($X$7:$X$114))+1,""),""),ROW()-ROW(A$117)+1))),),"")</f>
        <v>0</v>
      </c>
      <c r="AC220">
        <f t="array" ref="AC220">IFERROR(CONCATENATE((INDEX($AF$7:$AF$114,SMALL(IF($AF$7:$AF$114&lt;&gt;"",IF($AC$7:$AC$114&lt;&gt;"",ROW($AC$7:$AC$114)-MIN(ROW($AC$7:$AC$114))+1,""),""),ROW()-ROW(A$117)+1)))," "),"")</f>
        <v>0</v>
      </c>
      <c r="AD220">
        <f t="array" ref="AD220">IFERROR(CONCATENATE(TEXT(INDEX($AC$7:$AC$114,SMALL(IF($AF$7:$AF$114&lt;&gt;"",IF($AC$7:$AC$114&lt;&gt;"",ROW($AC$7:$AC$114)-MIN(ROW($AC$7:$AC$114))+1,""),""),ROW()-ROW(A$117)+1)),"##0")," "),"")</f>
        <v>0</v>
      </c>
      <c r="AE220">
        <f t="array" ref="AE220">IFERROR(CONCATENATE((INDEX($A$7:$A$114,SMALL(IF($AF$7:$AF$114&lt;&gt;"",IF($AC$7:$AC$114&lt;&gt;"",ROW($AC$7:$AC$114)-MIN(ROW($AC$7:$AC$114))+1,""),""),ROW()-ROW(A$117)+1))),),"")</f>
        <v>0</v>
      </c>
      <c r="AH220">
        <f t="array" ref="AH220">IFERROR(CONCATENATE((INDEX($AK$7:$AK$114,SMALL(IF($AK$7:$AK$114&lt;&gt;"",IF($AH$7:$AH$114&lt;&gt;"",ROW($AH$7:$AH$114)-MIN(ROW($AH$7:$AH$114))+1,""),""),ROW()-ROW(A$117)+1)))," "),"")</f>
        <v>0</v>
      </c>
      <c r="AI220">
        <f t="array" ref="AI220">IFERROR(CONCATENATE(TEXT(INDEX($AH$7:$AH$114,SMALL(IF($AK$7:$AK$114&lt;&gt;"",IF($AH$7:$AH$114&lt;&gt;"",ROW($AH$7:$AH$114)-MIN(ROW($AH$7:$AH$114))+1,""),""),ROW()-ROW(A$117)+1)),"##0")," "),"")</f>
        <v>0</v>
      </c>
      <c r="AJ220">
        <f t="array" ref="AJ220">IFERROR(CONCATENATE((INDEX($A$7:$A$114,SMALL(IF($AK$7:$AK$114&lt;&gt;"",IF($AH$7:$AH$114&lt;&gt;"",ROW($AH$7:$AH$114)-MIN(ROW($AH$7:$AH$114))+1,""),""),ROW()-ROW(A$117)+1))),),"")</f>
        <v>0</v>
      </c>
    </row>
    <row r="221" spans="9:36">
      <c r="I221">
        <f t="array" ref="I221">IFERROR(CONCATENATE(TEXT(INDEX($I$7:$I$114,SMALL(IF($L$7:$L$114&lt;&gt;"",IF($I$7:$I$114&lt;&gt;"",ROW($I$7:$I$114)-MIN(ROW($I$7:$I$114))+1,""),""),ROW()-ROW(A$117)+1)),"##0"),","),"")</f>
        <v>0</v>
      </c>
      <c r="J221">
        <f t="array" ref="J221">IFERROR(CONCATENATE((INDEX($L$7:$L$114,SMALL(IF($L$7:$L$114&lt;&gt;"",IF($I$7:$I$114&lt;&gt;"",ROW($I$7:$I$114)-MIN(ROW($I$7:$I$114))+1,""),""),ROW()-ROW(A$117)+1))),","),"")</f>
        <v>0</v>
      </c>
      <c r="K221">
        <f t="array" ref="K221">IFERROR(CONCATENATE((INDEX($A$7:$A$114,SMALL(IF($L$7:$L$114&lt;&gt;"",IF($I$7:$I$114&lt;&gt;"",ROW($I$7:$I$114)-MIN(ROW($I$7:$I$114))+1,""),""),ROW()-ROW(A$117)+1))),),"")</f>
        <v>0</v>
      </c>
      <c r="N221">
        <f t="array" ref="N221">IFERROR(CONCATENATE((INDEX($Q$7:$Q$114,SMALL(IF($Q$7:$Q$114&lt;&gt;"",IF($N$7:$N$114&lt;&gt;"",ROW($N$7:$N$114)-MIN(ROW($N$7:$N$114))+1,""),""),ROW()-ROW(A$117)+1)))," "),"")</f>
        <v>0</v>
      </c>
      <c r="O221">
        <f t="array" ref="O221">IFERROR(CONCATENATE(TEXT(INDEX($N$7:$N$114,SMALL(IF($Q$7:$Q$114&lt;&gt;"",IF($N$7:$N$114&lt;&gt;"",ROW($N$7:$N$114)-MIN(ROW($N$7:$N$114))+1,""),""),ROW()-ROW(A$117)+1)),"##0")," "),"")</f>
        <v>0</v>
      </c>
      <c r="P221">
        <f t="array" ref="P221">IFERROR(CONCATENATE((INDEX($A$7:$A$114,SMALL(IF($Q$7:$Q$114&lt;&gt;"",IF($N$7:$N$114&lt;&gt;"",ROW($N$7:$N$114)-MIN(ROW($N$7:$N$114))+1,""),""),ROW()-ROW(A$117)+1))),),"")</f>
        <v>0</v>
      </c>
      <c r="S221">
        <f t="array" ref="S221">IFERROR(CONCATENATE((INDEX($V$7:$V$114,SMALL(IF($V$7:$V$114&lt;&gt;"",IF($S$7:$S$114&lt;&gt;"",ROW($S$7:$S$114)-MIN(ROW($S$7:$S$114))+1,""),""),ROW()-ROW(A$117)+1)))," "),"")</f>
        <v>0</v>
      </c>
      <c r="T221">
        <f t="array" ref="T221">IFERROR(CONCATENATE(TEXT(INDEX($S$7:$S$114,SMALL(IF($V$7:$V$114&lt;&gt;"",IF($S$7:$S$114&lt;&gt;"",ROW($S$7:$S$114)-MIN(ROW($S$7:$S$114))+1,""),""),ROW()-ROW(A$117)+1)),"##0")," "),"")</f>
        <v>0</v>
      </c>
      <c r="U221">
        <f t="array" ref="U221">IFERROR(CONCATENATE((INDEX($A$7:$A$114,SMALL(IF($V$7:$V$114&lt;&gt;"",IF($S$7:$S$114&lt;&gt;"",ROW($S$7:$S$114)-MIN(ROW($S$7:$S$114))+1,""),""),ROW()-ROW(A$117)+1))),),"")</f>
        <v>0</v>
      </c>
      <c r="X221">
        <f t="array" ref="X221">IFERROR(CONCATENATE((INDEX($AA$7:$AA$114,SMALL(IF($AA$7:$AA$114&lt;&gt;"",IF($X$7:$X$114&lt;&gt;"",ROW($X$7:$X$114)-MIN(ROW($X$7:$X$114))+1,""),""),ROW()-ROW(A$117)+1))),","),"")</f>
        <v>0</v>
      </c>
      <c r="Y221">
        <f t="array" ref="Y221">IFERROR(CONCATENATE(TEXT(INDEX($X$7:$X$114,SMALL(IF($AA$7:$AA$114&lt;&gt;"",IF($X$7:$X$114&lt;&gt;"",ROW($X$7:$X$114)-MIN(ROW($X$7:$X$114))+1,""),""),ROW()-ROW(A$117)+1)),"##0"),","),"")</f>
        <v>0</v>
      </c>
      <c r="Z221">
        <f t="array" ref="Z221">IFERROR(CONCATENATE((INDEX($A$7:$A$114,SMALL(IF($AA$7:$AA$114&lt;&gt;"",IF($X$7:$X$114&lt;&gt;"",ROW($X$7:$X$114)-MIN(ROW($X$7:$X$114))+1,""),""),ROW()-ROW(A$117)+1))),),"")</f>
        <v>0</v>
      </c>
      <c r="AC221">
        <f t="array" ref="AC221">IFERROR(CONCATENATE((INDEX($AF$7:$AF$114,SMALL(IF($AF$7:$AF$114&lt;&gt;"",IF($AC$7:$AC$114&lt;&gt;"",ROW($AC$7:$AC$114)-MIN(ROW($AC$7:$AC$114))+1,""),""),ROW()-ROW(A$117)+1)))," "),"")</f>
        <v>0</v>
      </c>
      <c r="AD221">
        <f t="array" ref="AD221">IFERROR(CONCATENATE(TEXT(INDEX($AC$7:$AC$114,SMALL(IF($AF$7:$AF$114&lt;&gt;"",IF($AC$7:$AC$114&lt;&gt;"",ROW($AC$7:$AC$114)-MIN(ROW($AC$7:$AC$114))+1,""),""),ROW()-ROW(A$117)+1)),"##0")," "),"")</f>
        <v>0</v>
      </c>
      <c r="AE221">
        <f t="array" ref="AE221">IFERROR(CONCATENATE((INDEX($A$7:$A$114,SMALL(IF($AF$7:$AF$114&lt;&gt;"",IF($AC$7:$AC$114&lt;&gt;"",ROW($AC$7:$AC$114)-MIN(ROW($AC$7:$AC$114))+1,""),""),ROW()-ROW(A$117)+1))),),"")</f>
        <v>0</v>
      </c>
      <c r="AH221">
        <f t="array" ref="AH221">IFERROR(CONCATENATE((INDEX($AK$7:$AK$114,SMALL(IF($AK$7:$AK$114&lt;&gt;"",IF($AH$7:$AH$114&lt;&gt;"",ROW($AH$7:$AH$114)-MIN(ROW($AH$7:$AH$114))+1,""),""),ROW()-ROW(A$117)+1)))," "),"")</f>
        <v>0</v>
      </c>
      <c r="AI221">
        <f t="array" ref="AI221">IFERROR(CONCATENATE(TEXT(INDEX($AH$7:$AH$114,SMALL(IF($AK$7:$AK$114&lt;&gt;"",IF($AH$7:$AH$114&lt;&gt;"",ROW($AH$7:$AH$114)-MIN(ROW($AH$7:$AH$114))+1,""),""),ROW()-ROW(A$117)+1)),"##0")," "),"")</f>
        <v>0</v>
      </c>
      <c r="AJ221">
        <f t="array" ref="AJ221">IFERROR(CONCATENATE((INDEX($A$7:$A$114,SMALL(IF($AK$7:$AK$114&lt;&gt;"",IF($AH$7:$AH$114&lt;&gt;"",ROW($AH$7:$AH$114)-MIN(ROW($AH$7:$AH$114))+1,""),""),ROW()-ROW(A$117)+1))),),"")</f>
        <v>0</v>
      </c>
    </row>
    <row r="222" spans="9:36">
      <c r="I222">
        <f t="array" ref="I222">IFERROR(CONCATENATE(TEXT(INDEX($I$7:$I$114,SMALL(IF($L$7:$L$114&lt;&gt;"",IF($I$7:$I$114&lt;&gt;"",ROW($I$7:$I$114)-MIN(ROW($I$7:$I$114))+1,""),""),ROW()-ROW(A$117)+1)),"##0"),","),"")</f>
        <v>0</v>
      </c>
      <c r="J222">
        <f t="array" ref="J222">IFERROR(CONCATENATE((INDEX($L$7:$L$114,SMALL(IF($L$7:$L$114&lt;&gt;"",IF($I$7:$I$114&lt;&gt;"",ROW($I$7:$I$114)-MIN(ROW($I$7:$I$114))+1,""),""),ROW()-ROW(A$117)+1))),","),"")</f>
        <v>0</v>
      </c>
      <c r="K222">
        <f t="array" ref="K222">IFERROR(CONCATENATE((INDEX($A$7:$A$114,SMALL(IF($L$7:$L$114&lt;&gt;"",IF($I$7:$I$114&lt;&gt;"",ROW($I$7:$I$114)-MIN(ROW($I$7:$I$114))+1,""),""),ROW()-ROW(A$117)+1))),),"")</f>
        <v>0</v>
      </c>
      <c r="N222">
        <f t="array" ref="N222">IFERROR(CONCATENATE((INDEX($Q$7:$Q$114,SMALL(IF($Q$7:$Q$114&lt;&gt;"",IF($N$7:$N$114&lt;&gt;"",ROW($N$7:$N$114)-MIN(ROW($N$7:$N$114))+1,""),""),ROW()-ROW(A$117)+1)))," "),"")</f>
        <v>0</v>
      </c>
      <c r="O222">
        <f t="array" ref="O222">IFERROR(CONCATENATE(TEXT(INDEX($N$7:$N$114,SMALL(IF($Q$7:$Q$114&lt;&gt;"",IF($N$7:$N$114&lt;&gt;"",ROW($N$7:$N$114)-MIN(ROW($N$7:$N$114))+1,""),""),ROW()-ROW(A$117)+1)),"##0")," "),"")</f>
        <v>0</v>
      </c>
      <c r="P222">
        <f t="array" ref="P222">IFERROR(CONCATENATE((INDEX($A$7:$A$114,SMALL(IF($Q$7:$Q$114&lt;&gt;"",IF($N$7:$N$114&lt;&gt;"",ROW($N$7:$N$114)-MIN(ROW($N$7:$N$114))+1,""),""),ROW()-ROW(A$117)+1))),),"")</f>
        <v>0</v>
      </c>
      <c r="S222">
        <f t="array" ref="S222">IFERROR(CONCATENATE((INDEX($V$7:$V$114,SMALL(IF($V$7:$V$114&lt;&gt;"",IF($S$7:$S$114&lt;&gt;"",ROW($S$7:$S$114)-MIN(ROW($S$7:$S$114))+1,""),""),ROW()-ROW(A$117)+1)))," "),"")</f>
        <v>0</v>
      </c>
      <c r="T222">
        <f t="array" ref="T222">IFERROR(CONCATENATE(TEXT(INDEX($S$7:$S$114,SMALL(IF($V$7:$V$114&lt;&gt;"",IF($S$7:$S$114&lt;&gt;"",ROW($S$7:$S$114)-MIN(ROW($S$7:$S$114))+1,""),""),ROW()-ROW(A$117)+1)),"##0")," "),"")</f>
        <v>0</v>
      </c>
      <c r="U222">
        <f t="array" ref="U222">IFERROR(CONCATENATE((INDEX($A$7:$A$114,SMALL(IF($V$7:$V$114&lt;&gt;"",IF($S$7:$S$114&lt;&gt;"",ROW($S$7:$S$114)-MIN(ROW($S$7:$S$114))+1,""),""),ROW()-ROW(A$117)+1))),),"")</f>
        <v>0</v>
      </c>
      <c r="X222">
        <f t="array" ref="X222">IFERROR(CONCATENATE((INDEX($AA$7:$AA$114,SMALL(IF($AA$7:$AA$114&lt;&gt;"",IF($X$7:$X$114&lt;&gt;"",ROW($X$7:$X$114)-MIN(ROW($X$7:$X$114))+1,""),""),ROW()-ROW(A$117)+1))),","),"")</f>
        <v>0</v>
      </c>
      <c r="Y222">
        <f t="array" ref="Y222">IFERROR(CONCATENATE(TEXT(INDEX($X$7:$X$114,SMALL(IF($AA$7:$AA$114&lt;&gt;"",IF($X$7:$X$114&lt;&gt;"",ROW($X$7:$X$114)-MIN(ROW($X$7:$X$114))+1,""),""),ROW()-ROW(A$117)+1)),"##0"),","),"")</f>
        <v>0</v>
      </c>
      <c r="Z222">
        <f t="array" ref="Z222">IFERROR(CONCATENATE((INDEX($A$7:$A$114,SMALL(IF($AA$7:$AA$114&lt;&gt;"",IF($X$7:$X$114&lt;&gt;"",ROW($X$7:$X$114)-MIN(ROW($X$7:$X$114))+1,""),""),ROW()-ROW(A$117)+1))),),"")</f>
        <v>0</v>
      </c>
      <c r="AC222">
        <f t="array" ref="AC222">IFERROR(CONCATENATE((INDEX($AF$7:$AF$114,SMALL(IF($AF$7:$AF$114&lt;&gt;"",IF($AC$7:$AC$114&lt;&gt;"",ROW($AC$7:$AC$114)-MIN(ROW($AC$7:$AC$114))+1,""),""),ROW()-ROW(A$117)+1)))," "),"")</f>
        <v>0</v>
      </c>
      <c r="AD222">
        <f t="array" ref="AD222">IFERROR(CONCATENATE(TEXT(INDEX($AC$7:$AC$114,SMALL(IF($AF$7:$AF$114&lt;&gt;"",IF($AC$7:$AC$114&lt;&gt;"",ROW($AC$7:$AC$114)-MIN(ROW($AC$7:$AC$114))+1,""),""),ROW()-ROW(A$117)+1)),"##0")," "),"")</f>
        <v>0</v>
      </c>
      <c r="AE222">
        <f t="array" ref="AE222">IFERROR(CONCATENATE((INDEX($A$7:$A$114,SMALL(IF($AF$7:$AF$114&lt;&gt;"",IF($AC$7:$AC$114&lt;&gt;"",ROW($AC$7:$AC$114)-MIN(ROW($AC$7:$AC$114))+1,""),""),ROW()-ROW(A$117)+1))),),"")</f>
        <v>0</v>
      </c>
      <c r="AH222">
        <f t="array" ref="AH222">IFERROR(CONCATENATE((INDEX($AK$7:$AK$114,SMALL(IF($AK$7:$AK$114&lt;&gt;"",IF($AH$7:$AH$114&lt;&gt;"",ROW($AH$7:$AH$114)-MIN(ROW($AH$7:$AH$114))+1,""),""),ROW()-ROW(A$117)+1)))," "),"")</f>
        <v>0</v>
      </c>
      <c r="AI222">
        <f t="array" ref="AI222">IFERROR(CONCATENATE(TEXT(INDEX($AH$7:$AH$114,SMALL(IF($AK$7:$AK$114&lt;&gt;"",IF($AH$7:$AH$114&lt;&gt;"",ROW($AH$7:$AH$114)-MIN(ROW($AH$7:$AH$114))+1,""),""),ROW()-ROW(A$117)+1)),"##0")," "),"")</f>
        <v>0</v>
      </c>
      <c r="AJ222">
        <f t="array" ref="AJ222">IFERROR(CONCATENATE((INDEX($A$7:$A$114,SMALL(IF($AK$7:$AK$114&lt;&gt;"",IF($AH$7:$AH$114&lt;&gt;"",ROW($AH$7:$AH$114)-MIN(ROW($AH$7:$AH$114))+1,""),""),ROW()-ROW(A$117)+1))),),"")</f>
        <v>0</v>
      </c>
    </row>
    <row r="223" spans="9:36">
      <c r="I223">
        <f t="array" ref="I223">IFERROR(CONCATENATE(TEXT(INDEX($I$7:$I$114,SMALL(IF($L$7:$L$114&lt;&gt;"",IF($I$7:$I$114&lt;&gt;"",ROW($I$7:$I$114)-MIN(ROW($I$7:$I$114))+1,""),""),ROW()-ROW(A$117)+1)),"##0"),","),"")</f>
        <v>0</v>
      </c>
      <c r="J223">
        <f t="array" ref="J223">IFERROR(CONCATENATE((INDEX($L$7:$L$114,SMALL(IF($L$7:$L$114&lt;&gt;"",IF($I$7:$I$114&lt;&gt;"",ROW($I$7:$I$114)-MIN(ROW($I$7:$I$114))+1,""),""),ROW()-ROW(A$117)+1))),","),"")</f>
        <v>0</v>
      </c>
      <c r="K223">
        <f t="array" ref="K223">IFERROR(CONCATENATE((INDEX($A$7:$A$114,SMALL(IF($L$7:$L$114&lt;&gt;"",IF($I$7:$I$114&lt;&gt;"",ROW($I$7:$I$114)-MIN(ROW($I$7:$I$114))+1,""),""),ROW()-ROW(A$117)+1))),),"")</f>
        <v>0</v>
      </c>
      <c r="N223">
        <f t="array" ref="N223">IFERROR(CONCATENATE((INDEX($Q$7:$Q$114,SMALL(IF($Q$7:$Q$114&lt;&gt;"",IF($N$7:$N$114&lt;&gt;"",ROW($N$7:$N$114)-MIN(ROW($N$7:$N$114))+1,""),""),ROW()-ROW(A$117)+1)))," "),"")</f>
        <v>0</v>
      </c>
      <c r="O223">
        <f t="array" ref="O223">IFERROR(CONCATENATE(TEXT(INDEX($N$7:$N$114,SMALL(IF($Q$7:$Q$114&lt;&gt;"",IF($N$7:$N$114&lt;&gt;"",ROW($N$7:$N$114)-MIN(ROW($N$7:$N$114))+1,""),""),ROW()-ROW(A$117)+1)),"##0")," "),"")</f>
        <v>0</v>
      </c>
      <c r="P223">
        <f t="array" ref="P223">IFERROR(CONCATENATE((INDEX($A$7:$A$114,SMALL(IF($Q$7:$Q$114&lt;&gt;"",IF($N$7:$N$114&lt;&gt;"",ROW($N$7:$N$114)-MIN(ROW($N$7:$N$114))+1,""),""),ROW()-ROW(A$117)+1))),),"")</f>
        <v>0</v>
      </c>
      <c r="S223">
        <f t="array" ref="S223">IFERROR(CONCATENATE((INDEX($V$7:$V$114,SMALL(IF($V$7:$V$114&lt;&gt;"",IF($S$7:$S$114&lt;&gt;"",ROW($S$7:$S$114)-MIN(ROW($S$7:$S$114))+1,""),""),ROW()-ROW(A$117)+1)))," "),"")</f>
        <v>0</v>
      </c>
      <c r="T223">
        <f t="array" ref="T223">IFERROR(CONCATENATE(TEXT(INDEX($S$7:$S$114,SMALL(IF($V$7:$V$114&lt;&gt;"",IF($S$7:$S$114&lt;&gt;"",ROW($S$7:$S$114)-MIN(ROW($S$7:$S$114))+1,""),""),ROW()-ROW(A$117)+1)),"##0")," "),"")</f>
        <v>0</v>
      </c>
      <c r="U223">
        <f t="array" ref="U223">IFERROR(CONCATENATE((INDEX($A$7:$A$114,SMALL(IF($V$7:$V$114&lt;&gt;"",IF($S$7:$S$114&lt;&gt;"",ROW($S$7:$S$114)-MIN(ROW($S$7:$S$114))+1,""),""),ROW()-ROW(A$117)+1))),),"")</f>
        <v>0</v>
      </c>
      <c r="X223">
        <f t="array" ref="X223">IFERROR(CONCATENATE((INDEX($AA$7:$AA$114,SMALL(IF($AA$7:$AA$114&lt;&gt;"",IF($X$7:$X$114&lt;&gt;"",ROW($X$7:$X$114)-MIN(ROW($X$7:$X$114))+1,""),""),ROW()-ROW(A$117)+1))),","),"")</f>
        <v>0</v>
      </c>
      <c r="Y223">
        <f t="array" ref="Y223">IFERROR(CONCATENATE(TEXT(INDEX($X$7:$X$114,SMALL(IF($AA$7:$AA$114&lt;&gt;"",IF($X$7:$X$114&lt;&gt;"",ROW($X$7:$X$114)-MIN(ROW($X$7:$X$114))+1,""),""),ROW()-ROW(A$117)+1)),"##0"),","),"")</f>
        <v>0</v>
      </c>
      <c r="Z223">
        <f t="array" ref="Z223">IFERROR(CONCATENATE((INDEX($A$7:$A$114,SMALL(IF($AA$7:$AA$114&lt;&gt;"",IF($X$7:$X$114&lt;&gt;"",ROW($X$7:$X$114)-MIN(ROW($X$7:$X$114))+1,""),""),ROW()-ROW(A$117)+1))),),"")</f>
        <v>0</v>
      </c>
      <c r="AC223">
        <f t="array" ref="AC223">IFERROR(CONCATENATE((INDEX($AF$7:$AF$114,SMALL(IF($AF$7:$AF$114&lt;&gt;"",IF($AC$7:$AC$114&lt;&gt;"",ROW($AC$7:$AC$114)-MIN(ROW($AC$7:$AC$114))+1,""),""),ROW()-ROW(A$117)+1)))," "),"")</f>
        <v>0</v>
      </c>
      <c r="AD223">
        <f t="array" ref="AD223">IFERROR(CONCATENATE(TEXT(INDEX($AC$7:$AC$114,SMALL(IF($AF$7:$AF$114&lt;&gt;"",IF($AC$7:$AC$114&lt;&gt;"",ROW($AC$7:$AC$114)-MIN(ROW($AC$7:$AC$114))+1,""),""),ROW()-ROW(A$117)+1)),"##0")," "),"")</f>
        <v>0</v>
      </c>
      <c r="AE223">
        <f t="array" ref="AE223">IFERROR(CONCATENATE((INDEX($A$7:$A$114,SMALL(IF($AF$7:$AF$114&lt;&gt;"",IF($AC$7:$AC$114&lt;&gt;"",ROW($AC$7:$AC$114)-MIN(ROW($AC$7:$AC$114))+1,""),""),ROW()-ROW(A$117)+1))),),"")</f>
        <v>0</v>
      </c>
      <c r="AH223">
        <f t="array" ref="AH223">IFERROR(CONCATENATE((INDEX($AK$7:$AK$114,SMALL(IF($AK$7:$AK$114&lt;&gt;"",IF($AH$7:$AH$114&lt;&gt;"",ROW($AH$7:$AH$114)-MIN(ROW($AH$7:$AH$114))+1,""),""),ROW()-ROW(A$117)+1)))," "),"")</f>
        <v>0</v>
      </c>
      <c r="AI223">
        <f t="array" ref="AI223">IFERROR(CONCATENATE(TEXT(INDEX($AH$7:$AH$114,SMALL(IF($AK$7:$AK$114&lt;&gt;"",IF($AH$7:$AH$114&lt;&gt;"",ROW($AH$7:$AH$114)-MIN(ROW($AH$7:$AH$114))+1,""),""),ROW()-ROW(A$117)+1)),"##0")," "),"")</f>
        <v>0</v>
      </c>
      <c r="AJ223">
        <f t="array" ref="AJ223">IFERROR(CONCATENATE((INDEX($A$7:$A$114,SMALL(IF($AK$7:$AK$114&lt;&gt;"",IF($AH$7:$AH$114&lt;&gt;"",ROW($AH$7:$AH$114)-MIN(ROW($AH$7:$AH$114))+1,""),""),ROW()-ROW(A$117)+1))),),"")</f>
        <v>0</v>
      </c>
    </row>
    <row r="224" spans="9:36">
      <c r="I224">
        <f t="array" ref="I224">IFERROR(CONCATENATE(TEXT(INDEX($I$7:$I$114,SMALL(IF($L$7:$L$114&lt;&gt;"",IF($I$7:$I$114&lt;&gt;"",ROW($I$7:$I$114)-MIN(ROW($I$7:$I$114))+1,""),""),ROW()-ROW(A$117)+1)),"##0"),","),"")</f>
        <v>0</v>
      </c>
      <c r="J224">
        <f t="array" ref="J224">IFERROR(CONCATENATE((INDEX($L$7:$L$114,SMALL(IF($L$7:$L$114&lt;&gt;"",IF($I$7:$I$114&lt;&gt;"",ROW($I$7:$I$114)-MIN(ROW($I$7:$I$114))+1,""),""),ROW()-ROW(A$117)+1))),","),"")</f>
        <v>0</v>
      </c>
      <c r="K224">
        <f t="array" ref="K224">IFERROR(CONCATENATE((INDEX($A$7:$A$114,SMALL(IF($L$7:$L$114&lt;&gt;"",IF($I$7:$I$114&lt;&gt;"",ROW($I$7:$I$114)-MIN(ROW($I$7:$I$114))+1,""),""),ROW()-ROW(A$117)+1))),),"")</f>
        <v>0</v>
      </c>
      <c r="N224">
        <f t="array" ref="N224">IFERROR(CONCATENATE((INDEX($Q$7:$Q$114,SMALL(IF($Q$7:$Q$114&lt;&gt;"",IF($N$7:$N$114&lt;&gt;"",ROW($N$7:$N$114)-MIN(ROW($N$7:$N$114))+1,""),""),ROW()-ROW(A$117)+1)))," "),"")</f>
        <v>0</v>
      </c>
      <c r="O224">
        <f t="array" ref="O224">IFERROR(CONCATENATE(TEXT(INDEX($N$7:$N$114,SMALL(IF($Q$7:$Q$114&lt;&gt;"",IF($N$7:$N$114&lt;&gt;"",ROW($N$7:$N$114)-MIN(ROW($N$7:$N$114))+1,""),""),ROW()-ROW(A$117)+1)),"##0")," "),"")</f>
        <v>0</v>
      </c>
      <c r="P224">
        <f t="array" ref="P224">IFERROR(CONCATENATE((INDEX($A$7:$A$114,SMALL(IF($Q$7:$Q$114&lt;&gt;"",IF($N$7:$N$114&lt;&gt;"",ROW($N$7:$N$114)-MIN(ROW($N$7:$N$114))+1,""),""),ROW()-ROW(A$117)+1))),),"")</f>
        <v>0</v>
      </c>
      <c r="S224">
        <f t="array" ref="S224">IFERROR(CONCATENATE((INDEX($V$7:$V$114,SMALL(IF($V$7:$V$114&lt;&gt;"",IF($S$7:$S$114&lt;&gt;"",ROW($S$7:$S$114)-MIN(ROW($S$7:$S$114))+1,""),""),ROW()-ROW(A$117)+1)))," "),"")</f>
        <v>0</v>
      </c>
      <c r="T224">
        <f t="array" ref="T224">IFERROR(CONCATENATE(TEXT(INDEX($S$7:$S$114,SMALL(IF($V$7:$V$114&lt;&gt;"",IF($S$7:$S$114&lt;&gt;"",ROW($S$7:$S$114)-MIN(ROW($S$7:$S$114))+1,""),""),ROW()-ROW(A$117)+1)),"##0")," "),"")</f>
        <v>0</v>
      </c>
      <c r="U224">
        <f t="array" ref="U224">IFERROR(CONCATENATE((INDEX($A$7:$A$114,SMALL(IF($V$7:$V$114&lt;&gt;"",IF($S$7:$S$114&lt;&gt;"",ROW($S$7:$S$114)-MIN(ROW($S$7:$S$114))+1,""),""),ROW()-ROW(A$117)+1))),),"")</f>
        <v>0</v>
      </c>
      <c r="X224">
        <f t="array" ref="X224">IFERROR(CONCATENATE((INDEX($AA$7:$AA$114,SMALL(IF($AA$7:$AA$114&lt;&gt;"",IF($X$7:$X$114&lt;&gt;"",ROW($X$7:$X$114)-MIN(ROW($X$7:$X$114))+1,""),""),ROW()-ROW(A$117)+1))),","),"")</f>
        <v>0</v>
      </c>
      <c r="Y224">
        <f t="array" ref="Y224">IFERROR(CONCATENATE(TEXT(INDEX($X$7:$X$114,SMALL(IF($AA$7:$AA$114&lt;&gt;"",IF($X$7:$X$114&lt;&gt;"",ROW($X$7:$X$114)-MIN(ROW($X$7:$X$114))+1,""),""),ROW()-ROW(A$117)+1)),"##0"),","),"")</f>
        <v>0</v>
      </c>
      <c r="Z224">
        <f t="array" ref="Z224">IFERROR(CONCATENATE((INDEX($A$7:$A$114,SMALL(IF($AA$7:$AA$114&lt;&gt;"",IF($X$7:$X$114&lt;&gt;"",ROW($X$7:$X$114)-MIN(ROW($X$7:$X$114))+1,""),""),ROW()-ROW(A$117)+1))),),"")</f>
        <v>0</v>
      </c>
      <c r="AC224">
        <f t="array" ref="AC224">IFERROR(CONCATENATE((INDEX($AF$7:$AF$114,SMALL(IF($AF$7:$AF$114&lt;&gt;"",IF($AC$7:$AC$114&lt;&gt;"",ROW($AC$7:$AC$114)-MIN(ROW($AC$7:$AC$114))+1,""),""),ROW()-ROW(A$117)+1)))," "),"")</f>
        <v>0</v>
      </c>
      <c r="AD224">
        <f t="array" ref="AD224">IFERROR(CONCATENATE(TEXT(INDEX($AC$7:$AC$114,SMALL(IF($AF$7:$AF$114&lt;&gt;"",IF($AC$7:$AC$114&lt;&gt;"",ROW($AC$7:$AC$114)-MIN(ROW($AC$7:$AC$114))+1,""),""),ROW()-ROW(A$117)+1)),"##0")," "),"")</f>
        <v>0</v>
      </c>
      <c r="AE224">
        <f t="array" ref="AE224">IFERROR(CONCATENATE((INDEX($A$7:$A$114,SMALL(IF($AF$7:$AF$114&lt;&gt;"",IF($AC$7:$AC$114&lt;&gt;"",ROW($AC$7:$AC$114)-MIN(ROW($AC$7:$AC$114))+1,""),""),ROW()-ROW(A$117)+1))),),"")</f>
        <v>0</v>
      </c>
      <c r="AH224">
        <f t="array" ref="AH224">IFERROR(CONCATENATE((INDEX($AK$7:$AK$114,SMALL(IF($AK$7:$AK$114&lt;&gt;"",IF($AH$7:$AH$114&lt;&gt;"",ROW($AH$7:$AH$114)-MIN(ROW($AH$7:$AH$114))+1,""),""),ROW()-ROW(A$117)+1)))," "),"")</f>
        <v>0</v>
      </c>
      <c r="AI224">
        <f t="array" ref="AI224">IFERROR(CONCATENATE(TEXT(INDEX($AH$7:$AH$114,SMALL(IF($AK$7:$AK$114&lt;&gt;"",IF($AH$7:$AH$114&lt;&gt;"",ROW($AH$7:$AH$114)-MIN(ROW($AH$7:$AH$114))+1,""),""),ROW()-ROW(A$117)+1)),"##0")," "),"")</f>
        <v>0</v>
      </c>
      <c r="AJ224">
        <f t="array" ref="AJ224">IFERROR(CONCATENATE((INDEX($A$7:$A$114,SMALL(IF($AK$7:$AK$114&lt;&gt;"",IF($AH$7:$AH$114&lt;&gt;"",ROW($AH$7:$AH$114)-MIN(ROW($AH$7:$AH$114))+1,""),""),ROW()-ROW(A$117)+1))),),"")</f>
        <v>0</v>
      </c>
    </row>
  </sheetData>
  <mergeCells count="7">
    <mergeCell ref="A5:G5"/>
    <mergeCell ref="H5:L5"/>
    <mergeCell ref="M5:Q5"/>
    <mergeCell ref="R5:V5"/>
    <mergeCell ref="W5:AA5"/>
    <mergeCell ref="AB5:AF5"/>
    <mergeCell ref="AG5:AK5"/>
  </mergeCells>
  <conditionalFormatting sqref="AB100">
    <cfRule type="cellIs" dxfId="1" priority="693" operator="equal">
      <formula>0</formula>
    </cfRule>
    <cfRule type="cellIs" dxfId="2" priority="694" operator="lessThan">
      <formula>E100</formula>
    </cfRule>
  </conditionalFormatting>
  <conditionalFormatting sqref="AB101">
    <cfRule type="cellIs" dxfId="1" priority="698" operator="equal">
      <formula>0</formula>
    </cfRule>
    <cfRule type="cellIs" dxfId="2" priority="699" operator="lessThan">
      <formula>E101</formula>
    </cfRule>
  </conditionalFormatting>
  <conditionalFormatting sqref="AB58">
    <cfRule type="cellIs" dxfId="1" priority="668" operator="equal">
      <formula>0</formula>
    </cfRule>
    <cfRule type="cellIs" dxfId="2" priority="669" operator="lessThan">
      <formula>E58</formula>
    </cfRule>
  </conditionalFormatting>
  <conditionalFormatting sqref="AB59">
    <cfRule type="cellIs" dxfId="1" priority="673" operator="equal">
      <formula>0</formula>
    </cfRule>
    <cfRule type="cellIs" dxfId="2" priority="674" operator="lessThan">
      <formula>E59</formula>
    </cfRule>
  </conditionalFormatting>
  <conditionalFormatting sqref="AB61">
    <cfRule type="cellIs" dxfId="1" priority="678" operator="equal">
      <formula>0</formula>
    </cfRule>
    <cfRule type="cellIs" dxfId="2" priority="679" operator="lessThan">
      <formula>E61</formula>
    </cfRule>
  </conditionalFormatting>
  <conditionalFormatting sqref="AB66">
    <cfRule type="cellIs" dxfId="1" priority="683" operator="equal">
      <formula>0</formula>
    </cfRule>
    <cfRule type="cellIs" dxfId="2" priority="684" operator="lessThan">
      <formula>E66</formula>
    </cfRule>
  </conditionalFormatting>
  <conditionalFormatting sqref="AB98">
    <cfRule type="cellIs" dxfId="1" priority="688" operator="equal">
      <formula>0</formula>
    </cfRule>
    <cfRule type="cellIs" dxfId="2" priority="689" operator="lessThan">
      <formula>E98</formula>
    </cfRule>
  </conditionalFormatting>
  <conditionalFormatting sqref="AC100">
    <cfRule type="cellIs" dxfId="1" priority="695" operator="greaterThan">
      <formula>AB100</formula>
    </cfRule>
  </conditionalFormatting>
  <conditionalFormatting sqref="AC101">
    <cfRule type="cellIs" dxfId="1" priority="700" operator="greaterThan">
      <formula>AB101</formula>
    </cfRule>
  </conditionalFormatting>
  <conditionalFormatting sqref="AC58">
    <cfRule type="cellIs" dxfId="1" priority="670" operator="greaterThan">
      <formula>AB58</formula>
    </cfRule>
  </conditionalFormatting>
  <conditionalFormatting sqref="AC59">
    <cfRule type="cellIs" dxfId="1" priority="675" operator="greaterThan">
      <formula>AB59</formula>
    </cfRule>
  </conditionalFormatting>
  <conditionalFormatting sqref="AC61">
    <cfRule type="cellIs" dxfId="1" priority="680" operator="greaterThan">
      <formula>AB61</formula>
    </cfRule>
  </conditionalFormatting>
  <conditionalFormatting sqref="AC66">
    <cfRule type="cellIs" dxfId="1" priority="685" operator="greaterThan">
      <formula>AB66</formula>
    </cfRule>
  </conditionalFormatting>
  <conditionalFormatting sqref="AC98">
    <cfRule type="cellIs" dxfId="1" priority="690" operator="greaterThan">
      <formula>AB98</formula>
    </cfRule>
  </conditionalFormatting>
  <conditionalFormatting sqref="AD100">
    <cfRule type="cellIs" dxfId="4" priority="696" operator="lessThanOrEqual">
      <formula>F100</formula>
    </cfRule>
  </conditionalFormatting>
  <conditionalFormatting sqref="AD101">
    <cfRule type="cellIs" dxfId="4" priority="701" operator="lessThanOrEqual">
      <formula>F101</formula>
    </cfRule>
  </conditionalFormatting>
  <conditionalFormatting sqref="AD58">
    <cfRule type="cellIs" dxfId="4" priority="671" operator="lessThanOrEqual">
      <formula>F58</formula>
    </cfRule>
  </conditionalFormatting>
  <conditionalFormatting sqref="AD59">
    <cfRule type="cellIs" dxfId="4" priority="676" operator="lessThanOrEqual">
      <formula>F59</formula>
    </cfRule>
  </conditionalFormatting>
  <conditionalFormatting sqref="AD61">
    <cfRule type="cellIs" dxfId="4" priority="681" operator="lessThanOrEqual">
      <formula>F61</formula>
    </cfRule>
  </conditionalFormatting>
  <conditionalFormatting sqref="AD66">
    <cfRule type="cellIs" dxfId="4" priority="686" operator="lessThanOrEqual">
      <formula>F66</formula>
    </cfRule>
  </conditionalFormatting>
  <conditionalFormatting sqref="AD98">
    <cfRule type="cellIs" dxfId="4" priority="691" operator="lessThanOrEqual">
      <formula>F98</formula>
    </cfRule>
  </conditionalFormatting>
  <conditionalFormatting sqref="AE100">
    <cfRule type="cellIs" dxfId="4" priority="697" operator="lessThanOrEqual">
      <formula>G100</formula>
    </cfRule>
  </conditionalFormatting>
  <conditionalFormatting sqref="AE101">
    <cfRule type="cellIs" dxfId="4" priority="702" operator="lessThanOrEqual">
      <formula>G101</formula>
    </cfRule>
  </conditionalFormatting>
  <conditionalFormatting sqref="AE58">
    <cfRule type="cellIs" dxfId="4" priority="672" operator="lessThanOrEqual">
      <formula>G58</formula>
    </cfRule>
  </conditionalFormatting>
  <conditionalFormatting sqref="AE59">
    <cfRule type="cellIs" dxfId="4" priority="677" operator="lessThanOrEqual">
      <formula>G59</formula>
    </cfRule>
  </conditionalFormatting>
  <conditionalFormatting sqref="AE61">
    <cfRule type="cellIs" dxfId="4" priority="682" operator="lessThanOrEqual">
      <formula>G61</formula>
    </cfRule>
  </conditionalFormatting>
  <conditionalFormatting sqref="AE66">
    <cfRule type="cellIs" dxfId="4" priority="687" operator="lessThanOrEqual">
      <formula>G66</formula>
    </cfRule>
  </conditionalFormatting>
  <conditionalFormatting sqref="AE98">
    <cfRule type="cellIs" dxfId="4" priority="692" operator="lessThanOrEqual">
      <formula>G98</formula>
    </cfRule>
  </conditionalFormatting>
  <conditionalFormatting sqref="AG104">
    <cfRule type="cellIs" dxfId="1" priority="718" operator="equal">
      <formula>0</formula>
    </cfRule>
    <cfRule type="cellIs" dxfId="2" priority="719" operator="lessThan">
      <formula>E104</formula>
    </cfRule>
  </conditionalFormatting>
  <conditionalFormatting sqref="AG61">
    <cfRule type="cellIs" dxfId="1" priority="703" operator="equal">
      <formula>0</formula>
    </cfRule>
    <cfRule type="cellIs" dxfId="2" priority="704" operator="lessThan">
      <formula>E61</formula>
    </cfRule>
  </conditionalFormatting>
  <conditionalFormatting sqref="AG66">
    <cfRule type="cellIs" dxfId="1" priority="708" operator="equal">
      <formula>0</formula>
    </cfRule>
    <cfRule type="cellIs" dxfId="2" priority="709" operator="lessThan">
      <formula>E66</formula>
    </cfRule>
  </conditionalFormatting>
  <conditionalFormatting sqref="AG99">
    <cfRule type="cellIs" dxfId="1" priority="713" operator="equal">
      <formula>0</formula>
    </cfRule>
    <cfRule type="cellIs" dxfId="2" priority="714" operator="lessThan">
      <formula>E99</formula>
    </cfRule>
  </conditionalFormatting>
  <conditionalFormatting sqref="AH104">
    <cfRule type="cellIs" dxfId="1" priority="720" operator="greaterThan">
      <formula>AG104</formula>
    </cfRule>
  </conditionalFormatting>
  <conditionalFormatting sqref="AH61">
    <cfRule type="cellIs" dxfId="1" priority="705" operator="greaterThan">
      <formula>AG61</formula>
    </cfRule>
  </conditionalFormatting>
  <conditionalFormatting sqref="AH66">
    <cfRule type="cellIs" dxfId="1" priority="710" operator="greaterThan">
      <formula>AG66</formula>
    </cfRule>
  </conditionalFormatting>
  <conditionalFormatting sqref="AH99">
    <cfRule type="cellIs" dxfId="1" priority="715" operator="greaterThan">
      <formula>AG99</formula>
    </cfRule>
  </conditionalFormatting>
  <conditionalFormatting sqref="AI104">
    <cfRule type="cellIs" dxfId="4" priority="721" operator="lessThanOrEqual">
      <formula>F104</formula>
    </cfRule>
  </conditionalFormatting>
  <conditionalFormatting sqref="AI61">
    <cfRule type="cellIs" dxfId="4" priority="706" operator="lessThanOrEqual">
      <formula>F61</formula>
    </cfRule>
  </conditionalFormatting>
  <conditionalFormatting sqref="AI66">
    <cfRule type="cellIs" dxfId="4" priority="711" operator="lessThanOrEqual">
      <formula>F66</formula>
    </cfRule>
  </conditionalFormatting>
  <conditionalFormatting sqref="AI99">
    <cfRule type="cellIs" dxfId="4" priority="716" operator="lessThanOrEqual">
      <formula>F99</formula>
    </cfRule>
  </conditionalFormatting>
  <conditionalFormatting sqref="AJ104">
    <cfRule type="cellIs" dxfId="4" priority="722" operator="lessThanOrEqual">
      <formula>G104</formula>
    </cfRule>
  </conditionalFormatting>
  <conditionalFormatting sqref="AJ61">
    <cfRule type="cellIs" dxfId="4" priority="707" operator="lessThanOrEqual">
      <formula>G61</formula>
    </cfRule>
  </conditionalFormatting>
  <conditionalFormatting sqref="AJ66">
    <cfRule type="cellIs" dxfId="4" priority="712" operator="lessThanOrEqual">
      <formula>G66</formula>
    </cfRule>
  </conditionalFormatting>
  <conditionalFormatting sqref="AJ99">
    <cfRule type="cellIs" dxfId="4" priority="717" operator="lessThanOrEqual">
      <formula>G99</formula>
    </cfRule>
  </conditionalFormatting>
  <conditionalFormatting sqref="E10">
    <cfRule type="expression" dxfId="0" priority="13">
      <formula>AND(ISBLANK(D10)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0">
    <cfRule type="expression" dxfId="0" priority="373">
      <formula>AND(ISBLANK(D100)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7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7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7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1">
    <cfRule type="expression" dxfId="0" priority="377">
      <formula>AND(ISBLANK(D101)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7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7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8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2">
    <cfRule type="expression" dxfId="0" priority="381">
      <formula>AND(ISBLANK(D102)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8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8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8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3">
    <cfRule type="expression" dxfId="0" priority="385">
      <formula>AND(ISBLANK(D103)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8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8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8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4">
    <cfRule type="expression" dxfId="0" priority="389">
      <formula>AND(ISBLANK(D104)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9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9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9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5">
    <cfRule type="expression" dxfId="0" priority="393">
      <formula>AND(ISBLANK(D105)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9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9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9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6">
    <cfRule type="expression" dxfId="0" priority="397">
      <formula>AND(ISBLANK(D106)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9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9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0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7">
    <cfRule type="expression" dxfId="0" priority="401">
      <formula>AND(ISBLANK(D107)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0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0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0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8">
    <cfRule type="expression" dxfId="0" priority="405">
      <formula>AND(ISBLANK(D108)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0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0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0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09">
    <cfRule type="expression" dxfId="0" priority="409">
      <formula>AND(ISBLANK(D109)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1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1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1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">
    <cfRule type="expression" dxfId="0" priority="17">
      <formula>AND(ISBLANK(D11)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0">
    <cfRule type="expression" dxfId="0" priority="413">
      <formula>AND(ISBLANK(D110)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1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1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1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1">
    <cfRule type="expression" dxfId="0" priority="417">
      <formula>AND(ISBLANK(D111)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1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1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2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2">
    <cfRule type="expression" dxfId="0" priority="421">
      <formula>AND(ISBLANK(D112)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2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2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2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3">
    <cfRule type="expression" dxfId="0" priority="425">
      <formula>AND(ISBLANK(D113)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2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2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2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14">
    <cfRule type="expression" dxfId="0" priority="429">
      <formula>AND(ISBLANK(D114)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3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3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3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2">
    <cfRule type="expression" dxfId="0" priority="21">
      <formula>AND(ISBLANK(D12)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3">
    <cfRule type="expression" dxfId="0" priority="25">
      <formula>AND(ISBLANK(D13)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4">
    <cfRule type="expression" dxfId="0" priority="29">
      <formula>AND(ISBLANK(D14)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5">
    <cfRule type="expression" dxfId="0" priority="33">
      <formula>AND(ISBLANK(D15)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6">
    <cfRule type="expression" dxfId="0" priority="37">
      <formula>AND(ISBLANK(D16)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7">
    <cfRule type="expression" dxfId="0" priority="41">
      <formula>AND(ISBLANK(D17)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8">
    <cfRule type="expression" dxfId="0" priority="45">
      <formula>AND(ISBLANK(D18)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4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4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19">
    <cfRule type="expression" dxfId="0" priority="49">
      <formula>AND(ISBLANK(D19)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5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5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5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0">
    <cfRule type="expression" dxfId="0" priority="53">
      <formula>AND(ISBLANK(D20)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5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5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5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1">
    <cfRule type="expression" dxfId="0" priority="57">
      <formula>AND(ISBLANK(D21)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5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5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6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2">
    <cfRule type="expression" dxfId="0" priority="61">
      <formula>AND(ISBLANK(D22)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6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6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6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3">
    <cfRule type="expression" dxfId="0" priority="65">
      <formula>AND(ISBLANK(D23)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6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6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6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4">
    <cfRule type="expression" dxfId="0" priority="69">
      <formula>AND(ISBLANK(D24)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7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7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7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5">
    <cfRule type="expression" dxfId="0" priority="73">
      <formula>AND(ISBLANK(D25)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7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7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7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6">
    <cfRule type="expression" dxfId="0" priority="77">
      <formula>AND(ISBLANK(D26)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7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7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8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7">
    <cfRule type="expression" dxfId="0" priority="81">
      <formula>AND(ISBLANK(D27)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8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8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8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8">
    <cfRule type="expression" dxfId="0" priority="85">
      <formula>AND(ISBLANK(D28)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8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8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8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29">
    <cfRule type="expression" dxfId="0" priority="89">
      <formula>AND(ISBLANK(D29)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9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9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9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0">
    <cfRule type="expression" dxfId="0" priority="93">
      <formula>AND(ISBLANK(D30)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9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9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9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1">
    <cfRule type="expression" dxfId="0" priority="97">
      <formula>AND(ISBLANK(D31)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9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9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0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2">
    <cfRule type="expression" dxfId="0" priority="101">
      <formula>AND(ISBLANK(D32)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0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0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0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3">
    <cfRule type="expression" dxfId="0" priority="105">
      <formula>AND(ISBLANK(D33)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0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0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0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4">
    <cfRule type="expression" dxfId="0" priority="109">
      <formula>AND(ISBLANK(D34)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1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1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1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5">
    <cfRule type="expression" dxfId="0" priority="113">
      <formula>AND(ISBLANK(D35)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1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1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1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6">
    <cfRule type="expression" dxfId="0" priority="117">
      <formula>AND(ISBLANK(D36)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1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1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2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7">
    <cfRule type="expression" dxfId="0" priority="121">
      <formula>AND(ISBLANK(D37)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2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2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2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8">
    <cfRule type="expression" dxfId="0" priority="125">
      <formula>AND(ISBLANK(D38)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2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2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2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39">
    <cfRule type="expression" dxfId="0" priority="129">
      <formula>AND(ISBLANK(D39)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3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3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3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0">
    <cfRule type="expression" dxfId="0" priority="133">
      <formula>AND(ISBLANK(D40)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3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3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3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1">
    <cfRule type="expression" dxfId="0" priority="137">
      <formula>AND(ISBLANK(D41)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3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3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4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2">
    <cfRule type="expression" dxfId="0" priority="141">
      <formula>AND(ISBLANK(D42)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4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4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4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3">
    <cfRule type="expression" dxfId="0" priority="145">
      <formula>AND(ISBLANK(D43)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4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4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4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4">
    <cfRule type="expression" dxfId="0" priority="149">
      <formula>AND(ISBLANK(D44)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5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5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5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5">
    <cfRule type="expression" dxfId="0" priority="153">
      <formula>AND(ISBLANK(D45)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5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5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5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6">
    <cfRule type="expression" dxfId="0" priority="157">
      <formula>AND(ISBLANK(D46)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5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5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6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7">
    <cfRule type="expression" dxfId="0" priority="161">
      <formula>AND(ISBLANK(D47)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6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6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6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8">
    <cfRule type="expression" dxfId="0" priority="165">
      <formula>AND(ISBLANK(D48)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6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6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6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49">
    <cfRule type="expression" dxfId="0" priority="169">
      <formula>AND(ISBLANK(D49)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7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7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7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0">
    <cfRule type="expression" dxfId="0" priority="173">
      <formula>AND(ISBLANK(D50)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7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7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7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1">
    <cfRule type="expression" dxfId="0" priority="177">
      <formula>AND(ISBLANK(D51)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7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7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8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2">
    <cfRule type="expression" dxfId="0" priority="181">
      <formula>AND(ISBLANK(D52)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8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8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8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3">
    <cfRule type="expression" dxfId="0" priority="185">
      <formula>AND(ISBLANK(D53)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8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8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8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4">
    <cfRule type="expression" dxfId="0" priority="189">
      <formula>AND(ISBLANK(D54)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9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9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9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5">
    <cfRule type="expression" dxfId="0" priority="193">
      <formula>AND(ISBLANK(D55)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9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9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9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6">
    <cfRule type="expression" dxfId="0" priority="197">
      <formula>AND(ISBLANK(D56)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9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9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0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7">
    <cfRule type="expression" dxfId="0" priority="201">
      <formula>AND(ISBLANK(D57)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0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0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0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8">
    <cfRule type="expression" dxfId="0" priority="205">
      <formula>AND(ISBLANK(D58)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0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0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0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59">
    <cfRule type="expression" dxfId="0" priority="209">
      <formula>AND(ISBLANK(D59)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1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1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1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0">
    <cfRule type="expression" dxfId="0" priority="213">
      <formula>AND(ISBLANK(D60)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1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1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1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1">
    <cfRule type="expression" dxfId="0" priority="217">
      <formula>AND(ISBLANK(D61)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1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1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2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2">
    <cfRule type="expression" dxfId="0" priority="221">
      <formula>AND(ISBLANK(D62)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2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2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2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3">
    <cfRule type="expression" dxfId="0" priority="225">
      <formula>AND(ISBLANK(D63)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2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2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2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4">
    <cfRule type="expression" dxfId="0" priority="229">
      <formula>AND(ISBLANK(D64)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3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3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3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5">
    <cfRule type="expression" dxfId="0" priority="233">
      <formula>AND(ISBLANK(D65)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3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3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3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6">
    <cfRule type="expression" dxfId="0" priority="237">
      <formula>AND(ISBLANK(D66)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3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3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4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7">
    <cfRule type="expression" dxfId="0" priority="241">
      <formula>AND(ISBLANK(D67)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4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4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4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8">
    <cfRule type="expression" dxfId="0" priority="245">
      <formula>AND(ISBLANK(D68)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4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4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4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69">
    <cfRule type="expression" dxfId="0" priority="249">
      <formula>AND(ISBLANK(D69)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5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5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5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">
    <cfRule type="expression" dxfId="0" priority="1">
      <formula>AND(ISBLANK(D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0">
    <cfRule type="expression" dxfId="0" priority="253">
      <formula>AND(ISBLANK(D70)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5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5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5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1">
    <cfRule type="expression" dxfId="0" priority="257">
      <formula>AND(ISBLANK(D71)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5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5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6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2">
    <cfRule type="expression" dxfId="0" priority="261">
      <formula>AND(ISBLANK(D72)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6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6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6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3">
    <cfRule type="expression" dxfId="0" priority="265">
      <formula>AND(ISBLANK(D73)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6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6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6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4">
    <cfRule type="expression" dxfId="0" priority="269">
      <formula>AND(ISBLANK(D74)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7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7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7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5">
    <cfRule type="expression" dxfId="0" priority="273">
      <formula>AND(ISBLANK(D75)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7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7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7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6">
    <cfRule type="expression" dxfId="0" priority="277">
      <formula>AND(ISBLANK(D76)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7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7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8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7">
    <cfRule type="expression" dxfId="0" priority="281">
      <formula>AND(ISBLANK(D77)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8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8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8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8">
    <cfRule type="expression" dxfId="0" priority="285">
      <formula>AND(ISBLANK(D78)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8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8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8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79">
    <cfRule type="expression" dxfId="0" priority="289">
      <formula>AND(ISBLANK(D79)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9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9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9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">
    <cfRule type="expression" dxfId="0" priority="5">
      <formula>AND(ISBLANK(D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0">
    <cfRule type="expression" dxfId="0" priority="293">
      <formula>AND(ISBLANK(D80)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9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9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29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1">
    <cfRule type="expression" dxfId="0" priority="297">
      <formula>AND(ISBLANK(D81)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29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29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0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2">
    <cfRule type="expression" dxfId="0" priority="301">
      <formula>AND(ISBLANK(D82)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0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0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0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3">
    <cfRule type="expression" dxfId="0" priority="305">
      <formula>AND(ISBLANK(D83)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0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0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0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4">
    <cfRule type="expression" dxfId="0" priority="309">
      <formula>AND(ISBLANK(D84)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1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1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1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5">
    <cfRule type="expression" dxfId="0" priority="313">
      <formula>AND(ISBLANK(D85)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1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1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1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6">
    <cfRule type="expression" dxfId="0" priority="317">
      <formula>AND(ISBLANK(D86)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1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1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2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7">
    <cfRule type="expression" dxfId="0" priority="321">
      <formula>AND(ISBLANK(D87)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2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2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2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8">
    <cfRule type="expression" dxfId="0" priority="325">
      <formula>AND(ISBLANK(D88)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2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2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2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89">
    <cfRule type="expression" dxfId="0" priority="329">
      <formula>AND(ISBLANK(D89)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3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3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3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">
    <cfRule type="expression" dxfId="0" priority="9">
      <formula>AND(ISBLANK(D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1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1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1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0">
    <cfRule type="expression" dxfId="0" priority="333">
      <formula>AND(ISBLANK(D90)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3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3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3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1">
    <cfRule type="expression" dxfId="0" priority="337">
      <formula>AND(ISBLANK(D91)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3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3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4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2">
    <cfRule type="expression" dxfId="0" priority="341">
      <formula>AND(ISBLANK(D92)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4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4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4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3">
    <cfRule type="expression" dxfId="0" priority="345">
      <formula>AND(ISBLANK(D93)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4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4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4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4">
    <cfRule type="expression" dxfId="0" priority="349">
      <formula>AND(ISBLANK(D94)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5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5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5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5">
    <cfRule type="expression" dxfId="0" priority="353">
      <formula>AND(ISBLANK(D95)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54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55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56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6">
    <cfRule type="expression" dxfId="0" priority="357">
      <formula>AND(ISBLANK(D96)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58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59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60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7">
    <cfRule type="expression" dxfId="0" priority="361">
      <formula>AND(ISBLANK(D97)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62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63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64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8">
    <cfRule type="expression" dxfId="0" priority="365">
      <formula>AND(ISBLANK(D98)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66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67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68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E99">
    <cfRule type="expression" dxfId="0" priority="369">
      <formula>AND(ISBLANK(D99),ISBLANK(INDIRECT(ADDRESS(ROW(),COLUMN(newark_part_data)+4))),ISBLANK(INDIRECT(ADDRESS(ROW(),COLUMN(mouser_part_data)+4))),ISBLANK(INDIRECT(ADDRESS(ROW(),COLUMN(rs_part_data)+4))),ISBLANK(INDIRECT(ADDRESS(ROW(),COLUMN(digikey_part_data)+4))),ISBLANK(INDIRECT(ADDRESS(ROW(),COLUMN(tme_part_data)+4))),ISBLANK(INDIRECT(ADDRESS(ROW(),COLUMN(farnell_part_data)+4))))</formula>
    </cfRule>
    <cfRule type="expression" dxfId="1" priority="370">
      <formula>IF(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=0,1,0)</formula>
    </cfRule>
    <cfRule type="cellIs" dxfId="2" priority="371" operator="greaterThan">
      <formula>SUM(INDIRECT(ADDRESS(ROW(),COLUMN(newark_part_data)+0)),INDIRECT(ADDRESS(ROW(),COLUMN(mouser_part_data)+0)),INDIRECT(ADDRESS(ROW(),COLUMN(rs_part_data)+0)),INDIRECT(ADDRESS(ROW(),COLUMN(digikey_part_data)+0)),INDIRECT(ADDRESS(ROW(),COLUMN(tme_part_data)+0)),INDIRECT(ADDRESS(ROW(),COLUMN(farnell_part_data)+0)))</formula>
    </cfRule>
    <cfRule type="cellIs" dxfId="3" priority="372" operator="greaterThan">
      <formula>SUM(IF(ISNUMBER(INDIRECT(ADDRESS(ROW(),COLUMN(newark_part_data)+2))),INDIRECT(ADDRESS(ROW(),COLUMN(newark_part_data)+1)),0),IF(ISNUMBER(INDIRECT(ADDRESS(ROW(),COLUMN(mouser_part_data)+2))),INDIRECT(ADDRESS(ROW(),COLUMN(mouser_part_data)+1)),0),IF(ISNUMBER(INDIRECT(ADDRESS(ROW(),COLUMN(rs_part_data)+2))),INDIRECT(ADDRESS(ROW(),COLUMN(rs_part_data)+1)),0),IF(ISNUMBER(INDIRECT(ADDRESS(ROW(),COLUMN(digikey_part_data)+2))),INDIRECT(ADDRESS(ROW(),COLUMN(digikey_part_data)+1)),0),IF(ISNUMBER(INDIRECT(ADDRESS(ROW(),COLUMN(tme_part_data)+2))),INDIRECT(ADDRESS(ROW(),COLUMN(tme_part_data)+1)),0),IF(ISNUMBER(INDIRECT(ADDRESS(ROW(),COLUMN(farnell_part_data)+2))),INDIRECT(ADDRESS(ROW(),COLUMN(farnell_part_data)+1)),0))</formula>
    </cfRule>
  </conditionalFormatting>
  <conditionalFormatting sqref="H100">
    <cfRule type="cellIs" dxfId="1" priority="498" operator="equal">
      <formula>0</formula>
    </cfRule>
    <cfRule type="cellIs" dxfId="2" priority="499" operator="lessThan">
      <formula>E100</formula>
    </cfRule>
  </conditionalFormatting>
  <conditionalFormatting sqref="H104">
    <cfRule type="cellIs" dxfId="1" priority="503" operator="equal">
      <formula>0</formula>
    </cfRule>
    <cfRule type="cellIs" dxfId="2" priority="504" operator="lessThan">
      <formula>E104</formula>
    </cfRule>
  </conditionalFormatting>
  <conditionalFormatting sqref="H107">
    <cfRule type="cellIs" dxfId="1" priority="508" operator="equal">
      <formula>0</formula>
    </cfRule>
    <cfRule type="cellIs" dxfId="2" priority="509" operator="lessThan">
      <formula>E107</formula>
    </cfRule>
  </conditionalFormatting>
  <conditionalFormatting sqref="H108">
    <cfRule type="cellIs" dxfId="1" priority="513" operator="equal">
      <formula>0</formula>
    </cfRule>
    <cfRule type="cellIs" dxfId="2" priority="514" operator="lessThan">
      <formula>E108</formula>
    </cfRule>
  </conditionalFormatting>
  <conditionalFormatting sqref="H33">
    <cfRule type="cellIs" dxfId="1" priority="433" operator="equal">
      <formula>0</formula>
    </cfRule>
    <cfRule type="cellIs" dxfId="2" priority="434" operator="lessThan">
      <formula>E33</formula>
    </cfRule>
  </conditionalFormatting>
  <conditionalFormatting sqref="H35">
    <cfRule type="cellIs" dxfId="1" priority="438" operator="equal">
      <formula>0</formula>
    </cfRule>
    <cfRule type="cellIs" dxfId="2" priority="439" operator="lessThan">
      <formula>E35</formula>
    </cfRule>
  </conditionalFormatting>
  <conditionalFormatting sqref="H42">
    <cfRule type="cellIs" dxfId="1" priority="443" operator="equal">
      <formula>0</formula>
    </cfRule>
    <cfRule type="cellIs" dxfId="2" priority="444" operator="lessThan">
      <formula>E42</formula>
    </cfRule>
  </conditionalFormatting>
  <conditionalFormatting sqref="H49">
    <cfRule type="cellIs" dxfId="1" priority="448" operator="equal">
      <formula>0</formula>
    </cfRule>
    <cfRule type="cellIs" dxfId="2" priority="449" operator="lessThan">
      <formula>E49</formula>
    </cfRule>
  </conditionalFormatting>
  <conditionalFormatting sqref="H51">
    <cfRule type="cellIs" dxfId="1" priority="453" operator="equal">
      <formula>0</formula>
    </cfRule>
    <cfRule type="cellIs" dxfId="2" priority="454" operator="lessThan">
      <formula>E51</formula>
    </cfRule>
  </conditionalFormatting>
  <conditionalFormatting sqref="H58">
    <cfRule type="cellIs" dxfId="1" priority="458" operator="equal">
      <formula>0</formula>
    </cfRule>
    <cfRule type="cellIs" dxfId="2" priority="459" operator="lessThan">
      <formula>E58</formula>
    </cfRule>
  </conditionalFormatting>
  <conditionalFormatting sqref="H59">
    <cfRule type="cellIs" dxfId="1" priority="463" operator="equal">
      <formula>0</formula>
    </cfRule>
    <cfRule type="cellIs" dxfId="2" priority="464" operator="lessThan">
      <formula>E59</formula>
    </cfRule>
  </conditionalFormatting>
  <conditionalFormatting sqref="H61">
    <cfRule type="cellIs" dxfId="1" priority="468" operator="equal">
      <formula>0</formula>
    </cfRule>
    <cfRule type="cellIs" dxfId="2" priority="469" operator="lessThan">
      <formula>E61</formula>
    </cfRule>
  </conditionalFormatting>
  <conditionalFormatting sqref="H66">
    <cfRule type="cellIs" dxfId="1" priority="473" operator="equal">
      <formula>0</formula>
    </cfRule>
    <cfRule type="cellIs" dxfId="2" priority="474" operator="lessThan">
      <formula>E66</formula>
    </cfRule>
  </conditionalFormatting>
  <conditionalFormatting sqref="H96">
    <cfRule type="cellIs" dxfId="1" priority="478" operator="equal">
      <formula>0</formula>
    </cfRule>
    <cfRule type="cellIs" dxfId="2" priority="479" operator="lessThan">
      <formula>E96</formula>
    </cfRule>
  </conditionalFormatting>
  <conditionalFormatting sqref="H97">
    <cfRule type="cellIs" dxfId="1" priority="483" operator="equal">
      <formula>0</formula>
    </cfRule>
    <cfRule type="cellIs" dxfId="2" priority="484" operator="lessThan">
      <formula>E97</formula>
    </cfRule>
  </conditionalFormatting>
  <conditionalFormatting sqref="H98">
    <cfRule type="cellIs" dxfId="1" priority="488" operator="equal">
      <formula>0</formula>
    </cfRule>
    <cfRule type="cellIs" dxfId="2" priority="489" operator="lessThan">
      <formula>E98</formula>
    </cfRule>
  </conditionalFormatting>
  <conditionalFormatting sqref="H99">
    <cfRule type="cellIs" dxfId="1" priority="493" operator="equal">
      <formula>0</formula>
    </cfRule>
    <cfRule type="cellIs" dxfId="2" priority="494" operator="lessThan">
      <formula>E99</formula>
    </cfRule>
  </conditionalFormatting>
  <conditionalFormatting sqref="I100">
    <cfRule type="cellIs" dxfId="1" priority="500" operator="greaterThan">
      <formula>H100</formula>
    </cfRule>
  </conditionalFormatting>
  <conditionalFormatting sqref="I104">
    <cfRule type="cellIs" dxfId="1" priority="505" operator="greaterThan">
      <formula>H104</formula>
    </cfRule>
  </conditionalFormatting>
  <conditionalFormatting sqref="I107">
    <cfRule type="cellIs" dxfId="1" priority="510" operator="greaterThan">
      <formula>H107</formula>
    </cfRule>
  </conditionalFormatting>
  <conditionalFormatting sqref="I108">
    <cfRule type="cellIs" dxfId="1" priority="515" operator="greaterThan">
      <formula>H108</formula>
    </cfRule>
  </conditionalFormatting>
  <conditionalFormatting sqref="I33">
    <cfRule type="cellIs" dxfId="1" priority="435" operator="greaterThan">
      <formula>H33</formula>
    </cfRule>
  </conditionalFormatting>
  <conditionalFormatting sqref="I35">
    <cfRule type="cellIs" dxfId="1" priority="440" operator="greaterThan">
      <formula>H35</formula>
    </cfRule>
  </conditionalFormatting>
  <conditionalFormatting sqref="I42">
    <cfRule type="cellIs" dxfId="1" priority="445" operator="greaterThan">
      <formula>H42</formula>
    </cfRule>
  </conditionalFormatting>
  <conditionalFormatting sqref="I49">
    <cfRule type="cellIs" dxfId="1" priority="450" operator="greaterThan">
      <formula>H49</formula>
    </cfRule>
  </conditionalFormatting>
  <conditionalFormatting sqref="I51">
    <cfRule type="cellIs" dxfId="1" priority="455" operator="greaterThan">
      <formula>H51</formula>
    </cfRule>
  </conditionalFormatting>
  <conditionalFormatting sqref="I58">
    <cfRule type="cellIs" dxfId="1" priority="460" operator="greaterThan">
      <formula>H58</formula>
    </cfRule>
  </conditionalFormatting>
  <conditionalFormatting sqref="I59">
    <cfRule type="cellIs" dxfId="1" priority="465" operator="greaterThan">
      <formula>H59</formula>
    </cfRule>
  </conditionalFormatting>
  <conditionalFormatting sqref="I61">
    <cfRule type="cellIs" dxfId="1" priority="470" operator="greaterThan">
      <formula>H61</formula>
    </cfRule>
  </conditionalFormatting>
  <conditionalFormatting sqref="I66">
    <cfRule type="cellIs" dxfId="1" priority="475" operator="greaterThan">
      <formula>H66</formula>
    </cfRule>
  </conditionalFormatting>
  <conditionalFormatting sqref="I96">
    <cfRule type="cellIs" dxfId="1" priority="480" operator="greaterThan">
      <formula>H96</formula>
    </cfRule>
  </conditionalFormatting>
  <conditionalFormatting sqref="I97">
    <cfRule type="cellIs" dxfId="1" priority="485" operator="greaterThan">
      <formula>H97</formula>
    </cfRule>
  </conditionalFormatting>
  <conditionalFormatting sqref="I98">
    <cfRule type="cellIs" dxfId="1" priority="490" operator="greaterThan">
      <formula>H98</formula>
    </cfRule>
  </conditionalFormatting>
  <conditionalFormatting sqref="I99">
    <cfRule type="cellIs" dxfId="1" priority="495" operator="greaterThan">
      <formula>H99</formula>
    </cfRule>
  </conditionalFormatting>
  <conditionalFormatting sqref="J100">
    <cfRule type="cellIs" dxfId="4" priority="501" operator="lessThanOrEqual">
      <formula>F100</formula>
    </cfRule>
  </conditionalFormatting>
  <conditionalFormatting sqref="J104">
    <cfRule type="cellIs" dxfId="4" priority="506" operator="lessThanOrEqual">
      <formula>F104</formula>
    </cfRule>
  </conditionalFormatting>
  <conditionalFormatting sqref="J107">
    <cfRule type="cellIs" dxfId="4" priority="511" operator="lessThanOrEqual">
      <formula>F107</formula>
    </cfRule>
  </conditionalFormatting>
  <conditionalFormatting sqref="J108">
    <cfRule type="cellIs" dxfId="4" priority="516" operator="lessThanOrEqual">
      <formula>F108</formula>
    </cfRule>
  </conditionalFormatting>
  <conditionalFormatting sqref="J33">
    <cfRule type="cellIs" dxfId="4" priority="436" operator="lessThanOrEqual">
      <formula>F33</formula>
    </cfRule>
  </conditionalFormatting>
  <conditionalFormatting sqref="J35">
    <cfRule type="cellIs" dxfId="4" priority="441" operator="lessThanOrEqual">
      <formula>F35</formula>
    </cfRule>
  </conditionalFormatting>
  <conditionalFormatting sqref="J42">
    <cfRule type="cellIs" dxfId="4" priority="446" operator="lessThanOrEqual">
      <formula>F42</formula>
    </cfRule>
  </conditionalFormatting>
  <conditionalFormatting sqref="J49">
    <cfRule type="cellIs" dxfId="4" priority="451" operator="lessThanOrEqual">
      <formula>F49</formula>
    </cfRule>
  </conditionalFormatting>
  <conditionalFormatting sqref="J51">
    <cfRule type="cellIs" dxfId="4" priority="456" operator="lessThanOrEqual">
      <formula>F51</formula>
    </cfRule>
  </conditionalFormatting>
  <conditionalFormatting sqref="J58">
    <cfRule type="cellIs" dxfId="4" priority="461" operator="lessThanOrEqual">
      <formula>F58</formula>
    </cfRule>
  </conditionalFormatting>
  <conditionalFormatting sqref="J59">
    <cfRule type="cellIs" dxfId="4" priority="466" operator="lessThanOrEqual">
      <formula>F59</formula>
    </cfRule>
  </conditionalFormatting>
  <conditionalFormatting sqref="J61">
    <cfRule type="cellIs" dxfId="4" priority="471" operator="lessThanOrEqual">
      <formula>F61</formula>
    </cfRule>
  </conditionalFormatting>
  <conditionalFormatting sqref="J66">
    <cfRule type="cellIs" dxfId="4" priority="476" operator="lessThanOrEqual">
      <formula>F66</formula>
    </cfRule>
  </conditionalFormatting>
  <conditionalFormatting sqref="J96">
    <cfRule type="cellIs" dxfId="4" priority="481" operator="lessThanOrEqual">
      <formula>F96</formula>
    </cfRule>
  </conditionalFormatting>
  <conditionalFormatting sqref="J97">
    <cfRule type="cellIs" dxfId="4" priority="486" operator="lessThanOrEqual">
      <formula>F97</formula>
    </cfRule>
  </conditionalFormatting>
  <conditionalFormatting sqref="J98">
    <cfRule type="cellIs" dxfId="4" priority="491" operator="lessThanOrEqual">
      <formula>F98</formula>
    </cfRule>
  </conditionalFormatting>
  <conditionalFormatting sqref="J99">
    <cfRule type="cellIs" dxfId="4" priority="496" operator="lessThanOrEqual">
      <formula>F99</formula>
    </cfRule>
  </conditionalFormatting>
  <conditionalFormatting sqref="K100">
    <cfRule type="cellIs" dxfId="4" priority="502" operator="lessThanOrEqual">
      <formula>G100</formula>
    </cfRule>
  </conditionalFormatting>
  <conditionalFormatting sqref="K104">
    <cfRule type="cellIs" dxfId="4" priority="507" operator="lessThanOrEqual">
      <formula>G104</formula>
    </cfRule>
  </conditionalFormatting>
  <conditionalFormatting sqref="K107">
    <cfRule type="cellIs" dxfId="4" priority="512" operator="lessThanOrEqual">
      <formula>G107</formula>
    </cfRule>
  </conditionalFormatting>
  <conditionalFormatting sqref="K108">
    <cfRule type="cellIs" dxfId="4" priority="517" operator="lessThanOrEqual">
      <formula>G108</formula>
    </cfRule>
  </conditionalFormatting>
  <conditionalFormatting sqref="K33">
    <cfRule type="cellIs" dxfId="4" priority="437" operator="lessThanOrEqual">
      <formula>G33</formula>
    </cfRule>
  </conditionalFormatting>
  <conditionalFormatting sqref="K35">
    <cfRule type="cellIs" dxfId="4" priority="442" operator="lessThanOrEqual">
      <formula>G35</formula>
    </cfRule>
  </conditionalFormatting>
  <conditionalFormatting sqref="K42">
    <cfRule type="cellIs" dxfId="4" priority="447" operator="lessThanOrEqual">
      <formula>G42</formula>
    </cfRule>
  </conditionalFormatting>
  <conditionalFormatting sqref="K49">
    <cfRule type="cellIs" dxfId="4" priority="452" operator="lessThanOrEqual">
      <formula>G49</formula>
    </cfRule>
  </conditionalFormatting>
  <conditionalFormatting sqref="K51">
    <cfRule type="cellIs" dxfId="4" priority="457" operator="lessThanOrEqual">
      <formula>G51</formula>
    </cfRule>
  </conditionalFormatting>
  <conditionalFormatting sqref="K58">
    <cfRule type="cellIs" dxfId="4" priority="462" operator="lessThanOrEqual">
      <formula>G58</formula>
    </cfRule>
  </conditionalFormatting>
  <conditionalFormatting sqref="K59">
    <cfRule type="cellIs" dxfId="4" priority="467" operator="lessThanOrEqual">
      <formula>G59</formula>
    </cfRule>
  </conditionalFormatting>
  <conditionalFormatting sqref="K61">
    <cfRule type="cellIs" dxfId="4" priority="472" operator="lessThanOrEqual">
      <formula>G61</formula>
    </cfRule>
  </conditionalFormatting>
  <conditionalFormatting sqref="K66">
    <cfRule type="cellIs" dxfId="4" priority="477" operator="lessThanOrEqual">
      <formula>G66</formula>
    </cfRule>
  </conditionalFormatting>
  <conditionalFormatting sqref="K96">
    <cfRule type="cellIs" dxfId="4" priority="482" operator="lessThanOrEqual">
      <formula>G96</formula>
    </cfRule>
  </conditionalFormatting>
  <conditionalFormatting sqref="K97">
    <cfRule type="cellIs" dxfId="4" priority="487" operator="lessThanOrEqual">
      <formula>G97</formula>
    </cfRule>
  </conditionalFormatting>
  <conditionalFormatting sqref="K98">
    <cfRule type="cellIs" dxfId="4" priority="492" operator="lessThanOrEqual">
      <formula>G98</formula>
    </cfRule>
  </conditionalFormatting>
  <conditionalFormatting sqref="K99">
    <cfRule type="cellIs" dxfId="4" priority="497" operator="lessThanOrEqual">
      <formula>G99</formula>
    </cfRule>
  </conditionalFormatting>
  <conditionalFormatting sqref="R100">
    <cfRule type="cellIs" dxfId="1" priority="578" operator="equal">
      <formula>0</formula>
    </cfRule>
    <cfRule type="cellIs" dxfId="2" priority="579" operator="lessThan">
      <formula>E100</formula>
    </cfRule>
  </conditionalFormatting>
  <conditionalFormatting sqref="R104">
    <cfRule type="cellIs" dxfId="1" priority="583" operator="equal">
      <formula>0</formula>
    </cfRule>
    <cfRule type="cellIs" dxfId="2" priority="584" operator="lessThan">
      <formula>E104</formula>
    </cfRule>
  </conditionalFormatting>
  <conditionalFormatting sqref="R108">
    <cfRule type="cellIs" dxfId="1" priority="588" operator="equal">
      <formula>0</formula>
    </cfRule>
    <cfRule type="cellIs" dxfId="2" priority="589" operator="lessThan">
      <formula>E108</formula>
    </cfRule>
  </conditionalFormatting>
  <conditionalFormatting sqref="R33">
    <cfRule type="cellIs" dxfId="1" priority="518" operator="equal">
      <formula>0</formula>
    </cfRule>
    <cfRule type="cellIs" dxfId="2" priority="519" operator="lessThan">
      <formula>E33</formula>
    </cfRule>
  </conditionalFormatting>
  <conditionalFormatting sqref="R35">
    <cfRule type="cellIs" dxfId="1" priority="523" operator="equal">
      <formula>0</formula>
    </cfRule>
    <cfRule type="cellIs" dxfId="2" priority="524" operator="lessThan">
      <formula>E35</formula>
    </cfRule>
  </conditionalFormatting>
  <conditionalFormatting sqref="R42">
    <cfRule type="cellIs" dxfId="1" priority="528" operator="equal">
      <formula>0</formula>
    </cfRule>
    <cfRule type="cellIs" dxfId="2" priority="529" operator="lessThan">
      <formula>E42</formula>
    </cfRule>
  </conditionalFormatting>
  <conditionalFormatting sqref="R49">
    <cfRule type="cellIs" dxfId="1" priority="533" operator="equal">
      <formula>0</formula>
    </cfRule>
    <cfRule type="cellIs" dxfId="2" priority="534" operator="lessThan">
      <formula>E49</formula>
    </cfRule>
  </conditionalFormatting>
  <conditionalFormatting sqref="R51">
    <cfRule type="cellIs" dxfId="1" priority="538" operator="equal">
      <formula>0</formula>
    </cfRule>
    <cfRule type="cellIs" dxfId="2" priority="539" operator="lessThan">
      <formula>E51</formula>
    </cfRule>
  </conditionalFormatting>
  <conditionalFormatting sqref="R58">
    <cfRule type="cellIs" dxfId="1" priority="543" operator="equal">
      <formula>0</formula>
    </cfRule>
    <cfRule type="cellIs" dxfId="2" priority="544" operator="lessThan">
      <formula>E58</formula>
    </cfRule>
  </conditionalFormatting>
  <conditionalFormatting sqref="R59">
    <cfRule type="cellIs" dxfId="1" priority="548" operator="equal">
      <formula>0</formula>
    </cfRule>
    <cfRule type="cellIs" dxfId="2" priority="549" operator="lessThan">
      <formula>E59</formula>
    </cfRule>
  </conditionalFormatting>
  <conditionalFormatting sqref="R60">
    <cfRule type="cellIs" dxfId="1" priority="553" operator="equal">
      <formula>0</formula>
    </cfRule>
    <cfRule type="cellIs" dxfId="2" priority="554" operator="lessThan">
      <formula>E60</formula>
    </cfRule>
  </conditionalFormatting>
  <conditionalFormatting sqref="R96">
    <cfRule type="cellIs" dxfId="1" priority="558" operator="equal">
      <formula>0</formula>
    </cfRule>
    <cfRule type="cellIs" dxfId="2" priority="559" operator="lessThan">
      <formula>E96</formula>
    </cfRule>
  </conditionalFormatting>
  <conditionalFormatting sqref="R97">
    <cfRule type="cellIs" dxfId="1" priority="563" operator="equal">
      <formula>0</formula>
    </cfRule>
    <cfRule type="cellIs" dxfId="2" priority="564" operator="lessThan">
      <formula>E97</formula>
    </cfRule>
  </conditionalFormatting>
  <conditionalFormatting sqref="R98">
    <cfRule type="cellIs" dxfId="1" priority="568" operator="equal">
      <formula>0</formula>
    </cfRule>
    <cfRule type="cellIs" dxfId="2" priority="569" operator="lessThan">
      <formula>E98</formula>
    </cfRule>
  </conditionalFormatting>
  <conditionalFormatting sqref="R99">
    <cfRule type="cellIs" dxfId="1" priority="573" operator="equal">
      <formula>0</formula>
    </cfRule>
    <cfRule type="cellIs" dxfId="2" priority="574" operator="lessThan">
      <formula>E99</formula>
    </cfRule>
  </conditionalFormatting>
  <conditionalFormatting sqref="S100">
    <cfRule type="cellIs" dxfId="1" priority="580" operator="greaterThan">
      <formula>R100</formula>
    </cfRule>
  </conditionalFormatting>
  <conditionalFormatting sqref="S104">
    <cfRule type="cellIs" dxfId="1" priority="585" operator="greaterThan">
      <formula>R104</formula>
    </cfRule>
  </conditionalFormatting>
  <conditionalFormatting sqref="S108">
    <cfRule type="cellIs" dxfId="1" priority="590" operator="greaterThan">
      <formula>R108</formula>
    </cfRule>
  </conditionalFormatting>
  <conditionalFormatting sqref="S33">
    <cfRule type="cellIs" dxfId="1" priority="520" operator="greaterThan">
      <formula>R33</formula>
    </cfRule>
  </conditionalFormatting>
  <conditionalFormatting sqref="S35">
    <cfRule type="cellIs" dxfId="1" priority="525" operator="greaterThan">
      <formula>R35</formula>
    </cfRule>
  </conditionalFormatting>
  <conditionalFormatting sqref="S42">
    <cfRule type="cellIs" dxfId="1" priority="530" operator="greaterThan">
      <formula>R42</formula>
    </cfRule>
  </conditionalFormatting>
  <conditionalFormatting sqref="S49">
    <cfRule type="cellIs" dxfId="1" priority="535" operator="greaterThan">
      <formula>R49</formula>
    </cfRule>
  </conditionalFormatting>
  <conditionalFormatting sqref="S51">
    <cfRule type="cellIs" dxfId="1" priority="540" operator="greaterThan">
      <formula>R51</formula>
    </cfRule>
  </conditionalFormatting>
  <conditionalFormatting sqref="S58">
    <cfRule type="cellIs" dxfId="1" priority="545" operator="greaterThan">
      <formula>R58</formula>
    </cfRule>
  </conditionalFormatting>
  <conditionalFormatting sqref="S59">
    <cfRule type="cellIs" dxfId="1" priority="550" operator="greaterThan">
      <formula>R59</formula>
    </cfRule>
  </conditionalFormatting>
  <conditionalFormatting sqref="S60">
    <cfRule type="cellIs" dxfId="1" priority="555" operator="greaterThan">
      <formula>R60</formula>
    </cfRule>
  </conditionalFormatting>
  <conditionalFormatting sqref="S96">
    <cfRule type="cellIs" dxfId="1" priority="560" operator="greaterThan">
      <formula>R96</formula>
    </cfRule>
  </conditionalFormatting>
  <conditionalFormatting sqref="S97">
    <cfRule type="cellIs" dxfId="1" priority="565" operator="greaterThan">
      <formula>R97</formula>
    </cfRule>
  </conditionalFormatting>
  <conditionalFormatting sqref="S98">
    <cfRule type="cellIs" dxfId="1" priority="570" operator="greaterThan">
      <formula>R98</formula>
    </cfRule>
  </conditionalFormatting>
  <conditionalFormatting sqref="S99">
    <cfRule type="cellIs" dxfId="1" priority="575" operator="greaterThan">
      <formula>R99</formula>
    </cfRule>
  </conditionalFormatting>
  <conditionalFormatting sqref="T100">
    <cfRule type="cellIs" dxfId="4" priority="581" operator="lessThanOrEqual">
      <formula>F100</formula>
    </cfRule>
  </conditionalFormatting>
  <conditionalFormatting sqref="T104">
    <cfRule type="cellIs" dxfId="4" priority="586" operator="lessThanOrEqual">
      <formula>F104</formula>
    </cfRule>
  </conditionalFormatting>
  <conditionalFormatting sqref="T108">
    <cfRule type="cellIs" dxfId="4" priority="591" operator="lessThanOrEqual">
      <formula>F108</formula>
    </cfRule>
  </conditionalFormatting>
  <conditionalFormatting sqref="T33">
    <cfRule type="cellIs" dxfId="4" priority="521" operator="lessThanOrEqual">
      <formula>F33</formula>
    </cfRule>
  </conditionalFormatting>
  <conditionalFormatting sqref="T35">
    <cfRule type="cellIs" dxfId="4" priority="526" operator="lessThanOrEqual">
      <formula>F35</formula>
    </cfRule>
  </conditionalFormatting>
  <conditionalFormatting sqref="T42">
    <cfRule type="cellIs" dxfId="4" priority="531" operator="lessThanOrEqual">
      <formula>F42</formula>
    </cfRule>
  </conditionalFormatting>
  <conditionalFormatting sqref="T49">
    <cfRule type="cellIs" dxfId="4" priority="536" operator="lessThanOrEqual">
      <formula>F49</formula>
    </cfRule>
  </conditionalFormatting>
  <conditionalFormatting sqref="T51">
    <cfRule type="cellIs" dxfId="4" priority="541" operator="lessThanOrEqual">
      <formula>F51</formula>
    </cfRule>
  </conditionalFormatting>
  <conditionalFormatting sqref="T58">
    <cfRule type="cellIs" dxfId="4" priority="546" operator="lessThanOrEqual">
      <formula>F58</formula>
    </cfRule>
  </conditionalFormatting>
  <conditionalFormatting sqref="T59">
    <cfRule type="cellIs" dxfId="4" priority="551" operator="lessThanOrEqual">
      <formula>F59</formula>
    </cfRule>
  </conditionalFormatting>
  <conditionalFormatting sqref="T60">
    <cfRule type="cellIs" dxfId="4" priority="556" operator="lessThanOrEqual">
      <formula>F60</formula>
    </cfRule>
  </conditionalFormatting>
  <conditionalFormatting sqref="T96">
    <cfRule type="cellIs" dxfId="4" priority="561" operator="lessThanOrEqual">
      <formula>F96</formula>
    </cfRule>
  </conditionalFormatting>
  <conditionalFormatting sqref="T97">
    <cfRule type="cellIs" dxfId="4" priority="566" operator="lessThanOrEqual">
      <formula>F97</formula>
    </cfRule>
  </conditionalFormatting>
  <conditionalFormatting sqref="T98">
    <cfRule type="cellIs" dxfId="4" priority="571" operator="lessThanOrEqual">
      <formula>F98</formula>
    </cfRule>
  </conditionalFormatting>
  <conditionalFormatting sqref="T99">
    <cfRule type="cellIs" dxfId="4" priority="576" operator="lessThanOrEqual">
      <formula>F99</formula>
    </cfRule>
  </conditionalFormatting>
  <conditionalFormatting sqref="U100">
    <cfRule type="cellIs" dxfId="4" priority="582" operator="lessThanOrEqual">
      <formula>G100</formula>
    </cfRule>
  </conditionalFormatting>
  <conditionalFormatting sqref="U104">
    <cfRule type="cellIs" dxfId="4" priority="587" operator="lessThanOrEqual">
      <formula>G104</formula>
    </cfRule>
  </conditionalFormatting>
  <conditionalFormatting sqref="U108">
    <cfRule type="cellIs" dxfId="4" priority="592" operator="lessThanOrEqual">
      <formula>G108</formula>
    </cfRule>
  </conditionalFormatting>
  <conditionalFormatting sqref="U33">
    <cfRule type="cellIs" dxfId="4" priority="522" operator="lessThanOrEqual">
      <formula>G33</formula>
    </cfRule>
  </conditionalFormatting>
  <conditionalFormatting sqref="U35">
    <cfRule type="cellIs" dxfId="4" priority="527" operator="lessThanOrEqual">
      <formula>G35</formula>
    </cfRule>
  </conditionalFormatting>
  <conditionalFormatting sqref="U42">
    <cfRule type="cellIs" dxfId="4" priority="532" operator="lessThanOrEqual">
      <formula>G42</formula>
    </cfRule>
  </conditionalFormatting>
  <conditionalFormatting sqref="U49">
    <cfRule type="cellIs" dxfId="4" priority="537" operator="lessThanOrEqual">
      <formula>G49</formula>
    </cfRule>
  </conditionalFormatting>
  <conditionalFormatting sqref="U51">
    <cfRule type="cellIs" dxfId="4" priority="542" operator="lessThanOrEqual">
      <formula>G51</formula>
    </cfRule>
  </conditionalFormatting>
  <conditionalFormatting sqref="U58">
    <cfRule type="cellIs" dxfId="4" priority="547" operator="lessThanOrEqual">
      <formula>G58</formula>
    </cfRule>
  </conditionalFormatting>
  <conditionalFormatting sqref="U59">
    <cfRule type="cellIs" dxfId="4" priority="552" operator="lessThanOrEqual">
      <formula>G59</formula>
    </cfRule>
  </conditionalFormatting>
  <conditionalFormatting sqref="U60">
    <cfRule type="cellIs" dxfId="4" priority="557" operator="lessThanOrEqual">
      <formula>G60</formula>
    </cfRule>
  </conditionalFormatting>
  <conditionalFormatting sqref="U96">
    <cfRule type="cellIs" dxfId="4" priority="562" operator="lessThanOrEqual">
      <formula>G96</formula>
    </cfRule>
  </conditionalFormatting>
  <conditionalFormatting sqref="U97">
    <cfRule type="cellIs" dxfId="4" priority="567" operator="lessThanOrEqual">
      <formula>G97</formula>
    </cfRule>
  </conditionalFormatting>
  <conditionalFormatting sqref="U98">
    <cfRule type="cellIs" dxfId="4" priority="572" operator="lessThanOrEqual">
      <formula>G98</formula>
    </cfRule>
  </conditionalFormatting>
  <conditionalFormatting sqref="U99">
    <cfRule type="cellIs" dxfId="4" priority="577" operator="lessThanOrEqual">
      <formula>G99</formula>
    </cfRule>
  </conditionalFormatting>
  <conditionalFormatting sqref="W100">
    <cfRule type="cellIs" dxfId="1" priority="643" operator="equal">
      <formula>0</formula>
    </cfRule>
    <cfRule type="cellIs" dxfId="2" priority="644" operator="lessThan">
      <formula>E100</formula>
    </cfRule>
  </conditionalFormatting>
  <conditionalFormatting sqref="W101">
    <cfRule type="cellIs" dxfId="1" priority="648" operator="equal">
      <formula>0</formula>
    </cfRule>
    <cfRule type="cellIs" dxfId="2" priority="649" operator="lessThan">
      <formula>E101</formula>
    </cfRule>
  </conditionalFormatting>
  <conditionalFormatting sqref="W104">
    <cfRule type="cellIs" dxfId="1" priority="653" operator="equal">
      <formula>0</formula>
    </cfRule>
    <cfRule type="cellIs" dxfId="2" priority="654" operator="lessThan">
      <formula>E104</formula>
    </cfRule>
  </conditionalFormatting>
  <conditionalFormatting sqref="W107">
    <cfRule type="cellIs" dxfId="1" priority="658" operator="equal">
      <formula>0</formula>
    </cfRule>
    <cfRule type="cellIs" dxfId="2" priority="659" operator="lessThan">
      <formula>E107</formula>
    </cfRule>
  </conditionalFormatting>
  <conditionalFormatting sqref="W108">
    <cfRule type="cellIs" dxfId="1" priority="663" operator="equal">
      <formula>0</formula>
    </cfRule>
    <cfRule type="cellIs" dxfId="2" priority="664" operator="lessThan">
      <formula>E108</formula>
    </cfRule>
  </conditionalFormatting>
  <conditionalFormatting sqref="W35">
    <cfRule type="cellIs" dxfId="1" priority="593" operator="equal">
      <formula>0</formula>
    </cfRule>
    <cfRule type="cellIs" dxfId="2" priority="594" operator="lessThan">
      <formula>E35</formula>
    </cfRule>
  </conditionalFormatting>
  <conditionalFormatting sqref="W42">
    <cfRule type="cellIs" dxfId="1" priority="598" operator="equal">
      <formula>0</formula>
    </cfRule>
    <cfRule type="cellIs" dxfId="2" priority="599" operator="lessThan">
      <formula>E42</formula>
    </cfRule>
  </conditionalFormatting>
  <conditionalFormatting sqref="W51">
    <cfRule type="cellIs" dxfId="1" priority="603" operator="equal">
      <formula>0</formula>
    </cfRule>
    <cfRule type="cellIs" dxfId="2" priority="604" operator="lessThan">
      <formula>E51</formula>
    </cfRule>
  </conditionalFormatting>
  <conditionalFormatting sqref="W58">
    <cfRule type="cellIs" dxfId="1" priority="608" operator="equal">
      <formula>0</formula>
    </cfRule>
    <cfRule type="cellIs" dxfId="2" priority="609" operator="lessThan">
      <formula>E58</formula>
    </cfRule>
  </conditionalFormatting>
  <conditionalFormatting sqref="W59">
    <cfRule type="cellIs" dxfId="1" priority="613" operator="equal">
      <formula>0</formula>
    </cfRule>
    <cfRule type="cellIs" dxfId="2" priority="614" operator="lessThan">
      <formula>E59</formula>
    </cfRule>
  </conditionalFormatting>
  <conditionalFormatting sqref="W61">
    <cfRule type="cellIs" dxfId="1" priority="618" operator="equal">
      <formula>0</formula>
    </cfRule>
    <cfRule type="cellIs" dxfId="2" priority="619" operator="lessThan">
      <formula>E61</formula>
    </cfRule>
  </conditionalFormatting>
  <conditionalFormatting sqref="W66">
    <cfRule type="cellIs" dxfId="1" priority="623" operator="equal">
      <formula>0</formula>
    </cfRule>
    <cfRule type="cellIs" dxfId="2" priority="624" operator="lessThan">
      <formula>E66</formula>
    </cfRule>
  </conditionalFormatting>
  <conditionalFormatting sqref="W97">
    <cfRule type="cellIs" dxfId="1" priority="628" operator="equal">
      <formula>0</formula>
    </cfRule>
    <cfRule type="cellIs" dxfId="2" priority="629" operator="lessThan">
      <formula>E97</formula>
    </cfRule>
  </conditionalFormatting>
  <conditionalFormatting sqref="W98">
    <cfRule type="cellIs" dxfId="1" priority="633" operator="equal">
      <formula>0</formula>
    </cfRule>
    <cfRule type="cellIs" dxfId="2" priority="634" operator="lessThan">
      <formula>E98</formula>
    </cfRule>
  </conditionalFormatting>
  <conditionalFormatting sqref="W99">
    <cfRule type="cellIs" dxfId="1" priority="638" operator="equal">
      <formula>0</formula>
    </cfRule>
    <cfRule type="cellIs" dxfId="2" priority="639" operator="lessThan">
      <formula>E99</formula>
    </cfRule>
  </conditionalFormatting>
  <conditionalFormatting sqref="X100">
    <cfRule type="cellIs" dxfId="1" priority="645" operator="greaterThan">
      <formula>W100</formula>
    </cfRule>
  </conditionalFormatting>
  <conditionalFormatting sqref="X101">
    <cfRule type="cellIs" dxfId="1" priority="650" operator="greaterThan">
      <formula>W101</formula>
    </cfRule>
  </conditionalFormatting>
  <conditionalFormatting sqref="X104">
    <cfRule type="cellIs" dxfId="1" priority="655" operator="greaterThan">
      <formula>W104</formula>
    </cfRule>
  </conditionalFormatting>
  <conditionalFormatting sqref="X107">
    <cfRule type="cellIs" dxfId="1" priority="660" operator="greaterThan">
      <formula>W107</formula>
    </cfRule>
  </conditionalFormatting>
  <conditionalFormatting sqref="X108">
    <cfRule type="cellIs" dxfId="1" priority="665" operator="greaterThan">
      <formula>W108</formula>
    </cfRule>
  </conditionalFormatting>
  <conditionalFormatting sqref="X35">
    <cfRule type="cellIs" dxfId="1" priority="595" operator="greaterThan">
      <formula>W35</formula>
    </cfRule>
  </conditionalFormatting>
  <conditionalFormatting sqref="X42">
    <cfRule type="cellIs" dxfId="1" priority="600" operator="greaterThan">
      <formula>W42</formula>
    </cfRule>
  </conditionalFormatting>
  <conditionalFormatting sqref="X51">
    <cfRule type="cellIs" dxfId="1" priority="605" operator="greaterThan">
      <formula>W51</formula>
    </cfRule>
  </conditionalFormatting>
  <conditionalFormatting sqref="X58">
    <cfRule type="cellIs" dxfId="1" priority="610" operator="greaterThan">
      <formula>W58</formula>
    </cfRule>
  </conditionalFormatting>
  <conditionalFormatting sqref="X59">
    <cfRule type="cellIs" dxfId="1" priority="615" operator="greaterThan">
      <formula>W59</formula>
    </cfRule>
  </conditionalFormatting>
  <conditionalFormatting sqref="X61">
    <cfRule type="cellIs" dxfId="1" priority="620" operator="greaterThan">
      <formula>W61</formula>
    </cfRule>
  </conditionalFormatting>
  <conditionalFormatting sqref="X66">
    <cfRule type="cellIs" dxfId="1" priority="625" operator="greaterThan">
      <formula>W66</formula>
    </cfRule>
  </conditionalFormatting>
  <conditionalFormatting sqref="X97">
    <cfRule type="cellIs" dxfId="1" priority="630" operator="greaterThan">
      <formula>W97</formula>
    </cfRule>
  </conditionalFormatting>
  <conditionalFormatting sqref="X98">
    <cfRule type="cellIs" dxfId="1" priority="635" operator="greaterThan">
      <formula>W98</formula>
    </cfRule>
  </conditionalFormatting>
  <conditionalFormatting sqref="X99">
    <cfRule type="cellIs" dxfId="1" priority="640" operator="greaterThan">
      <formula>W99</formula>
    </cfRule>
  </conditionalFormatting>
  <conditionalFormatting sqref="Y100">
    <cfRule type="cellIs" dxfId="4" priority="646" operator="lessThanOrEqual">
      <formula>F100</formula>
    </cfRule>
  </conditionalFormatting>
  <conditionalFormatting sqref="Y101">
    <cfRule type="cellIs" dxfId="4" priority="651" operator="lessThanOrEqual">
      <formula>F101</formula>
    </cfRule>
  </conditionalFormatting>
  <conditionalFormatting sqref="Y104">
    <cfRule type="cellIs" dxfId="4" priority="656" operator="lessThanOrEqual">
      <formula>F104</formula>
    </cfRule>
  </conditionalFormatting>
  <conditionalFormatting sqref="Y107">
    <cfRule type="cellIs" dxfId="4" priority="661" operator="lessThanOrEqual">
      <formula>F107</formula>
    </cfRule>
  </conditionalFormatting>
  <conditionalFormatting sqref="Y108">
    <cfRule type="cellIs" dxfId="4" priority="666" operator="lessThanOrEqual">
      <formula>F108</formula>
    </cfRule>
  </conditionalFormatting>
  <conditionalFormatting sqref="Y35">
    <cfRule type="cellIs" dxfId="4" priority="596" operator="lessThanOrEqual">
      <formula>F35</formula>
    </cfRule>
  </conditionalFormatting>
  <conditionalFormatting sqref="Y42">
    <cfRule type="cellIs" dxfId="4" priority="601" operator="lessThanOrEqual">
      <formula>F42</formula>
    </cfRule>
  </conditionalFormatting>
  <conditionalFormatting sqref="Y51">
    <cfRule type="cellIs" dxfId="4" priority="606" operator="lessThanOrEqual">
      <formula>F51</formula>
    </cfRule>
  </conditionalFormatting>
  <conditionalFormatting sqref="Y58">
    <cfRule type="cellIs" dxfId="4" priority="611" operator="lessThanOrEqual">
      <formula>F58</formula>
    </cfRule>
  </conditionalFormatting>
  <conditionalFormatting sqref="Y59">
    <cfRule type="cellIs" dxfId="4" priority="616" operator="lessThanOrEqual">
      <formula>F59</formula>
    </cfRule>
  </conditionalFormatting>
  <conditionalFormatting sqref="Y61">
    <cfRule type="cellIs" dxfId="4" priority="621" operator="lessThanOrEqual">
      <formula>F61</formula>
    </cfRule>
  </conditionalFormatting>
  <conditionalFormatting sqref="Y66">
    <cfRule type="cellIs" dxfId="4" priority="626" operator="lessThanOrEqual">
      <formula>F66</formula>
    </cfRule>
  </conditionalFormatting>
  <conditionalFormatting sqref="Y97">
    <cfRule type="cellIs" dxfId="4" priority="631" operator="lessThanOrEqual">
      <formula>F97</formula>
    </cfRule>
  </conditionalFormatting>
  <conditionalFormatting sqref="Y98">
    <cfRule type="cellIs" dxfId="4" priority="636" operator="lessThanOrEqual">
      <formula>F98</formula>
    </cfRule>
  </conditionalFormatting>
  <conditionalFormatting sqref="Y99">
    <cfRule type="cellIs" dxfId="4" priority="641" operator="lessThanOrEqual">
      <formula>F99</formula>
    </cfRule>
  </conditionalFormatting>
  <conditionalFormatting sqref="Z100">
    <cfRule type="cellIs" dxfId="4" priority="647" operator="lessThanOrEqual">
      <formula>G100</formula>
    </cfRule>
  </conditionalFormatting>
  <conditionalFormatting sqref="Z101">
    <cfRule type="cellIs" dxfId="4" priority="652" operator="lessThanOrEqual">
      <formula>G101</formula>
    </cfRule>
  </conditionalFormatting>
  <conditionalFormatting sqref="Z104">
    <cfRule type="cellIs" dxfId="4" priority="657" operator="lessThanOrEqual">
      <formula>G104</formula>
    </cfRule>
  </conditionalFormatting>
  <conditionalFormatting sqref="Z107">
    <cfRule type="cellIs" dxfId="4" priority="662" operator="lessThanOrEqual">
      <formula>G107</formula>
    </cfRule>
  </conditionalFormatting>
  <conditionalFormatting sqref="Z108">
    <cfRule type="cellIs" dxfId="4" priority="667" operator="lessThanOrEqual">
      <formula>G108</formula>
    </cfRule>
  </conditionalFormatting>
  <conditionalFormatting sqref="Z35">
    <cfRule type="cellIs" dxfId="4" priority="597" operator="lessThanOrEqual">
      <formula>G35</formula>
    </cfRule>
  </conditionalFormatting>
  <conditionalFormatting sqref="Z42">
    <cfRule type="cellIs" dxfId="4" priority="602" operator="lessThanOrEqual">
      <formula>G42</formula>
    </cfRule>
  </conditionalFormatting>
  <conditionalFormatting sqref="Z51">
    <cfRule type="cellIs" dxfId="4" priority="607" operator="lessThanOrEqual">
      <formula>G51</formula>
    </cfRule>
  </conditionalFormatting>
  <conditionalFormatting sqref="Z58">
    <cfRule type="cellIs" dxfId="4" priority="612" operator="lessThanOrEqual">
      <formula>G58</formula>
    </cfRule>
  </conditionalFormatting>
  <conditionalFormatting sqref="Z59">
    <cfRule type="cellIs" dxfId="4" priority="617" operator="lessThanOrEqual">
      <formula>G59</formula>
    </cfRule>
  </conditionalFormatting>
  <conditionalFormatting sqref="Z61">
    <cfRule type="cellIs" dxfId="4" priority="622" operator="lessThanOrEqual">
      <formula>G61</formula>
    </cfRule>
  </conditionalFormatting>
  <conditionalFormatting sqref="Z66">
    <cfRule type="cellIs" dxfId="4" priority="627" operator="lessThanOrEqual">
      <formula>G66</formula>
    </cfRule>
  </conditionalFormatting>
  <conditionalFormatting sqref="Z97">
    <cfRule type="cellIs" dxfId="4" priority="632" operator="lessThanOrEqual">
      <formula>G97</formula>
    </cfRule>
  </conditionalFormatting>
  <conditionalFormatting sqref="Z98">
    <cfRule type="cellIs" dxfId="4" priority="637" operator="lessThanOrEqual">
      <formula>G98</formula>
    </cfRule>
  </conditionalFormatting>
  <conditionalFormatting sqref="Z99">
    <cfRule type="cellIs" dxfId="4" priority="642" operator="lessThanOrEqual">
      <formula>G99</formula>
    </cfRule>
  </conditionalFormatting>
  <hyperlinks>
    <hyperlink ref="L33" r:id="rId1"/>
    <hyperlink ref="V33" r:id="rId2"/>
    <hyperlink ref="L35" r:id="rId3"/>
    <hyperlink ref="V35" r:id="rId4"/>
    <hyperlink ref="AA35" r:id="rId5"/>
    <hyperlink ref="AF35" r:id="rId6"/>
    <hyperlink ref="L42" r:id="rId7"/>
    <hyperlink ref="V42" r:id="rId8"/>
    <hyperlink ref="AA42" r:id="rId9"/>
    <hyperlink ref="L49" r:id="rId10"/>
    <hyperlink ref="V49" r:id="rId11"/>
    <hyperlink ref="L51" r:id="rId12"/>
    <hyperlink ref="V51" r:id="rId13"/>
    <hyperlink ref="AA51" r:id="rId14"/>
    <hyperlink ref="L58" r:id="rId15"/>
    <hyperlink ref="V58" r:id="rId16"/>
    <hyperlink ref="AA58" r:id="rId17"/>
    <hyperlink ref="AF58" r:id="rId18"/>
    <hyperlink ref="L59" r:id="rId19"/>
    <hyperlink ref="V59" r:id="rId20"/>
    <hyperlink ref="AA59" r:id="rId21"/>
    <hyperlink ref="AF59" r:id="rId22"/>
    <hyperlink ref="V60" r:id="rId23"/>
    <hyperlink ref="L61" r:id="rId24"/>
    <hyperlink ref="V61" r:id="rId25"/>
    <hyperlink ref="AA61" r:id="rId26"/>
    <hyperlink ref="AF61" r:id="rId27"/>
    <hyperlink ref="AK61" r:id="rId28"/>
    <hyperlink ref="L66" r:id="rId29"/>
    <hyperlink ref="AA66" r:id="rId30"/>
    <hyperlink ref="AF66" r:id="rId31"/>
    <hyperlink ref="AK66" r:id="rId32"/>
    <hyperlink ref="L96" r:id="rId33"/>
    <hyperlink ref="V96" r:id="rId34"/>
    <hyperlink ref="L97" r:id="rId35"/>
    <hyperlink ref="V97" r:id="rId36"/>
    <hyperlink ref="AA97" r:id="rId37"/>
    <hyperlink ref="L98" r:id="rId38"/>
    <hyperlink ref="V98" r:id="rId39"/>
    <hyperlink ref="AA98" r:id="rId40"/>
    <hyperlink ref="AF98" r:id="rId41"/>
    <hyperlink ref="L99" r:id="rId42"/>
    <hyperlink ref="V99" r:id="rId43"/>
    <hyperlink ref="AA99" r:id="rId44"/>
    <hyperlink ref="AK99" r:id="rId45"/>
    <hyperlink ref="L100" r:id="rId46"/>
    <hyperlink ref="V100" r:id="rId47"/>
    <hyperlink ref="AA100" r:id="rId48"/>
    <hyperlink ref="AF100" r:id="rId49"/>
    <hyperlink ref="AA101" r:id="rId50"/>
    <hyperlink ref="AF101" r:id="rId51"/>
    <hyperlink ref="L104" r:id="rId52"/>
    <hyperlink ref="V104" r:id="rId53"/>
    <hyperlink ref="AA104" r:id="rId54"/>
    <hyperlink ref="AF104" r:id="rId55"/>
    <hyperlink ref="AK104" r:id="rId56" location=""/>
    <hyperlink ref="L107" r:id="rId57"/>
    <hyperlink ref="AA107" r:id="rId58"/>
    <hyperlink ref="L108" r:id="rId59"/>
    <hyperlink ref="V108" r:id="rId60"/>
    <hyperlink ref="AA108" r:id="rId61"/>
  </hyperlinks>
  <pageMargins left="0.7" right="0.7" top="0.75" bottom="0.75" header="0.3" footer="0.3"/>
  <legacy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bom_kicost. </vt:lpstr>
      <vt:lpstr>BoardQty</vt:lpstr>
      <vt:lpstr>digikey_part_data</vt:lpstr>
      <vt:lpstr>farnell_part_data</vt:lpstr>
      <vt:lpstr>global_part_data</vt:lpstr>
      <vt:lpstr>mouser_part_data</vt:lpstr>
      <vt:lpstr>newark_part_data</vt:lpstr>
      <vt:lpstr>rs_part_data</vt:lpstr>
      <vt:lpstr>tme_part_data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2018-05-24T12:59:22Z</dcterms:created>
  <dcterms:modified xsi:type="dcterms:W3CDTF">2018-05-24T12:59:22Z</dcterms:modified>
</cp:coreProperties>
</file>