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xr:revisionPtr revIDLastSave="0" documentId="8_{35F79448-DDD5-7D4A-B9CE-86B62A7CBCC9}" xr6:coauthVersionLast="47" xr6:coauthVersionMax="47" xr10:uidLastSave="{00000000-0000-0000-0000-000000000000}"/>
  <bookViews>
    <workbookView xWindow="240" yWindow="105" windowWidth="14805" windowHeight="8010" firstSheet="4" activeTab="3" xr2:uid="{00000000-000D-0000-FFFF-FFFF00000000}"/>
  </bookViews>
  <sheets>
    <sheet name="Sheet1" sheetId="1" r:id="rId1"/>
    <sheet name="Electricity" sheetId="2" r:id="rId2"/>
    <sheet name="rent" sheetId="6" r:id="rId3"/>
    <sheet name="Library Members" sheetId="3" r:id="rId4"/>
    <sheet name="Renewals" sheetId="4" r:id="rId5"/>
    <sheet name="ID info" sheetId="5" r:id="rId6"/>
  </sheets>
  <definedNames>
    <definedName name="_xlnm._FilterDatabase" localSheetId="0" hidden="1">Sheet1!$A$1:$R$121</definedName>
    <definedName name="_xlnm._FilterDatabase" localSheetId="3" hidden="1">'Library Members'!$A$1:$N$134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4" i="3" l="1"/>
  <c r="H43" i="3"/>
  <c r="K112" i="3"/>
  <c r="H105" i="3"/>
  <c r="H108" i="3"/>
  <c r="H115" i="3"/>
  <c r="H117" i="3"/>
  <c r="H118" i="3"/>
  <c r="H119" i="3"/>
  <c r="H42" i="3"/>
  <c r="H66" i="3"/>
  <c r="I66" i="3"/>
  <c r="H107" i="3"/>
  <c r="H57" i="3"/>
  <c r="I105" i="3"/>
  <c r="H51" i="3"/>
  <c r="I51" i="3"/>
  <c r="H25" i="3"/>
  <c r="H72" i="3"/>
  <c r="H111" i="3"/>
  <c r="I111" i="3"/>
  <c r="H30" i="3"/>
  <c r="H31" i="3"/>
  <c r="H85" i="3"/>
  <c r="I85" i="3"/>
  <c r="H109" i="3"/>
  <c r="H110" i="3"/>
  <c r="I110" i="3"/>
  <c r="H112" i="3"/>
  <c r="I31" i="3"/>
  <c r="J31" i="3"/>
  <c r="H32" i="3"/>
  <c r="I32" i="3"/>
  <c r="J32" i="3"/>
  <c r="H33" i="3"/>
  <c r="I33" i="3"/>
  <c r="J33" i="3"/>
  <c r="H34" i="3"/>
  <c r="I34" i="3"/>
  <c r="J34" i="3"/>
  <c r="H35" i="3"/>
  <c r="I35" i="3"/>
  <c r="J35" i="3"/>
  <c r="H36" i="3"/>
  <c r="I36" i="3"/>
  <c r="H70" i="3"/>
  <c r="I70" i="3"/>
  <c r="H37" i="3"/>
  <c r="K32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38" i="3"/>
  <c r="K37" i="3"/>
  <c r="K36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H133" i="3"/>
  <c r="I133" i="3"/>
  <c r="J133" i="3"/>
  <c r="H132" i="3"/>
  <c r="I132" i="3"/>
  <c r="J132" i="3"/>
  <c r="H131" i="3"/>
  <c r="I131" i="3"/>
  <c r="J131" i="3"/>
  <c r="H130" i="3"/>
  <c r="I130" i="3"/>
  <c r="J130" i="3"/>
  <c r="H129" i="3"/>
  <c r="I129" i="3"/>
  <c r="J129" i="3"/>
  <c r="H128" i="3"/>
  <c r="I128" i="3"/>
  <c r="J128" i="3"/>
  <c r="H127" i="3"/>
  <c r="I127" i="3"/>
  <c r="J127" i="3"/>
  <c r="H126" i="3"/>
  <c r="I126" i="3"/>
  <c r="J126" i="3"/>
  <c r="H125" i="3"/>
  <c r="I125" i="3"/>
  <c r="J125" i="3"/>
  <c r="H124" i="3"/>
  <c r="I124" i="3"/>
  <c r="J124" i="3"/>
  <c r="H123" i="3"/>
  <c r="I123" i="3"/>
  <c r="J123" i="3"/>
  <c r="H122" i="3"/>
  <c r="I122" i="3"/>
  <c r="J122" i="3"/>
  <c r="H121" i="3"/>
  <c r="I121" i="3"/>
  <c r="J121" i="3"/>
  <c r="H120" i="3"/>
  <c r="I120" i="3"/>
  <c r="J120" i="3"/>
  <c r="I119" i="3"/>
  <c r="J119" i="3"/>
  <c r="I118" i="3"/>
  <c r="J118" i="3"/>
  <c r="I117" i="3"/>
  <c r="J117" i="3"/>
  <c r="I116" i="3"/>
  <c r="J116" i="3"/>
  <c r="H114" i="3"/>
  <c r="I114" i="3"/>
  <c r="J114" i="3"/>
  <c r="H113" i="3"/>
  <c r="I113" i="3"/>
  <c r="J113" i="3"/>
  <c r="I112" i="3"/>
  <c r="J112" i="3"/>
  <c r="H90" i="3"/>
  <c r="I90" i="3"/>
  <c r="J90" i="3"/>
  <c r="H101" i="3"/>
  <c r="I101" i="3"/>
  <c r="J101" i="3"/>
  <c r="J110" i="3"/>
  <c r="I109" i="3"/>
  <c r="J109" i="3"/>
  <c r="I108" i="3"/>
  <c r="J108" i="3"/>
  <c r="I107" i="3"/>
  <c r="J107" i="3"/>
  <c r="H106" i="3"/>
  <c r="I106" i="3"/>
  <c r="J106" i="3"/>
  <c r="J105" i="3"/>
  <c r="H104" i="3"/>
  <c r="I104" i="3"/>
  <c r="J104" i="3"/>
  <c r="H103" i="3"/>
  <c r="I103" i="3"/>
  <c r="J103" i="3"/>
  <c r="H102" i="3"/>
  <c r="I102" i="3"/>
  <c r="J102" i="3"/>
  <c r="H84" i="3"/>
  <c r="I84" i="3"/>
  <c r="J84" i="3"/>
  <c r="H100" i="3"/>
  <c r="I100" i="3"/>
  <c r="J100" i="3"/>
  <c r="I99" i="3"/>
  <c r="J99" i="3"/>
  <c r="H98" i="3"/>
  <c r="I98" i="3"/>
  <c r="J98" i="3"/>
  <c r="H97" i="3"/>
  <c r="I97" i="3"/>
  <c r="J97" i="3"/>
  <c r="H96" i="3"/>
  <c r="I96" i="3"/>
  <c r="J96" i="3"/>
  <c r="H95" i="3"/>
  <c r="I95" i="3"/>
  <c r="J95" i="3"/>
  <c r="H94" i="3"/>
  <c r="I94" i="3"/>
  <c r="J94" i="3"/>
  <c r="H93" i="3"/>
  <c r="I93" i="3"/>
  <c r="J93" i="3"/>
  <c r="H92" i="3"/>
  <c r="I92" i="3"/>
  <c r="J92" i="3"/>
  <c r="H91" i="3"/>
  <c r="I91" i="3"/>
  <c r="J91" i="3"/>
  <c r="H89" i="3"/>
  <c r="I89" i="3"/>
  <c r="J89" i="3"/>
  <c r="H88" i="3"/>
  <c r="I88" i="3"/>
  <c r="J88" i="3"/>
  <c r="H87" i="3"/>
  <c r="I87" i="3"/>
  <c r="J87" i="3"/>
  <c r="H86" i="3"/>
  <c r="I86" i="3"/>
  <c r="J86" i="3"/>
  <c r="J85" i="3"/>
  <c r="H83" i="3"/>
  <c r="I83" i="3"/>
  <c r="J83" i="3"/>
  <c r="H82" i="3"/>
  <c r="I82" i="3"/>
  <c r="J82" i="3"/>
  <c r="H81" i="3"/>
  <c r="I81" i="3"/>
  <c r="J81" i="3"/>
  <c r="H80" i="3"/>
  <c r="I80" i="3"/>
  <c r="J80" i="3"/>
  <c r="H79" i="3"/>
  <c r="I79" i="3"/>
  <c r="J79" i="3"/>
  <c r="H78" i="3"/>
  <c r="I78" i="3"/>
  <c r="J78" i="3"/>
  <c r="H77" i="3"/>
  <c r="I77" i="3"/>
  <c r="J77" i="3"/>
  <c r="H76" i="3"/>
  <c r="I76" i="3"/>
  <c r="J76" i="3"/>
  <c r="H75" i="3"/>
  <c r="I75" i="3"/>
  <c r="J75" i="3"/>
  <c r="H74" i="3"/>
  <c r="I74" i="3"/>
  <c r="J74" i="3"/>
  <c r="H73" i="3"/>
  <c r="I73" i="3"/>
  <c r="J73" i="3"/>
  <c r="I72" i="3"/>
  <c r="J72" i="3"/>
  <c r="H71" i="3"/>
  <c r="I71" i="3"/>
  <c r="J71" i="3"/>
  <c r="J70" i="3"/>
  <c r="H69" i="3"/>
  <c r="I69" i="3"/>
  <c r="J69" i="3"/>
  <c r="H68" i="3"/>
  <c r="I68" i="3"/>
  <c r="J68" i="3"/>
  <c r="H67" i="3"/>
  <c r="I67" i="3"/>
  <c r="J67" i="3"/>
  <c r="J66" i="3"/>
  <c r="H65" i="3"/>
  <c r="I65" i="3"/>
  <c r="J65" i="3"/>
  <c r="H64" i="3"/>
  <c r="I64" i="3"/>
  <c r="J64" i="3"/>
  <c r="H63" i="3"/>
  <c r="I63" i="3"/>
  <c r="J63" i="3"/>
  <c r="H62" i="3"/>
  <c r="I62" i="3"/>
  <c r="J62" i="3"/>
  <c r="H61" i="3"/>
  <c r="I61" i="3"/>
  <c r="J61" i="3"/>
  <c r="H60" i="3"/>
  <c r="I60" i="3"/>
  <c r="J60" i="3"/>
  <c r="H59" i="3"/>
  <c r="I59" i="3"/>
  <c r="J59" i="3"/>
  <c r="H58" i="3"/>
  <c r="I58" i="3"/>
  <c r="J58" i="3"/>
  <c r="I57" i="3"/>
  <c r="J57" i="3"/>
  <c r="H56" i="3"/>
  <c r="I56" i="3"/>
  <c r="J56" i="3"/>
  <c r="H55" i="3"/>
  <c r="I55" i="3"/>
  <c r="J55" i="3"/>
  <c r="I54" i="3"/>
  <c r="J54" i="3"/>
  <c r="H53" i="3"/>
  <c r="I53" i="3"/>
  <c r="J53" i="3"/>
  <c r="H52" i="3"/>
  <c r="I52" i="3"/>
  <c r="J52" i="3"/>
  <c r="J51" i="3"/>
  <c r="H50" i="3"/>
  <c r="I50" i="3"/>
  <c r="J50" i="3"/>
  <c r="H49" i="3"/>
  <c r="I49" i="3"/>
  <c r="J49" i="3"/>
  <c r="H48" i="3"/>
  <c r="I48" i="3"/>
  <c r="J48" i="3"/>
  <c r="H47" i="3"/>
  <c r="I47" i="3"/>
  <c r="J47" i="3"/>
  <c r="H46" i="3"/>
  <c r="I46" i="3"/>
  <c r="J46" i="3"/>
  <c r="H45" i="3"/>
  <c r="I45" i="3"/>
  <c r="J45" i="3"/>
  <c r="H44" i="3"/>
  <c r="I44" i="3"/>
  <c r="J44" i="3"/>
  <c r="I43" i="3"/>
  <c r="J43" i="3"/>
  <c r="I42" i="3"/>
  <c r="J42" i="3"/>
  <c r="H41" i="3"/>
  <c r="I41" i="3"/>
  <c r="J41" i="3"/>
  <c r="K40" i="3"/>
  <c r="H40" i="3"/>
  <c r="K39" i="3"/>
  <c r="H39" i="3"/>
  <c r="H38" i="3"/>
  <c r="I38" i="3"/>
  <c r="J38" i="3"/>
  <c r="J36" i="3"/>
  <c r="I30" i="3"/>
  <c r="J30" i="3"/>
  <c r="H29" i="3"/>
  <c r="I29" i="3"/>
  <c r="J29" i="3"/>
  <c r="H28" i="3"/>
  <c r="I28" i="3"/>
  <c r="J28" i="3"/>
  <c r="H27" i="3"/>
  <c r="I27" i="3"/>
  <c r="J27" i="3"/>
  <c r="H26" i="3"/>
  <c r="I26" i="3"/>
  <c r="J26" i="3"/>
  <c r="I25" i="3"/>
  <c r="J25" i="3"/>
  <c r="H24" i="3"/>
  <c r="I24" i="3"/>
  <c r="J24" i="3"/>
  <c r="H23" i="3"/>
  <c r="I23" i="3"/>
  <c r="J23" i="3"/>
  <c r="H22" i="3"/>
  <c r="I22" i="3"/>
  <c r="J22" i="3"/>
  <c r="H21" i="3"/>
  <c r="I21" i="3"/>
  <c r="J21" i="3"/>
  <c r="H20" i="3"/>
  <c r="I20" i="3"/>
  <c r="J20" i="3"/>
  <c r="H19" i="3"/>
  <c r="I19" i="3"/>
  <c r="J19" i="3"/>
  <c r="H18" i="3"/>
  <c r="I18" i="3"/>
  <c r="J18" i="3"/>
  <c r="H17" i="3"/>
  <c r="I17" i="3"/>
  <c r="J17" i="3"/>
  <c r="H16" i="3"/>
  <c r="I16" i="3"/>
  <c r="J16" i="3"/>
  <c r="H15" i="3"/>
  <c r="I15" i="3"/>
  <c r="J15" i="3"/>
  <c r="H14" i="3"/>
  <c r="I14" i="3"/>
  <c r="J14" i="3"/>
  <c r="H13" i="3"/>
  <c r="I13" i="3"/>
  <c r="J13" i="3"/>
  <c r="H12" i="3"/>
  <c r="I12" i="3"/>
  <c r="J12" i="3"/>
  <c r="H11" i="3"/>
  <c r="I11" i="3"/>
  <c r="J11" i="3"/>
  <c r="H10" i="3"/>
  <c r="I10" i="3"/>
  <c r="J10" i="3"/>
  <c r="H9" i="3"/>
  <c r="I9" i="3"/>
  <c r="J9" i="3"/>
  <c r="H8" i="3"/>
  <c r="I8" i="3"/>
  <c r="J8" i="3"/>
  <c r="H7" i="3"/>
  <c r="I7" i="3"/>
  <c r="J7" i="3"/>
  <c r="H6" i="3"/>
  <c r="I6" i="3"/>
  <c r="J6" i="3"/>
  <c r="H5" i="3"/>
  <c r="I5" i="3"/>
  <c r="J5" i="3"/>
  <c r="H4" i="3"/>
  <c r="I4" i="3"/>
  <c r="J4" i="3"/>
  <c r="H3" i="3"/>
  <c r="I3" i="3"/>
  <c r="J3" i="3"/>
  <c r="H2" i="3"/>
  <c r="I2" i="3"/>
  <c r="J2" i="3"/>
  <c r="I37" i="3"/>
  <c r="J37" i="3"/>
  <c r="J39" i="3"/>
  <c r="I115" i="3"/>
  <c r="J115" i="3"/>
  <c r="J134" i="3"/>
  <c r="J111" i="3"/>
</calcChain>
</file>

<file path=xl/sharedStrings.xml><?xml version="1.0" encoding="utf-8"?>
<sst xmlns="http://schemas.openxmlformats.org/spreadsheetml/2006/main" count="1702" uniqueCount="406">
  <si>
    <t xml:space="preserve">SEAT NO. </t>
  </si>
  <si>
    <t>NAME</t>
  </si>
  <si>
    <t xml:space="preserve">FATHERS NAME </t>
  </si>
  <si>
    <t>AADHAR NO.</t>
  </si>
  <si>
    <t xml:space="preserve">CONTACT NO. </t>
  </si>
  <si>
    <t>ADDRESS</t>
  </si>
  <si>
    <t>DATE OF JOINING</t>
  </si>
  <si>
    <t>REMARK</t>
  </si>
  <si>
    <t>JULY</t>
  </si>
  <si>
    <t>AUG.</t>
  </si>
  <si>
    <t>SEPT.</t>
  </si>
  <si>
    <t>OCT.</t>
  </si>
  <si>
    <t>NOV.</t>
  </si>
  <si>
    <t>DEC.</t>
  </si>
  <si>
    <t>JAN.</t>
  </si>
  <si>
    <t>FEB.</t>
  </si>
  <si>
    <t>MARCH</t>
  </si>
  <si>
    <t>APR.</t>
  </si>
  <si>
    <t>SADHANA</t>
  </si>
  <si>
    <t>NEMSINGH</t>
  </si>
  <si>
    <t>NAGAR</t>
  </si>
  <si>
    <t xml:space="preserve"> PAID</t>
  </si>
  <si>
    <t>MANJU</t>
  </si>
  <si>
    <t>W/O RAJESH</t>
  </si>
  <si>
    <t>-</t>
  </si>
  <si>
    <t>JATAV MOHALLA NAGAR</t>
  </si>
  <si>
    <t>NON PAID</t>
  </si>
  <si>
    <t>DEEPA</t>
  </si>
  <si>
    <t xml:space="preserve">RITU </t>
  </si>
  <si>
    <t>RAMBABU</t>
  </si>
  <si>
    <t>HEMA</t>
  </si>
  <si>
    <t>W/O HEMRAJ</t>
  </si>
  <si>
    <t>KHAKWALI</t>
  </si>
  <si>
    <t>PAID</t>
  </si>
  <si>
    <t>SALONI</t>
  </si>
  <si>
    <t>MAHESH CHAND</t>
  </si>
  <si>
    <t>VIRTHALA</t>
  </si>
  <si>
    <t xml:space="preserve">  PAID</t>
  </si>
  <si>
    <t>PRABHA SAIN</t>
  </si>
  <si>
    <t>DEEPAK SAIN</t>
  </si>
  <si>
    <t>KHERLI ROAD NAGAR</t>
  </si>
  <si>
    <t>PREETI KUMARI</t>
  </si>
  <si>
    <t>RAJENDRA SINGH</t>
  </si>
  <si>
    <t>LAKHI KA NGLA</t>
  </si>
  <si>
    <t>PAYAL</t>
  </si>
  <si>
    <t>RAJESH VERMA</t>
  </si>
  <si>
    <t>DEEPIKA GUPTA</t>
  </si>
  <si>
    <t>SURESH GUPTA</t>
  </si>
  <si>
    <t>JAHANVI</t>
  </si>
  <si>
    <t>MANOJ</t>
  </si>
  <si>
    <t>NIKITA MISHRA</t>
  </si>
  <si>
    <t>MOHNI MISHRA</t>
  </si>
  <si>
    <t>MORI MOHALLA</t>
  </si>
  <si>
    <t>NAGINA</t>
  </si>
  <si>
    <t>SABU</t>
  </si>
  <si>
    <t>ALWER ROAD NGR</t>
  </si>
  <si>
    <t>REKHA</t>
  </si>
  <si>
    <t>VASUDEV</t>
  </si>
  <si>
    <t>BAJAHERA</t>
  </si>
  <si>
    <t xml:space="preserve">KIRTI </t>
  </si>
  <si>
    <t>DHARMENDRA KUMAR</t>
  </si>
  <si>
    <t>SUDHA</t>
  </si>
  <si>
    <t>INDRAJEET BUDH</t>
  </si>
  <si>
    <t>PRINCY</t>
  </si>
  <si>
    <t>MANISH</t>
  </si>
  <si>
    <t xml:space="preserve">RAMNIWAS </t>
  </si>
  <si>
    <t>NISHA CHAUHAN</t>
  </si>
  <si>
    <t>VIJAY SINGH</t>
  </si>
  <si>
    <t>LAKHI NANGLA</t>
  </si>
  <si>
    <t xml:space="preserve">POOJA </t>
  </si>
  <si>
    <t>BACHHU SINGH</t>
  </si>
  <si>
    <t>MAHENDRA</t>
  </si>
  <si>
    <t>BAGHAKA</t>
  </si>
  <si>
    <t>KANIKA</t>
  </si>
  <si>
    <t>GIRRAJ</t>
  </si>
  <si>
    <t>MANISHA</t>
  </si>
  <si>
    <t>RAM PRASHAD</t>
  </si>
  <si>
    <t>SARITA</t>
  </si>
  <si>
    <t>RAMRAJ</t>
  </si>
  <si>
    <t>MORAKA</t>
  </si>
  <si>
    <t>25-A</t>
  </si>
  <si>
    <t>PRACHI MISHRA</t>
  </si>
  <si>
    <t>26-A</t>
  </si>
  <si>
    <t xml:space="preserve">SAPNA </t>
  </si>
  <si>
    <t>JWAN SINGH</t>
  </si>
  <si>
    <t>27-A</t>
  </si>
  <si>
    <t>VIMLESH</t>
  </si>
  <si>
    <t>PRATAP SINGH</t>
  </si>
  <si>
    <t>28-A</t>
  </si>
  <si>
    <t>RAMVEER</t>
  </si>
  <si>
    <t>MOODOTI NAGAR</t>
  </si>
  <si>
    <t>29-A</t>
  </si>
  <si>
    <t>RICHA</t>
  </si>
  <si>
    <t>YOGESH</t>
  </si>
  <si>
    <t>30-A</t>
  </si>
  <si>
    <t>JAYOTI SHARMA</t>
  </si>
  <si>
    <t>BHUPENDRA SHRMA</t>
  </si>
  <si>
    <t>BERRU</t>
  </si>
  <si>
    <t>NON  PAID</t>
  </si>
  <si>
    <t>31-A</t>
  </si>
  <si>
    <t>VARSHA AMBESH</t>
  </si>
  <si>
    <t>32-A</t>
  </si>
  <si>
    <t>PRIYANSHU</t>
  </si>
  <si>
    <t>SUKHPAL</t>
  </si>
  <si>
    <t>33-A</t>
  </si>
  <si>
    <t>SHANIYA</t>
  </si>
  <si>
    <t>PRAMOD GOYAL</t>
  </si>
  <si>
    <t>34-A</t>
  </si>
  <si>
    <t>PINKI GURJAR</t>
  </si>
  <si>
    <t>RAHUL</t>
  </si>
  <si>
    <t xml:space="preserve">ALWER NAGAR </t>
  </si>
  <si>
    <t>EX(G1)</t>
  </si>
  <si>
    <t>EX(G2)</t>
  </si>
  <si>
    <t>EX(G3)</t>
  </si>
  <si>
    <t>PRITMA SHARMA</t>
  </si>
  <si>
    <t xml:space="preserve">ALWER </t>
  </si>
  <si>
    <t>HALF</t>
  </si>
  <si>
    <t>EX(4)</t>
  </si>
  <si>
    <t>SEAT NO.</t>
  </si>
  <si>
    <t>VISHVENDRA SHARMA</t>
  </si>
  <si>
    <t>LAL CHAND</t>
  </si>
  <si>
    <t>MONU</t>
  </si>
  <si>
    <t>PRAKSH CHAND</t>
  </si>
  <si>
    <t>ABHI</t>
  </si>
  <si>
    <t>SANTOSH</t>
  </si>
  <si>
    <t>ROHIT</t>
  </si>
  <si>
    <t>UMASHANKAR</t>
  </si>
  <si>
    <t>PYARE LAL</t>
  </si>
  <si>
    <t>NEAR CITY SCHOOL NAGAR</t>
  </si>
  <si>
    <t>BHARAT SINGH</t>
  </si>
  <si>
    <t>MISHRI LAL ATAL</t>
  </si>
  <si>
    <t>CHIRAVAL GUJJAR</t>
  </si>
  <si>
    <t>HARSH YADAV</t>
  </si>
  <si>
    <t>MAHENDRAPAL</t>
  </si>
  <si>
    <t>PALKA</t>
  </si>
  <si>
    <t>SHANTI</t>
  </si>
  <si>
    <t>BABU LAL</t>
  </si>
  <si>
    <t>KHEMCHAND</t>
  </si>
  <si>
    <t>YADRAM</t>
  </si>
  <si>
    <t>CHIRAWAL GURJAR</t>
  </si>
  <si>
    <t>SHYAMSUNDAR</t>
  </si>
  <si>
    <t>RAMSUKH</t>
  </si>
  <si>
    <t>SOMSI ALWAR ROAD</t>
  </si>
  <si>
    <t>NARAYAN CHAUDHARY</t>
  </si>
  <si>
    <t>DHARM VEER DESHWAL</t>
  </si>
  <si>
    <t>RONIJA</t>
  </si>
  <si>
    <t>GAJENDRA</t>
  </si>
  <si>
    <t>CHARAN SINGH</t>
  </si>
  <si>
    <t>RAMJEET</t>
  </si>
  <si>
    <t>GANGAVAK</t>
  </si>
  <si>
    <t>ROHITASH</t>
  </si>
  <si>
    <t>RAMKISHOR</t>
  </si>
  <si>
    <t>RAJESH</t>
  </si>
  <si>
    <t>BHAGAT SINGH</t>
  </si>
  <si>
    <t>LAXMAN SINGH</t>
  </si>
  <si>
    <t>TASAI</t>
  </si>
  <si>
    <t>CHELLU JANGID</t>
  </si>
  <si>
    <t>RAMESH CHAND</t>
  </si>
  <si>
    <t>DELIP</t>
  </si>
  <si>
    <t>BRIJMOHAN</t>
  </si>
  <si>
    <t>RAVIDASPURA</t>
  </si>
  <si>
    <t>PREM SINGH</t>
  </si>
  <si>
    <t>BADAL SINGH</t>
  </si>
  <si>
    <t>SHER SINGH</t>
  </si>
  <si>
    <t>DUNDAWAL NAGAR</t>
  </si>
  <si>
    <t>CHENDRA SHEKHAR</t>
  </si>
  <si>
    <t>RETIK</t>
  </si>
  <si>
    <t>NAVNEET KUMAR</t>
  </si>
  <si>
    <t xml:space="preserve">GAURAV </t>
  </si>
  <si>
    <t>HARVEER</t>
  </si>
  <si>
    <t>LAL SINGH</t>
  </si>
  <si>
    <t>KANHAIYA LAL SAINI</t>
  </si>
  <si>
    <t>JEEVAN RAM SAINI</t>
  </si>
  <si>
    <t>BHEEM SAINI</t>
  </si>
  <si>
    <t>GOVIND SAINI</t>
  </si>
  <si>
    <t>KANHAIYA SINGH</t>
  </si>
  <si>
    <t>BEL SINGH</t>
  </si>
  <si>
    <t xml:space="preserve">VEERTHALA </t>
  </si>
  <si>
    <t>DEEWAN SINGH</t>
  </si>
  <si>
    <t>BANNO RAM</t>
  </si>
  <si>
    <t>SUNDRAWALI</t>
  </si>
  <si>
    <t xml:space="preserve">NARENDRA </t>
  </si>
  <si>
    <t>BHAGWAN SINGH</t>
  </si>
  <si>
    <t>RAMAVTAR</t>
  </si>
  <si>
    <t>JAGGI</t>
  </si>
  <si>
    <t xml:space="preserve">NAGLA MATUA </t>
  </si>
  <si>
    <t>SUMIT</t>
  </si>
  <si>
    <t>BACCHU SINGH</t>
  </si>
  <si>
    <t>PUNIT KUMAR</t>
  </si>
  <si>
    <t>BADAN SINGH</t>
  </si>
  <si>
    <t>VILL, PEERAKA</t>
  </si>
  <si>
    <t>RINKU</t>
  </si>
  <si>
    <t xml:space="preserve">DEVRAJ </t>
  </si>
  <si>
    <t>RAJENDRA SINGH CHAUHAN</t>
  </si>
  <si>
    <t>NISHANT MISHRA</t>
  </si>
  <si>
    <t>DEVANSHU</t>
  </si>
  <si>
    <t>ASHOK SINGH</t>
  </si>
  <si>
    <t>DEVANAND</t>
  </si>
  <si>
    <t>OMPRAKSH</t>
  </si>
  <si>
    <t>SAURYA MITTAL</t>
  </si>
  <si>
    <t>SONU MITTAL</t>
  </si>
  <si>
    <t>ANIL KUMAR</t>
  </si>
  <si>
    <t>MURARI</t>
  </si>
  <si>
    <t>BANVARI</t>
  </si>
  <si>
    <t>KANHIYA</t>
  </si>
  <si>
    <t>NAGLA MATUA KATHUMAR</t>
  </si>
  <si>
    <t>ABHINAV</t>
  </si>
  <si>
    <t>KISHAN CHAND</t>
  </si>
  <si>
    <t>RAKESH KUMAR</t>
  </si>
  <si>
    <t>NANNU RAM</t>
  </si>
  <si>
    <t>AJAY</t>
  </si>
  <si>
    <t>GOPAL</t>
  </si>
  <si>
    <t>KATWAN MOHH. NAGAR</t>
  </si>
  <si>
    <t>VISHAL</t>
  </si>
  <si>
    <t>ATAR SINGH</t>
  </si>
  <si>
    <t>MOODOTI</t>
  </si>
  <si>
    <t>PAPPU</t>
  </si>
  <si>
    <t>MUNNA</t>
  </si>
  <si>
    <t>KISHAN LAL</t>
  </si>
  <si>
    <t>ZAHEER KHAN</t>
  </si>
  <si>
    <t>AMIN</t>
  </si>
  <si>
    <t>MOHAN SHYAM</t>
  </si>
  <si>
    <t>RAJVEER SINGH</t>
  </si>
  <si>
    <t>PAWAN</t>
  </si>
  <si>
    <t>MURARI LAL</t>
  </si>
  <si>
    <t>MAGANSINGH</t>
  </si>
  <si>
    <t>VISHNU</t>
  </si>
  <si>
    <t>RAVI</t>
  </si>
  <si>
    <t>RADHEY SHYAM</t>
  </si>
  <si>
    <t>SONU SAINI</t>
  </si>
  <si>
    <t>ASHOK SAINI</t>
  </si>
  <si>
    <t>SHIVAM</t>
  </si>
  <si>
    <t>HEERA LAL</t>
  </si>
  <si>
    <t>PAVAN</t>
  </si>
  <si>
    <t>RAMAN LAL</t>
  </si>
  <si>
    <t>NEETU</t>
  </si>
  <si>
    <t>VIJENDRA SINGH</t>
  </si>
  <si>
    <t>BEHIND PANCHYAT SAMITI</t>
  </si>
  <si>
    <t>AALOK SHARMA</t>
  </si>
  <si>
    <t>MEDICHAND</t>
  </si>
  <si>
    <t>FATHEPUR KALLAN NGR</t>
  </si>
  <si>
    <t xml:space="preserve">VAKEEL </t>
  </si>
  <si>
    <t>NAND RAM</t>
  </si>
  <si>
    <t>SUNDRAVALI</t>
  </si>
  <si>
    <t xml:space="preserve">DEVENDRA </t>
  </si>
  <si>
    <t>YOGESH KUMAR</t>
  </si>
  <si>
    <t>SATYAVAN</t>
  </si>
  <si>
    <t>SHEKHAR</t>
  </si>
  <si>
    <t>DHANIRAM</t>
  </si>
  <si>
    <t>LAKSHYENDRA</t>
  </si>
  <si>
    <t>TEJ SINGH</t>
  </si>
  <si>
    <t>KULDEEP SAINI</t>
  </si>
  <si>
    <t>NARESH</t>
  </si>
  <si>
    <t>KANHA SAINI</t>
  </si>
  <si>
    <t>KUNJI SAINI</t>
  </si>
  <si>
    <t>LAKHAN</t>
  </si>
  <si>
    <t>GHANSHYAM</t>
  </si>
  <si>
    <t>SUBHAM JAAT</t>
  </si>
  <si>
    <t>ASHOK KUMAR</t>
  </si>
  <si>
    <t>HEMANT KUMAR</t>
  </si>
  <si>
    <t>RAMKARAN</t>
  </si>
  <si>
    <t>KAAM SINGH</t>
  </si>
  <si>
    <t>RAMHARI</t>
  </si>
  <si>
    <t>NAVNEET</t>
  </si>
  <si>
    <t>MANOHAR LAL</t>
  </si>
  <si>
    <t>X(1)</t>
  </si>
  <si>
    <t>X(2)</t>
  </si>
  <si>
    <t>X(3)</t>
  </si>
  <si>
    <t>X(4)</t>
  </si>
  <si>
    <t>X(5)</t>
  </si>
  <si>
    <t>X(6)</t>
  </si>
  <si>
    <t>VISHRAM</t>
  </si>
  <si>
    <t>GANGWAK</t>
  </si>
  <si>
    <t>X(7)</t>
  </si>
  <si>
    <t>7 TO 9 EX. TIME</t>
  </si>
  <si>
    <t>JATIN</t>
  </si>
  <si>
    <t>7 TO 9</t>
  </si>
  <si>
    <r>
      <rPr>
        <sz val="18"/>
        <color rgb="FF000000"/>
        <rFont val="Aptos Narrow"/>
        <scheme val="minor"/>
      </rPr>
      <t>YASH</t>
    </r>
    <r>
      <rPr>
        <sz val="18"/>
        <color rgb="FFFFFFFF"/>
        <rFont val="Aptos Narrow"/>
        <scheme val="minor"/>
      </rPr>
      <t>YASH SHARMA</t>
    </r>
  </si>
  <si>
    <t>SANTOSH SHARMA</t>
  </si>
  <si>
    <t>KANHA</t>
  </si>
  <si>
    <t>YASH SHARMA</t>
  </si>
  <si>
    <t>Date</t>
  </si>
  <si>
    <t>Unit_8_AM</t>
  </si>
  <si>
    <t>Unit_2_pm</t>
  </si>
  <si>
    <t>Unit_7_pm</t>
  </si>
  <si>
    <t>Grid time if any</t>
  </si>
  <si>
    <t>Room</t>
  </si>
  <si>
    <t>Rent</t>
  </si>
  <si>
    <t>Electricity units</t>
  </si>
  <si>
    <t>Bill amount</t>
  </si>
  <si>
    <t>Rent paid date</t>
  </si>
  <si>
    <t>ID</t>
  </si>
  <si>
    <t>Seat Number</t>
  </si>
  <si>
    <t>Sex</t>
  </si>
  <si>
    <t>Name_Student</t>
  </si>
  <si>
    <t>Father_Name</t>
  </si>
  <si>
    <t>Contact Number</t>
  </si>
  <si>
    <t>Membership_Date</t>
  </si>
  <si>
    <t>Total_Paid</t>
  </si>
  <si>
    <t>Membership_Till</t>
  </si>
  <si>
    <t>Membership_Status</t>
  </si>
  <si>
    <t>Last_Payment_date</t>
  </si>
  <si>
    <t>F</t>
  </si>
  <si>
    <t>RITU</t>
  </si>
  <si>
    <t>RAJENDRA KUMAR</t>
  </si>
  <si>
    <t xml:space="preserve">NAGEENA </t>
  </si>
  <si>
    <t>INDRAJEET</t>
  </si>
  <si>
    <t>NISHA CHUHAN</t>
  </si>
  <si>
    <t>VIMALESH</t>
  </si>
  <si>
    <t>SIYARAM</t>
  </si>
  <si>
    <t>SANIYA GOYAL</t>
  </si>
  <si>
    <t>W/O RAHUL</t>
  </si>
  <si>
    <t>EX(1)</t>
  </si>
  <si>
    <t>EX(G4)</t>
  </si>
  <si>
    <t>M</t>
  </si>
  <si>
    <t>ABHI CHAUHAN</t>
  </si>
  <si>
    <t>MAHENDRA PAL</t>
  </si>
  <si>
    <t xml:space="preserve">BABU LAL </t>
  </si>
  <si>
    <t>CHLLU</t>
  </si>
  <si>
    <t>LALSINGH</t>
  </si>
  <si>
    <t xml:space="preserve">SEETARAM </t>
  </si>
  <si>
    <t>OMPRAKASH</t>
  </si>
  <si>
    <t>KISHANCHAND</t>
  </si>
  <si>
    <t>MAGAN SINGH</t>
  </si>
  <si>
    <t>RADHESHYAM</t>
  </si>
  <si>
    <t>MEDI CHAND</t>
  </si>
  <si>
    <t>NARESH SAINI</t>
  </si>
  <si>
    <t>MANHOR LAL</t>
  </si>
  <si>
    <t>X1</t>
  </si>
  <si>
    <t>X2</t>
  </si>
  <si>
    <t>X3</t>
  </si>
  <si>
    <t>X4</t>
  </si>
  <si>
    <t>X5</t>
  </si>
  <si>
    <t>MANMOHIT</t>
  </si>
  <si>
    <t>GIVIND PRASHAD</t>
  </si>
  <si>
    <t>HALF TIME</t>
  </si>
  <si>
    <t>Seat_Number</t>
  </si>
  <si>
    <t>Amount_paid</t>
  </si>
  <si>
    <t>Payment_date</t>
  </si>
  <si>
    <t>Payment_mode</t>
  </si>
  <si>
    <t>Column1</t>
  </si>
  <si>
    <t>CASH</t>
  </si>
  <si>
    <t>online</t>
  </si>
  <si>
    <t>cash</t>
  </si>
  <si>
    <t>ONLINE</t>
  </si>
  <si>
    <t>Contact_Number</t>
  </si>
  <si>
    <t>Status</t>
  </si>
  <si>
    <t xml:space="preserve">Date of Joining </t>
  </si>
  <si>
    <t>ESHNEHA MITTAL</t>
  </si>
  <si>
    <t>ATAL MITTAL</t>
  </si>
  <si>
    <t>MAHAK</t>
  </si>
  <si>
    <t>NISHA</t>
  </si>
  <si>
    <t>RITU KUMARI</t>
  </si>
  <si>
    <t>HARIKISHAN</t>
  </si>
  <si>
    <t xml:space="preserve">NIDHI SHARMA </t>
  </si>
  <si>
    <t>ASHOK SHARMA</t>
  </si>
  <si>
    <t>BABITA</t>
  </si>
  <si>
    <t>GANGASHYAM</t>
  </si>
  <si>
    <t>PRIYANKA</t>
  </si>
  <si>
    <t>ARCHNA</t>
  </si>
  <si>
    <t>NEHA</t>
  </si>
  <si>
    <t xml:space="preserve">ABDUL </t>
  </si>
  <si>
    <t xml:space="preserve">MALUA </t>
  </si>
  <si>
    <t>MOHIT CHAUHAN</t>
  </si>
  <si>
    <t>ASHOK CHAUHAN</t>
  </si>
  <si>
    <t>DEEPENDRA</t>
  </si>
  <si>
    <t>LUCKY</t>
  </si>
  <si>
    <t>DEVENDRA SHARMA</t>
  </si>
  <si>
    <t xml:space="preserve">ANKIT </t>
  </si>
  <si>
    <t>ROCKY</t>
  </si>
  <si>
    <t>ROTHASH</t>
  </si>
  <si>
    <t>RISHABH</t>
  </si>
  <si>
    <t>SATYAPRAKSH</t>
  </si>
  <si>
    <t>ROBIN</t>
  </si>
  <si>
    <t>JOGENDRA SINGH</t>
  </si>
  <si>
    <t xml:space="preserve">ASHISH </t>
  </si>
  <si>
    <t>SHYAM CHAUHAN</t>
  </si>
  <si>
    <t>VINOD KUMAR</t>
  </si>
  <si>
    <t>LALARAM</t>
  </si>
  <si>
    <t>MAN MOHIT SAINI</t>
  </si>
  <si>
    <t>GOVIND PRASAD</t>
  </si>
  <si>
    <t>MINSARUL</t>
  </si>
  <si>
    <t>SHOUKIN</t>
  </si>
  <si>
    <t>TONENDERA</t>
  </si>
  <si>
    <t>KAMAL SINGH</t>
  </si>
  <si>
    <t>JANESH CHAND</t>
  </si>
  <si>
    <t>VIKRAM SINGH</t>
  </si>
  <si>
    <t>HARVEER SINGH</t>
  </si>
  <si>
    <t>KASAK MITTAL</t>
  </si>
  <si>
    <t>BANNORAM</t>
  </si>
  <si>
    <t>VISHAL YADAV</t>
  </si>
  <si>
    <t>NIRANJAN</t>
  </si>
  <si>
    <t>MADHAV YADAV</t>
  </si>
  <si>
    <t>PAYAL GURAJR</t>
  </si>
  <si>
    <t>KULDEEP</t>
  </si>
  <si>
    <t>GORISHANKAR</t>
  </si>
  <si>
    <t>CHAGAN LAL</t>
  </si>
  <si>
    <t>NISHANT KUMAR</t>
  </si>
  <si>
    <t>KAMLESH KUMAR</t>
  </si>
  <si>
    <t>GOBIND PRASHAD</t>
  </si>
  <si>
    <t>JANAK SINGH</t>
  </si>
  <si>
    <t>UDAY SINGH</t>
  </si>
  <si>
    <t xml:space="preserve">SANTOSH </t>
  </si>
  <si>
    <t>KAPIL YADAV</t>
  </si>
  <si>
    <t>KAMAN</t>
  </si>
  <si>
    <t>DINESH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</si>
</sst>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0"/>
      <name val="Aptos Narrow"/>
      <family val="2"/>
      <scheme val="minor"/>
    </font>
    <font>
      <sz val="18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8"/>
      <color rgb="FFFFFFFF"/>
      <name val="Aptos Narrow"/>
      <charset val="1"/>
    </font>
    <font>
      <sz val="18"/>
      <color rgb="FFFFFFFF"/>
      <name val="Aptos Narrow"/>
      <family val="2"/>
      <scheme val="minor"/>
    </font>
    <font>
      <sz val="18"/>
      <color rgb="FFFFFFFF"/>
      <name val="Aptos Narrow"/>
      <scheme val="minor"/>
    </font>
    <font>
      <sz val="1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9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sz val="9"/>
      <color rgb="FF000000"/>
      <name val="Aptos Narrow"/>
      <charset val="1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20"/>
      <color theme="0"/>
      <name val="Aptos Narrow"/>
      <family val="2"/>
      <scheme val="minor"/>
    </font>
    <font>
      <sz val="18"/>
      <color theme="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0000"/>
      <name val="Aptos Narrow"/>
      <charset val="1"/>
    </font>
    <font>
      <sz val="12"/>
      <color rgb="FF000000"/>
      <name val="Aptos Narrow"/>
      <scheme val="minor"/>
    </font>
    <font>
      <sz val="18"/>
      <color rgb="FF000000"/>
      <name val="Aptos Narrow"/>
      <scheme val="minor"/>
    </font>
    <font>
      <sz val="18"/>
      <color theme="1"/>
      <name val="Aptos Narrow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3030D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34">
    <border>
      <left/>
      <right/>
      <top/>
      <bottom/>
      <diagonal/>
    </border>
    <border>
      <left style="double">
        <color theme="2"/>
      </left>
      <right style="double">
        <color theme="2"/>
      </right>
      <top style="double">
        <color theme="2"/>
      </top>
      <bottom style="double">
        <color theme="2"/>
      </bottom>
      <diagonal/>
    </border>
    <border>
      <left/>
      <right style="double">
        <color theme="2"/>
      </right>
      <top style="double">
        <color theme="2"/>
      </top>
      <bottom style="double">
        <color theme="2"/>
      </bottom>
      <diagonal/>
    </border>
    <border>
      <left style="double">
        <color theme="2"/>
      </left>
      <right style="double">
        <color theme="2"/>
      </right>
      <top style="double">
        <color theme="2"/>
      </top>
      <bottom/>
      <diagonal/>
    </border>
    <border>
      <left style="double">
        <color theme="2"/>
      </left>
      <right/>
      <top style="double">
        <color theme="2"/>
      </top>
      <bottom style="double">
        <color theme="2"/>
      </bottom>
      <diagonal/>
    </border>
    <border>
      <left style="double">
        <color theme="2"/>
      </left>
      <right/>
      <top style="double">
        <color theme="2"/>
      </top>
      <bottom/>
      <diagonal/>
    </border>
    <border>
      <left/>
      <right style="double">
        <color theme="2"/>
      </right>
      <top style="double">
        <color theme="2"/>
      </top>
      <bottom/>
      <diagonal/>
    </border>
    <border>
      <left style="double">
        <color theme="2"/>
      </left>
      <right style="double">
        <color theme="2"/>
      </right>
      <top/>
      <bottom style="double">
        <color theme="2"/>
      </bottom>
      <diagonal/>
    </border>
    <border>
      <left/>
      <right style="double">
        <color theme="2"/>
      </right>
      <top/>
      <bottom style="double">
        <color theme="2"/>
      </bottom>
      <diagonal/>
    </border>
    <border>
      <left style="double">
        <color theme="2"/>
      </left>
      <right/>
      <top/>
      <bottom style="double">
        <color theme="2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/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theme="2"/>
      </left>
      <right style="double">
        <color theme="2"/>
      </right>
      <top style="double">
        <color theme="2"/>
      </top>
      <bottom style="thin">
        <color theme="8" tint="0.39997558519241921"/>
      </bottom>
      <diagonal/>
    </border>
    <border>
      <left style="double">
        <color theme="2"/>
      </left>
      <right/>
      <top style="double">
        <color theme="2"/>
      </top>
      <bottom style="thin">
        <color theme="8" tint="0.39997558519241921"/>
      </bottom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/>
      <diagonal/>
    </border>
    <border>
      <left style="double">
        <color rgb="FFC00000"/>
      </left>
      <right style="double">
        <color rgb="FFC00000"/>
      </right>
      <top/>
      <bottom style="double">
        <color rgb="FFC00000"/>
      </bottom>
      <diagonal/>
    </border>
    <border>
      <left/>
      <right/>
      <top style="double">
        <color theme="2"/>
      </top>
      <bottom/>
      <diagonal/>
    </border>
    <border>
      <left/>
      <right/>
      <top style="double">
        <color rgb="FFC00000"/>
      </top>
      <bottom style="double">
        <color rgb="FFC00000"/>
      </bottom>
      <diagonal/>
    </border>
    <border>
      <left/>
      <right/>
      <top/>
      <bottom style="thin">
        <color rgb="FF000000"/>
      </bottom>
      <diagonal/>
    </border>
    <border>
      <left style="double">
        <color theme="2"/>
      </left>
      <right/>
      <top/>
      <bottom/>
      <diagonal/>
    </border>
    <border>
      <left/>
      <right style="double">
        <color theme="2"/>
      </right>
      <top style="double">
        <color theme="2"/>
      </top>
      <bottom style="thin">
        <color rgb="FF00000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/>
      <diagonal/>
    </border>
    <border>
      <left/>
      <right style="double">
        <color theme="2"/>
      </right>
      <top style="double">
        <color theme="2"/>
      </top>
      <bottom style="thin">
        <color theme="8" tint="0.3999755851924192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2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 applyAlignment="1">
      <alignment horizontal="center"/>
    </xf>
    <xf numFmtId="1" fontId="0" fillId="3" borderId="0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1" fontId="7" fillId="5" borderId="1" xfId="0" applyNumberFormat="1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7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" xfId="0" applyNumberFormat="1" applyFon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3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1" fontId="7" fillId="3" borderId="1" xfId="0" applyNumberFormat="1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1" fontId="7" fillId="7" borderId="1" xfId="0" applyNumberFormat="1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center"/>
    </xf>
    <xf numFmtId="1" fontId="7" fillId="7" borderId="3" xfId="0" applyNumberFormat="1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164" fontId="7" fillId="5" borderId="1" xfId="0" applyNumberFormat="1" applyFont="1" applyFill="1" applyBorder="1" applyAlignment="1">
      <alignment horizontal="center"/>
    </xf>
    <xf numFmtId="164" fontId="7" fillId="7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7" fillId="7" borderId="3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164" fontId="7" fillId="7" borderId="13" xfId="0" applyNumberFormat="1" applyFont="1" applyFill="1" applyBorder="1" applyAlignment="1">
      <alignment horizontal="center"/>
    </xf>
    <xf numFmtId="0" fontId="7" fillId="7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0" fontId="7" fillId="7" borderId="6" xfId="0" applyNumberFormat="1" applyFont="1" applyFill="1" applyBorder="1" applyAlignment="1">
      <alignment horizontal="center"/>
    </xf>
    <xf numFmtId="0" fontId="7" fillId="7" borderId="4" xfId="0" applyNumberFormat="1" applyFont="1" applyFill="1" applyBorder="1" applyAlignment="1">
      <alignment horizontal="center"/>
    </xf>
    <xf numFmtId="0" fontId="8" fillId="3" borderId="1" xfId="0" applyNumberFormat="1" applyFont="1" applyFill="1" applyBorder="1" applyAlignment="1">
      <alignment horizontal="center"/>
    </xf>
    <xf numFmtId="0" fontId="7" fillId="7" borderId="5" xfId="0" applyNumberFormat="1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wrapText="1"/>
    </xf>
    <xf numFmtId="0" fontId="7" fillId="9" borderId="1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0" fillId="7" borderId="0" xfId="0" applyNumberFormat="1" applyFill="1" applyAlignment="1">
      <alignment horizontal="center"/>
    </xf>
    <xf numFmtId="0" fontId="7" fillId="7" borderId="14" xfId="0" applyFont="1" applyFill="1" applyBorder="1" applyAlignment="1">
      <alignment horizontal="center"/>
    </xf>
    <xf numFmtId="0" fontId="7" fillId="7" borderId="17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7" fillId="7" borderId="22" xfId="0" applyFont="1" applyFill="1" applyBorder="1" applyAlignment="1">
      <alignment horizontal="center"/>
    </xf>
    <xf numFmtId="0" fontId="7" fillId="7" borderId="23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164" fontId="7" fillId="7" borderId="22" xfId="0" applyNumberFormat="1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1" fontId="0" fillId="7" borderId="22" xfId="0" applyNumberFormat="1" applyFill="1" applyBorder="1" applyAlignment="1">
      <alignment horizontal="center"/>
    </xf>
    <xf numFmtId="0" fontId="12" fillId="7" borderId="22" xfId="0" applyNumberFormat="1" applyFont="1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1" fontId="7" fillId="7" borderId="22" xfId="0" applyNumberFormat="1" applyFont="1" applyFill="1" applyBorder="1" applyAlignment="1">
      <alignment horizontal="center"/>
    </xf>
    <xf numFmtId="164" fontId="7" fillId="7" borderId="5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0" fontId="0" fillId="7" borderId="22" xfId="0" applyFill="1" applyBorder="1" applyAlignment="1"/>
    <xf numFmtId="0" fontId="13" fillId="7" borderId="22" xfId="0" applyFont="1" applyFill="1" applyBorder="1" applyAlignment="1"/>
    <xf numFmtId="1" fontId="0" fillId="7" borderId="0" xfId="0" applyNumberFormat="1" applyFill="1" applyAlignment="1">
      <alignment horizontal="center"/>
    </xf>
    <xf numFmtId="0" fontId="12" fillId="7" borderId="3" xfId="0" applyFont="1" applyFill="1" applyBorder="1" applyAlignment="1">
      <alignment horizontal="center"/>
    </xf>
    <xf numFmtId="1" fontId="12" fillId="7" borderId="3" xfId="0" applyNumberFormat="1" applyFont="1" applyFill="1" applyBorder="1" applyAlignment="1">
      <alignment horizontal="center"/>
    </xf>
    <xf numFmtId="164" fontId="0" fillId="0" borderId="0" xfId="0" applyNumberFormat="1"/>
    <xf numFmtId="164" fontId="14" fillId="0" borderId="0" xfId="0" applyNumberFormat="1" applyFont="1"/>
    <xf numFmtId="0" fontId="14" fillId="0" borderId="0" xfId="0" applyFont="1"/>
    <xf numFmtId="164" fontId="0" fillId="0" borderId="12" xfId="0" applyNumberFormat="1" applyBorder="1"/>
    <xf numFmtId="1" fontId="0" fillId="0" borderId="12" xfId="0" applyNumberFormat="1" applyBorder="1"/>
    <xf numFmtId="0" fontId="11" fillId="7" borderId="3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5" fillId="0" borderId="12" xfId="0" applyFont="1" applyFill="1" applyBorder="1" applyAlignment="1">
      <alignment horizontal="center"/>
    </xf>
    <xf numFmtId="0" fontId="16" fillId="0" borderId="1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16" fillId="0" borderId="12" xfId="0" applyNumberFormat="1" applyFon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15" fillId="0" borderId="0" xfId="0" applyNumberFormat="1" applyFont="1" applyBorder="1" applyAlignment="1">
      <alignment horizontal="center" vertical="center"/>
    </xf>
    <xf numFmtId="164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19" fillId="0" borderId="12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5" fillId="0" borderId="30" xfId="0" applyFont="1" applyBorder="1" applyAlignment="1">
      <alignment horizontal="center"/>
    </xf>
    <xf numFmtId="0" fontId="15" fillId="0" borderId="12" xfId="0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164" fontId="7" fillId="2" borderId="13" xfId="0" applyNumberFormat="1" applyFont="1" applyFill="1" applyBorder="1" applyAlignment="1">
      <alignment horizontal="center"/>
    </xf>
    <xf numFmtId="0" fontId="20" fillId="0" borderId="0" xfId="0" applyFont="1" applyAlignment="1">
      <alignment horizontal="center" vertical="center"/>
    </xf>
    <xf numFmtId="164" fontId="20" fillId="0" borderId="0" xfId="0" applyNumberFormat="1" applyFont="1" applyAlignment="1">
      <alignment horizontal="center" vertical="center"/>
    </xf>
    <xf numFmtId="0" fontId="7" fillId="7" borderId="7" xfId="0" applyFont="1" applyFill="1" applyBorder="1" applyAlignment="1">
      <alignment horizontal="center"/>
    </xf>
    <xf numFmtId="1" fontId="7" fillId="7" borderId="7" xfId="0" applyNumberFormat="1" applyFont="1" applyFill="1" applyBorder="1" applyAlignment="1">
      <alignment horizontal="center"/>
    </xf>
    <xf numFmtId="164" fontId="7" fillId="7" borderId="7" xfId="0" applyNumberFormat="1" applyFont="1" applyFill="1" applyBorder="1" applyAlignment="1">
      <alignment horizontal="center"/>
    </xf>
    <xf numFmtId="0" fontId="7" fillId="7" borderId="22" xfId="0" applyFont="1" applyFill="1" applyBorder="1" applyAlignment="1">
      <alignment horizontal="center" wrapText="1"/>
    </xf>
    <xf numFmtId="164" fontId="0" fillId="7" borderId="0" xfId="0" applyNumberFormat="1" applyFill="1" applyAlignment="1">
      <alignment horizontal="center"/>
    </xf>
    <xf numFmtId="0" fontId="7" fillId="7" borderId="20" xfId="0" applyFont="1" applyFill="1" applyBorder="1" applyAlignment="1">
      <alignment horizontal="center"/>
    </xf>
    <xf numFmtId="1" fontId="0" fillId="2" borderId="22" xfId="0" applyNumberFormat="1" applyFill="1" applyBorder="1" applyAlignment="1">
      <alignment horizontal="center"/>
    </xf>
    <xf numFmtId="0" fontId="12" fillId="2" borderId="22" xfId="0" applyNumberFormat="1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1" fontId="7" fillId="2" borderId="3" xfId="0" applyNumberFormat="1" applyFont="1" applyFill="1" applyBorder="1" applyAlignment="1">
      <alignment horizontal="center"/>
    </xf>
    <xf numFmtId="164" fontId="7" fillId="2" borderId="3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31" xfId="0" applyBorder="1" applyAlignment="1">
      <alignment horizontal="center" vertical="center"/>
    </xf>
    <xf numFmtId="1" fontId="15" fillId="0" borderId="12" xfId="0" applyNumberFormat="1" applyFont="1" applyBorder="1" applyAlignment="1">
      <alignment horizontal="center"/>
    </xf>
    <xf numFmtId="0" fontId="0" fillId="0" borderId="33" xfId="0" applyBorder="1" applyAlignment="1">
      <alignment horizontal="center" vertical="center"/>
    </xf>
    <xf numFmtId="0" fontId="15" fillId="0" borderId="28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0" fillId="0" borderId="0" xfId="0" applyBorder="1"/>
    <xf numFmtId="0" fontId="16" fillId="0" borderId="25" xfId="0" applyFont="1" applyBorder="1" applyAlignment="1">
      <alignment horizontal="center" vertical="center"/>
    </xf>
    <xf numFmtId="0" fontId="19" fillId="0" borderId="0" xfId="0" applyFont="1" applyFill="1" applyBorder="1"/>
    <xf numFmtId="0" fontId="15" fillId="0" borderId="25" xfId="0" applyFont="1" applyFill="1" applyBorder="1" applyAlignment="1">
      <alignment horizontal="center"/>
    </xf>
    <xf numFmtId="0" fontId="15" fillId="0" borderId="25" xfId="0" applyFont="1" applyBorder="1" applyAlignment="1">
      <alignment horizontal="center"/>
    </xf>
    <xf numFmtId="0" fontId="21" fillId="0" borderId="25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/>
    </xf>
    <xf numFmtId="0" fontId="15" fillId="0" borderId="29" xfId="0" applyFont="1" applyFill="1" applyBorder="1" applyAlignment="1">
      <alignment horizontal="center"/>
    </xf>
    <xf numFmtId="1" fontId="11" fillId="7" borderId="22" xfId="0" applyNumberFormat="1" applyFont="1" applyFill="1" applyBorder="1" applyAlignment="1">
      <alignment horizontal="center"/>
    </xf>
    <xf numFmtId="0" fontId="7" fillId="7" borderId="24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center"/>
    </xf>
    <xf numFmtId="0" fontId="15" fillId="12" borderId="25" xfId="0" applyFont="1" applyFill="1" applyBorder="1" applyAlignment="1">
      <alignment horizontal="center"/>
    </xf>
    <xf numFmtId="0" fontId="0" fillId="13" borderId="12" xfId="0" applyFill="1" applyBorder="1" applyAlignment="1">
      <alignment horizontal="center" vertical="center"/>
    </xf>
    <xf numFmtId="0" fontId="15" fillId="13" borderId="12" xfId="0" applyFont="1" applyFill="1" applyBorder="1" applyAlignment="1">
      <alignment horizontal="center"/>
    </xf>
    <xf numFmtId="0" fontId="15" fillId="13" borderId="25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6" fillId="0" borderId="26" xfId="0" applyFont="1" applyBorder="1" applyAlignment="1">
      <alignment horizontal="center" vertical="center"/>
    </xf>
    <xf numFmtId="1" fontId="11" fillId="7" borderId="3" xfId="0" applyNumberFormat="1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5" xfId="0" applyNumberFormat="1" applyFont="1" applyFill="1" applyBorder="1" applyAlignment="1">
      <alignment horizontal="center"/>
    </xf>
    <xf numFmtId="0" fontId="0" fillId="12" borderId="27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/>
    </xf>
    <xf numFmtId="0" fontId="7" fillId="7" borderId="7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18" fillId="13" borderId="25" xfId="0" applyFont="1" applyFill="1" applyBorder="1" applyAlignment="1">
      <alignment horizontal="center"/>
    </xf>
    <xf numFmtId="0" fontId="0" fillId="13" borderId="25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5" fillId="12" borderId="28" xfId="0" applyFont="1" applyFill="1" applyBorder="1" applyAlignment="1">
      <alignment horizontal="center"/>
    </xf>
    <xf numFmtId="0" fontId="15" fillId="12" borderId="33" xfId="0" applyFont="1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18" fillId="12" borderId="25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22" fillId="2" borderId="13" xfId="0" applyFont="1" applyFill="1" applyBorder="1" applyAlignment="1">
      <alignment horizontal="center"/>
    </xf>
    <xf numFmtId="16" fontId="7" fillId="7" borderId="1" xfId="0" applyNumberFormat="1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center"/>
    </xf>
    <xf numFmtId="0" fontId="23" fillId="7" borderId="22" xfId="0" applyFont="1" applyFill="1" applyBorder="1" applyAlignment="1">
      <alignment horizontal="center"/>
    </xf>
    <xf numFmtId="0" fontId="7" fillId="7" borderId="3" xfId="0" applyNumberFormat="1" applyFont="1" applyFill="1" applyBorder="1" applyAlignment="1">
      <alignment horizontal="center"/>
    </xf>
    <xf numFmtId="1" fontId="12" fillId="7" borderId="22" xfId="0" applyNumberFormat="1" applyFont="1" applyFill="1" applyBorder="1" applyAlignment="1">
      <alignment horizontal="center"/>
    </xf>
    <xf numFmtId="0" fontId="7" fillId="7" borderId="22" xfId="0" applyNumberFormat="1" applyFont="1" applyFill="1" applyBorder="1" applyAlignment="1">
      <alignment horizontal="center"/>
    </xf>
    <xf numFmtId="0" fontId="7" fillId="7" borderId="0" xfId="0" applyNumberFormat="1" applyFont="1" applyFill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27" xfId="0" applyFont="1" applyBorder="1" applyAlignment="1">
      <alignment horizontal="center" vertical="center" wrapText="1"/>
    </xf>
    <xf numFmtId="0" fontId="24" fillId="0" borderId="12" xfId="0" applyFont="1" applyFill="1" applyBorder="1" applyAlignment="1">
      <alignment horizontal="center"/>
    </xf>
    <xf numFmtId="0" fontId="25" fillId="0" borderId="12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164" fontId="24" fillId="0" borderId="12" xfId="0" applyNumberFormat="1" applyFont="1" applyFill="1" applyBorder="1" applyAlignment="1">
      <alignment horizontal="center"/>
    </xf>
    <xf numFmtId="164" fontId="25" fillId="0" borderId="12" xfId="0" applyNumberFormat="1" applyFont="1" applyBorder="1" applyAlignment="1">
      <alignment horizontal="center" vertical="center"/>
    </xf>
    <xf numFmtId="0" fontId="26" fillId="0" borderId="1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24" fillId="10" borderId="27" xfId="0" applyFont="1" applyFill="1" applyBorder="1" applyAlignment="1">
      <alignment horizontal="center"/>
    </xf>
    <xf numFmtId="0" fontId="25" fillId="10" borderId="12" xfId="0" applyFont="1" applyFill="1" applyBorder="1" applyAlignment="1">
      <alignment horizontal="center" vertical="center"/>
    </xf>
    <xf numFmtId="0" fontId="24" fillId="10" borderId="12" xfId="0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/>
    </xf>
    <xf numFmtId="164" fontId="24" fillId="11" borderId="12" xfId="0" applyNumberFormat="1" applyFont="1" applyFill="1" applyBorder="1" applyAlignment="1">
      <alignment horizontal="center"/>
    </xf>
    <xf numFmtId="0" fontId="24" fillId="0" borderId="28" xfId="0" applyFont="1" applyBorder="1" applyAlignment="1">
      <alignment horizontal="center" vertical="center"/>
    </xf>
    <xf numFmtId="164" fontId="24" fillId="0" borderId="12" xfId="0" applyNumberFormat="1" applyFont="1" applyBorder="1" applyAlignment="1">
      <alignment horizontal="center" vertical="center"/>
    </xf>
    <xf numFmtId="0" fontId="24" fillId="0" borderId="12" xfId="0" applyFont="1" applyFill="1" applyBorder="1" applyAlignment="1" applyProtection="1">
      <alignment horizontal="center"/>
    </xf>
    <xf numFmtId="164" fontId="24" fillId="0" borderId="12" xfId="0" applyNumberFormat="1" applyFont="1" applyFill="1" applyBorder="1" applyAlignment="1" applyProtection="1">
      <alignment horizontal="center"/>
    </xf>
    <xf numFmtId="0" fontId="25" fillId="0" borderId="12" xfId="0" applyFont="1" applyBorder="1" applyAlignment="1" applyProtection="1">
      <alignment horizontal="center" vertical="center"/>
    </xf>
    <xf numFmtId="0" fontId="24" fillId="0" borderId="28" xfId="0" applyFont="1" applyFill="1" applyBorder="1" applyAlignment="1">
      <alignment horizontal="center"/>
    </xf>
    <xf numFmtId="0" fontId="24" fillId="0" borderId="28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/>
    </xf>
    <xf numFmtId="0" fontId="25" fillId="0" borderId="28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/>
    </xf>
    <xf numFmtId="0" fontId="24" fillId="0" borderId="30" xfId="0" applyFont="1" applyBorder="1" applyAlignment="1">
      <alignment horizontal="center"/>
    </xf>
    <xf numFmtId="0" fontId="27" fillId="0" borderId="12" xfId="0" applyFont="1" applyFill="1" applyBorder="1" applyAlignment="1">
      <alignment horizontal="center"/>
    </xf>
    <xf numFmtId="0" fontId="25" fillId="0" borderId="27" xfId="0" applyFont="1" applyBorder="1" applyAlignment="1">
      <alignment horizontal="center" vertical="center"/>
    </xf>
    <xf numFmtId="164" fontId="24" fillId="0" borderId="12" xfId="0" applyNumberFormat="1" applyFont="1" applyFill="1" applyBorder="1" applyAlignment="1">
      <alignment horizontal="center" vertical="center"/>
    </xf>
    <xf numFmtId="0" fontId="25" fillId="14" borderId="12" xfId="0" applyFont="1" applyFill="1" applyBorder="1" applyAlignment="1">
      <alignment horizontal="center" vertical="center"/>
    </xf>
    <xf numFmtId="0" fontId="24" fillId="14" borderId="27" xfId="0" applyFont="1" applyFill="1" applyBorder="1" applyAlignment="1">
      <alignment horizontal="center"/>
    </xf>
    <xf numFmtId="0" fontId="25" fillId="14" borderId="25" xfId="0" applyFont="1" applyFill="1" applyBorder="1" applyAlignment="1">
      <alignment horizontal="center" vertical="center"/>
    </xf>
    <xf numFmtId="0" fontId="24" fillId="14" borderId="12" xfId="0" applyFont="1" applyFill="1" applyBorder="1" applyAlignment="1">
      <alignment horizontal="center"/>
    </xf>
    <xf numFmtId="164" fontId="24" fillId="14" borderId="12" xfId="0" applyNumberFormat="1" applyFont="1" applyFill="1" applyBorder="1" applyAlignment="1">
      <alignment horizontal="center"/>
    </xf>
    <xf numFmtId="164" fontId="25" fillId="14" borderId="12" xfId="0" applyNumberFormat="1" applyFont="1" applyFill="1" applyBorder="1" applyAlignment="1">
      <alignment horizontal="center" vertical="center"/>
    </xf>
    <xf numFmtId="1" fontId="24" fillId="0" borderId="12" xfId="0" applyNumberFormat="1" applyFont="1" applyFill="1" applyBorder="1" applyAlignment="1">
      <alignment horizontal="center"/>
    </xf>
    <xf numFmtId="164" fontId="24" fillId="0" borderId="28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 vertical="center"/>
    </xf>
    <xf numFmtId="164" fontId="25" fillId="0" borderId="27" xfId="0" applyNumberFormat="1" applyFont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164" fontId="24" fillId="0" borderId="26" xfId="0" applyNumberFormat="1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164" fontId="24" fillId="0" borderId="28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4" fontId="25" fillId="0" borderId="0" xfId="0" applyNumberFormat="1" applyFont="1" applyAlignment="1">
      <alignment horizontal="center" vertical="center"/>
    </xf>
    <xf numFmtId="164" fontId="24" fillId="0" borderId="0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 wrapText="1"/>
    </xf>
    <xf numFmtId="0" fontId="25" fillId="0" borderId="33" xfId="0" applyFont="1" applyBorder="1" applyAlignment="1">
      <alignment horizontal="center" vertical="center"/>
    </xf>
    <xf numFmtId="164" fontId="25" fillId="0" borderId="28" xfId="0" applyNumberFormat="1" applyFont="1" applyBorder="1" applyAlignment="1">
      <alignment horizontal="center" vertical="center"/>
    </xf>
    <xf numFmtId="0" fontId="7" fillId="14" borderId="1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1" fontId="7" fillId="14" borderId="3" xfId="0" applyNumberFormat="1" applyFont="1" applyFill="1" applyBorder="1" applyAlignment="1">
      <alignment horizontal="center"/>
    </xf>
    <xf numFmtId="164" fontId="7" fillId="14" borderId="3" xfId="0" applyNumberFormat="1" applyFont="1" applyFill="1" applyBorder="1" applyAlignment="1">
      <alignment horizontal="center"/>
    </xf>
    <xf numFmtId="0" fontId="7" fillId="14" borderId="3" xfId="0" applyNumberFormat="1" applyFont="1" applyFill="1" applyBorder="1" applyAlignment="1">
      <alignment horizontal="center"/>
    </xf>
    <xf numFmtId="0" fontId="29" fillId="7" borderId="22" xfId="0" applyFont="1" applyFill="1" applyBorder="1" applyAlignment="1"/>
    <xf numFmtId="2" fontId="20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164" fontId="7" fillId="2" borderId="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7" fillId="2" borderId="2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0" fontId="4" fillId="7" borderId="5" xfId="0" applyFont="1" applyFill="1" applyBorder="1" applyAlignment="1"/>
    <xf numFmtId="0" fontId="4" fillId="7" borderId="17" xfId="0" applyFont="1" applyFill="1" applyBorder="1" applyAlignment="1"/>
    <xf numFmtId="0" fontId="4" fillId="7" borderId="20" xfId="0" applyFont="1" applyFill="1" applyBorder="1" applyAlignment="1"/>
    <xf numFmtId="0" fontId="4" fillId="7" borderId="0" xfId="0" applyFont="1" applyFill="1" applyBorder="1" applyAlignment="1"/>
    <xf numFmtId="0" fontId="5" fillId="0" borderId="15" xfId="0" applyNumberFormat="1" applyFont="1" applyBorder="1" applyAlignment="1">
      <alignment horizontal="center" vertical="center"/>
    </xf>
    <xf numFmtId="0" fontId="5" fillId="0" borderId="16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" fontId="5" fillId="0" borderId="15" xfId="0" applyNumberFormat="1" applyFont="1" applyBorder="1" applyAlignment="1">
      <alignment horizontal="center" vertical="center"/>
    </xf>
    <xf numFmtId="1" fontId="5" fillId="0" borderId="16" xfId="0" applyNumberFormat="1" applyFont="1" applyBorder="1" applyAlignment="1">
      <alignment horizontal="center" vertical="center"/>
    </xf>
    <xf numFmtId="14" fontId="5" fillId="0" borderId="15" xfId="0" applyNumberFormat="1" applyFont="1" applyBorder="1" applyAlignment="1">
      <alignment horizontal="center" vertical="center"/>
    </xf>
    <xf numFmtId="14" fontId="5" fillId="0" borderId="16" xfId="0" applyNumberFormat="1" applyFont="1" applyBorder="1" applyAlignment="1">
      <alignment horizontal="center" vertical="center"/>
    </xf>
    <xf numFmtId="0" fontId="15" fillId="3" borderId="12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</cellXfs>
  <cellStyles count="1"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03030D"/>
      </font>
      <fill>
        <patternFill patternType="solid">
          <bgColor rgb="FFFFC000"/>
        </patternFill>
      </fill>
    </dxf>
    <dxf>
      <font>
        <color theme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F800]dddd\,\ mmmm\ dd\,\ yyyy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numFmt numFmtId="1" formatCode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" formatCode="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[$-F800]dddd\,\ mmmm\ dd\,\ yyyy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</dxfs>
  <tableStyles count="0" defaultTableStyle="TableStyleMedium2" defaultPivotStyle="PivotStyleMedium9"/>
  <colors>
    <mruColors>
      <color rgb="FF03030D"/>
      <color rgb="FFA3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5" Type="http://schemas.openxmlformats.org/officeDocument/2006/relationships/worksheet" Target="worksheets/sheet5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FAAB99-34FD-4137-8064-6989BADDEE5D}" name="Table1" displayName="Table1" ref="A1:E15" totalsRowShown="0" headerRowDxfId="28">
  <autoFilter ref="A1:E15" xr:uid="{F7FAAB99-34FD-4137-8064-6989BADDEE5D}"/>
  <tableColumns count="5">
    <tableColumn id="1" xr3:uid="{E0DEB5CD-D5F4-4079-828B-F3AEFA5D54C1}" name="Date" dataDxfId="27"/>
    <tableColumn id="2" xr3:uid="{65D8DFA1-EA90-4CD8-A87B-57D60F7388CF}" name="Unit_8_AM" dataDxfId="26"/>
    <tableColumn id="3" xr3:uid="{3A79F320-5EEC-4E87-A48E-A8977A4AA416}" name="Unit_2_pm" dataDxfId="25"/>
    <tableColumn id="4" xr3:uid="{8EF689B1-8086-4C5E-A097-848D2D99CC8D}" name="Unit_7_pm" dataDxfId="24"/>
    <tableColumn id="5" xr3:uid="{5D0060E4-D51E-4B62-8B53-401761330C9E}" name="Grid time if any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CEF3AE-EC61-4D8B-9367-C7C2EE64F35C}" name="Table2" displayName="Table2" ref="A1:F268" totalsRowShown="0" headerRowDxfId="22" dataDxfId="21">
  <autoFilter ref="A1:F268" xr:uid="{E8CEF3AE-EC61-4D8B-9367-C7C2EE64F35C}"/>
  <tableColumns count="6">
    <tableColumn id="1" xr3:uid="{BAFCCB4D-8ED3-4094-A66B-2F9ADFAA3F4B}" name="ID" dataDxfId="20"/>
    <tableColumn id="2" xr3:uid="{D118FFAA-3C44-4861-A926-EBC68644B1CE}" name="Seat_Number" dataDxfId="19"/>
    <tableColumn id="3" xr3:uid="{CFD82A8B-712F-4A47-8C04-E1A1B547F055}" name="Amount_paid" dataDxfId="18"/>
    <tableColumn id="4" xr3:uid="{61474B9A-64C4-4C0A-9CE6-52DA821354A8}" name="Payment_date" dataDxfId="17"/>
    <tableColumn id="5" xr3:uid="{5066B577-F249-4E7A-8160-2950A827BF67}" name="Payment_mode" dataDxfId="16"/>
    <tableColumn id="6" xr3:uid="{46E10725-9DCE-4464-A26F-1480F53D22B8}" name="Column1" dataDxfId="1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E343E6-C5F1-415D-8CC3-E59CFBF5CEAF}" name="Table3" displayName="Table3" ref="A1:G147" totalsRowShown="0" headerRowDxfId="14" dataDxfId="12" headerRowBorderDxfId="13" tableBorderDxfId="11">
  <autoFilter ref="A1:G147" xr:uid="{3EE343E6-C5F1-415D-8CC3-E59CFBF5CEAF}"/>
  <tableColumns count="7">
    <tableColumn id="1" xr3:uid="{497AA509-76FB-4E2A-92F4-DCB633429743}" name="ID" dataDxfId="10"/>
    <tableColumn id="4" xr3:uid="{B44FE76A-D96F-40DA-986C-1774601E0E28}" name="Name_Student" dataDxfId="9"/>
    <tableColumn id="8" xr3:uid="{D9E6031F-363D-402C-B97D-0EA8AC17A9D7}" name="Sex" dataDxfId="8"/>
    <tableColumn id="5" xr3:uid="{2436D75D-2A29-4145-8C3A-B847B477DEBF}" name="Father_Name" dataDxfId="7"/>
    <tableColumn id="6" xr3:uid="{B5F60DCF-FE62-4E3E-838E-788BF1425BFC}" name="Contact_Number" dataDxfId="6"/>
    <tableColumn id="7" xr3:uid="{AB951028-A918-4A11-B242-EFED3D7CBA52}" name="Status" dataDxfId="5"/>
    <tableColumn id="2" xr3:uid="{EFA9DBBE-9F56-5F4F-9EC4-734DF31A6A43}" name="Date of Joining " dataDxf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5"/>
  <sheetViews>
    <sheetView topLeftCell="A102" workbookViewId="0">
      <selection activeCell="J136" sqref="J136"/>
    </sheetView>
  </sheetViews>
  <sheetFormatPr defaultColWidth="9.14453125" defaultRowHeight="15" x14ac:dyDescent="0.2"/>
  <cols>
    <col min="1" max="1" width="15.73828125" style="1" customWidth="1"/>
    <col min="2" max="2" width="33.08984375" style="44" customWidth="1"/>
    <col min="3" max="3" width="36.58984375" style="1" bestFit="1" customWidth="1"/>
    <col min="4" max="4" width="26.36328125" style="5" bestFit="1" customWidth="1"/>
    <col min="5" max="5" width="24.078125" style="1" customWidth="1"/>
    <col min="6" max="6" width="39.27734375" style="1" bestFit="1" customWidth="1"/>
    <col min="7" max="7" width="39.27734375" style="61" customWidth="1"/>
    <col min="8" max="8" width="26.36328125" style="33" customWidth="1"/>
    <col min="9" max="9" width="21.38671875" style="1" bestFit="1" customWidth="1"/>
    <col min="10" max="18" width="19.234375" style="1" bestFit="1" customWidth="1"/>
    <col min="19" max="16360" width="9.14453125" style="1"/>
    <col min="16361" max="16379" width="9.14453125" style="1" bestFit="1" customWidth="1"/>
    <col min="16380" max="16384" width="9.14453125" style="1"/>
  </cols>
  <sheetData>
    <row r="1" spans="1:26" ht="28.5" thickTop="1" thickBot="1" x14ac:dyDescent="0.45">
      <c r="A1" s="286" t="s">
        <v>0</v>
      </c>
      <c r="B1" s="284" t="s">
        <v>1</v>
      </c>
      <c r="C1" s="286" t="s">
        <v>2</v>
      </c>
      <c r="D1" s="288" t="s">
        <v>3</v>
      </c>
      <c r="E1" s="286" t="s">
        <v>4</v>
      </c>
      <c r="F1" s="286" t="s">
        <v>5</v>
      </c>
      <c r="G1" s="290" t="s">
        <v>6</v>
      </c>
      <c r="H1" s="280" t="s">
        <v>7</v>
      </c>
      <c r="I1" s="282"/>
      <c r="J1" s="282"/>
      <c r="K1" s="282"/>
      <c r="L1" s="282"/>
      <c r="M1" s="282"/>
      <c r="N1" s="282"/>
      <c r="O1" s="282"/>
      <c r="P1" s="282"/>
      <c r="Q1" s="283"/>
      <c r="R1" s="15"/>
      <c r="S1" s="3"/>
      <c r="T1" s="2"/>
    </row>
    <row r="2" spans="1:26" ht="28.5" thickTop="1" thickBot="1" x14ac:dyDescent="0.45">
      <c r="A2" s="287"/>
      <c r="B2" s="285"/>
      <c r="C2" s="287"/>
      <c r="D2" s="289"/>
      <c r="E2" s="287"/>
      <c r="F2" s="287"/>
      <c r="G2" s="291"/>
      <c r="H2" s="281"/>
      <c r="I2" s="78" t="s">
        <v>8</v>
      </c>
      <c r="J2" s="78" t="s">
        <v>9</v>
      </c>
      <c r="K2" s="78" t="s">
        <v>10</v>
      </c>
      <c r="L2" s="78" t="s">
        <v>11</v>
      </c>
      <c r="M2" s="78" t="s">
        <v>12</v>
      </c>
      <c r="N2" s="78" t="s">
        <v>13</v>
      </c>
      <c r="O2" s="78" t="s">
        <v>14</v>
      </c>
      <c r="P2" s="78" t="s">
        <v>15</v>
      </c>
      <c r="Q2" s="78" t="s">
        <v>16</v>
      </c>
      <c r="R2" s="78" t="s">
        <v>17</v>
      </c>
      <c r="S2" s="3"/>
      <c r="T2" s="2"/>
    </row>
    <row r="3" spans="1:26" ht="27" x14ac:dyDescent="0.4">
      <c r="A3" s="140">
        <v>1</v>
      </c>
      <c r="B3" s="42" t="s">
        <v>18</v>
      </c>
      <c r="C3" s="42" t="s">
        <v>19</v>
      </c>
      <c r="D3" s="45"/>
      <c r="E3" s="42">
        <v>7690838347</v>
      </c>
      <c r="F3" s="76" t="s">
        <v>20</v>
      </c>
      <c r="G3" s="58">
        <v>45872</v>
      </c>
      <c r="H3" s="67"/>
      <c r="I3" s="42"/>
      <c r="J3" s="46" t="s">
        <v>21</v>
      </c>
      <c r="K3" s="17"/>
      <c r="L3" s="16"/>
      <c r="M3" s="43"/>
      <c r="N3" s="16"/>
      <c r="O3" s="16"/>
      <c r="P3" s="16"/>
      <c r="Q3" s="16"/>
      <c r="R3" s="16"/>
      <c r="S3" s="49"/>
      <c r="T3" s="50"/>
    </row>
    <row r="4" spans="1:26" ht="28.5" thickTop="1" thickBot="1" x14ac:dyDescent="0.45">
      <c r="A4" s="179">
        <v>2</v>
      </c>
      <c r="B4" s="75" t="s">
        <v>22</v>
      </c>
      <c r="C4" s="75" t="s">
        <v>23</v>
      </c>
      <c r="D4" s="149" t="s">
        <v>24</v>
      </c>
      <c r="E4" s="75">
        <v>7690935643</v>
      </c>
      <c r="F4" s="75" t="s">
        <v>25</v>
      </c>
      <c r="G4" s="150">
        <v>45780</v>
      </c>
      <c r="H4" s="200">
        <v>-100</v>
      </c>
      <c r="I4" s="75" t="s">
        <v>21</v>
      </c>
      <c r="J4" s="186" t="s">
        <v>26</v>
      </c>
      <c r="K4" s="42"/>
      <c r="L4" s="42"/>
      <c r="M4" s="46"/>
      <c r="N4" s="42"/>
      <c r="O4" s="42"/>
      <c r="P4" s="42"/>
      <c r="Q4" s="42"/>
      <c r="R4" s="42"/>
      <c r="S4" s="4"/>
      <c r="T4" s="2"/>
    </row>
    <row r="5" spans="1:26" ht="28.5" thickTop="1" thickBot="1" x14ac:dyDescent="0.45">
      <c r="A5" s="42">
        <v>3</v>
      </c>
      <c r="B5" s="42" t="s">
        <v>27</v>
      </c>
      <c r="C5" s="42" t="s">
        <v>19</v>
      </c>
      <c r="D5" s="45"/>
      <c r="E5" s="42">
        <v>9610201702</v>
      </c>
      <c r="F5" s="42" t="s">
        <v>20</v>
      </c>
      <c r="G5" s="58">
        <v>45872</v>
      </c>
      <c r="H5" s="67"/>
      <c r="I5" s="42"/>
      <c r="J5" s="46" t="s">
        <v>21</v>
      </c>
      <c r="K5" s="17"/>
      <c r="L5" s="17"/>
      <c r="M5" s="20"/>
      <c r="N5" s="17"/>
      <c r="O5" s="17"/>
      <c r="P5" s="17"/>
      <c r="Q5" s="17"/>
      <c r="R5" s="17"/>
      <c r="S5" s="4"/>
      <c r="T5" s="2"/>
    </row>
    <row r="6" spans="1:26" ht="28.5" thickTop="1" thickBot="1" x14ac:dyDescent="0.45">
      <c r="A6" s="140">
        <v>4</v>
      </c>
      <c r="B6" s="42" t="s">
        <v>28</v>
      </c>
      <c r="C6" s="42" t="s">
        <v>29</v>
      </c>
      <c r="D6" s="45"/>
      <c r="E6" s="191">
        <v>8890979893</v>
      </c>
      <c r="F6" s="42" t="s">
        <v>25</v>
      </c>
      <c r="G6" s="58">
        <v>45870</v>
      </c>
      <c r="H6" s="67"/>
      <c r="I6" s="42"/>
      <c r="J6" s="46" t="s">
        <v>21</v>
      </c>
      <c r="K6" s="17"/>
      <c r="L6" s="17"/>
      <c r="M6" s="20"/>
      <c r="N6" s="17"/>
      <c r="O6" s="17"/>
      <c r="P6" s="17"/>
      <c r="Q6" s="17"/>
      <c r="R6" s="17"/>
      <c r="S6" s="51"/>
      <c r="T6" s="52"/>
      <c r="U6" s="8"/>
      <c r="V6" s="8"/>
      <c r="W6" s="8"/>
      <c r="X6" s="8"/>
      <c r="Y6" s="8"/>
      <c r="Z6" s="10"/>
    </row>
    <row r="7" spans="1:26" ht="28.5" thickTop="1" thickBot="1" x14ac:dyDescent="0.45">
      <c r="A7" s="42">
        <v>5</v>
      </c>
      <c r="B7" s="42" t="s">
        <v>30</v>
      </c>
      <c r="C7" s="42" t="s">
        <v>31</v>
      </c>
      <c r="D7" s="45">
        <v>991470007432</v>
      </c>
      <c r="E7" s="42">
        <v>8875568509</v>
      </c>
      <c r="F7" s="42" t="s">
        <v>32</v>
      </c>
      <c r="G7" s="58">
        <v>45790</v>
      </c>
      <c r="H7" s="67"/>
      <c r="I7" s="42" t="s">
        <v>21</v>
      </c>
      <c r="J7" s="20" t="s">
        <v>33</v>
      </c>
      <c r="K7" s="17"/>
      <c r="L7" s="17"/>
      <c r="M7" s="20"/>
      <c r="N7" s="17"/>
      <c r="O7" s="17"/>
      <c r="P7" s="17"/>
      <c r="Q7" s="17"/>
      <c r="R7" s="17"/>
      <c r="S7" s="51"/>
      <c r="T7" s="52"/>
      <c r="U7" s="7"/>
      <c r="V7" s="7"/>
      <c r="W7" s="7"/>
      <c r="X7" s="7"/>
      <c r="Y7" s="7"/>
    </row>
    <row r="8" spans="1:26" ht="27" x14ac:dyDescent="0.4">
      <c r="A8" s="42">
        <v>6</v>
      </c>
      <c r="B8" s="42" t="s">
        <v>34</v>
      </c>
      <c r="C8" s="42" t="s">
        <v>35</v>
      </c>
      <c r="D8" s="45"/>
      <c r="E8" s="42">
        <v>6376983812</v>
      </c>
      <c r="F8" s="76" t="s">
        <v>36</v>
      </c>
      <c r="G8" s="58">
        <v>45873</v>
      </c>
      <c r="H8" s="67"/>
      <c r="I8" s="42"/>
      <c r="J8" s="46" t="s">
        <v>37</v>
      </c>
      <c r="K8" s="17"/>
      <c r="L8" s="17"/>
      <c r="M8" s="20"/>
      <c r="N8" s="17"/>
      <c r="O8" s="17"/>
      <c r="P8" s="17"/>
      <c r="Q8" s="17"/>
      <c r="R8" s="17"/>
      <c r="S8" s="74"/>
      <c r="T8" s="6"/>
      <c r="U8" s="7"/>
      <c r="V8" s="7"/>
      <c r="W8" s="7"/>
      <c r="X8" s="7"/>
      <c r="Y8" s="7"/>
    </row>
    <row r="9" spans="1:26" ht="28.5" thickTop="1" thickBot="1" x14ac:dyDescent="0.45">
      <c r="A9" s="25">
        <v>7</v>
      </c>
      <c r="B9" s="25" t="s">
        <v>38</v>
      </c>
      <c r="C9" s="25" t="s">
        <v>39</v>
      </c>
      <c r="D9" s="26" t="s">
        <v>24</v>
      </c>
      <c r="E9" s="25" t="s">
        <v>24</v>
      </c>
      <c r="F9" s="25" t="s">
        <v>40</v>
      </c>
      <c r="G9" s="57">
        <v>45771</v>
      </c>
      <c r="H9" s="30"/>
      <c r="I9" s="25"/>
      <c r="J9" s="27"/>
      <c r="K9" s="25"/>
      <c r="L9" s="28"/>
      <c r="M9" s="29"/>
      <c r="N9" s="28"/>
      <c r="O9" s="28"/>
      <c r="P9" s="28"/>
      <c r="Q9" s="28"/>
      <c r="R9" s="28"/>
      <c r="S9" s="74"/>
      <c r="T9" s="6"/>
      <c r="U9" s="7"/>
      <c r="V9" s="7"/>
      <c r="W9" s="7"/>
      <c r="X9" s="7"/>
      <c r="Y9" s="7"/>
    </row>
    <row r="10" spans="1:26" ht="28.5" thickTop="1" thickBot="1" x14ac:dyDescent="0.45">
      <c r="A10" s="42">
        <v>8</v>
      </c>
      <c r="B10" s="90" t="s">
        <v>41</v>
      </c>
      <c r="C10" s="143" t="s">
        <v>42</v>
      </c>
      <c r="D10" s="99"/>
      <c r="E10" s="90">
        <v>9157315502</v>
      </c>
      <c r="F10" s="143" t="s">
        <v>43</v>
      </c>
      <c r="G10" s="93">
        <v>45834</v>
      </c>
      <c r="H10" s="90"/>
      <c r="I10" s="42" t="s">
        <v>21</v>
      </c>
      <c r="J10" s="46"/>
      <c r="K10" s="42"/>
      <c r="L10" s="42"/>
      <c r="M10" s="46"/>
      <c r="N10" s="34"/>
      <c r="O10" s="34"/>
      <c r="P10" s="34"/>
      <c r="Q10" s="34"/>
      <c r="R10" s="34"/>
      <c r="S10" s="74"/>
      <c r="T10" s="6"/>
      <c r="U10" s="7"/>
      <c r="V10" s="7"/>
      <c r="W10" s="7"/>
      <c r="X10" s="7"/>
      <c r="Y10" s="7"/>
      <c r="Z10" s="7"/>
    </row>
    <row r="11" spans="1:26" ht="28.5" thickTop="1" thickBot="1" x14ac:dyDescent="0.45">
      <c r="A11" s="42">
        <v>9</v>
      </c>
      <c r="B11" s="42" t="s">
        <v>44</v>
      </c>
      <c r="C11" s="42" t="s">
        <v>45</v>
      </c>
      <c r="D11" s="45"/>
      <c r="E11" s="42">
        <v>8769046125</v>
      </c>
      <c r="F11" s="42" t="s">
        <v>20</v>
      </c>
      <c r="G11" s="58">
        <v>45827</v>
      </c>
      <c r="H11" s="67"/>
      <c r="I11" s="42" t="s">
        <v>21</v>
      </c>
      <c r="J11" s="20"/>
      <c r="K11" s="17"/>
      <c r="L11" s="17"/>
      <c r="M11" s="20"/>
      <c r="N11" s="17"/>
      <c r="O11" s="17"/>
      <c r="P11" s="17"/>
      <c r="Q11" s="17"/>
      <c r="R11" s="17"/>
      <c r="S11" s="74"/>
      <c r="T11" s="6"/>
      <c r="U11" s="7"/>
      <c r="V11" s="7"/>
      <c r="W11" s="7"/>
      <c r="X11" s="7"/>
      <c r="Y11" s="7"/>
      <c r="Z11" s="7"/>
    </row>
    <row r="12" spans="1:26" ht="28.5" thickTop="1" thickBot="1" x14ac:dyDescent="0.45">
      <c r="A12" s="42">
        <v>10</v>
      </c>
      <c r="B12" s="42" t="s">
        <v>46</v>
      </c>
      <c r="C12" s="42" t="s">
        <v>47</v>
      </c>
      <c r="D12" s="45"/>
      <c r="E12" s="42">
        <v>9929076199</v>
      </c>
      <c r="F12" s="42" t="s">
        <v>20</v>
      </c>
      <c r="G12" s="58">
        <v>45865</v>
      </c>
      <c r="H12" s="198"/>
      <c r="I12" s="42" t="s">
        <v>21</v>
      </c>
      <c r="J12" s="20"/>
      <c r="K12" s="17"/>
      <c r="L12" s="17"/>
      <c r="M12" s="20"/>
      <c r="N12" s="17"/>
      <c r="O12" s="17"/>
      <c r="P12" s="17"/>
      <c r="Q12" s="17"/>
      <c r="R12" s="17"/>
      <c r="S12" s="74"/>
      <c r="T12" s="6"/>
      <c r="U12" s="7"/>
      <c r="V12" s="7"/>
      <c r="W12" s="7"/>
      <c r="X12" s="7"/>
      <c r="Y12" s="7"/>
      <c r="Z12" s="7"/>
    </row>
    <row r="13" spans="1:26" ht="28.5" thickTop="1" thickBot="1" x14ac:dyDescent="0.45">
      <c r="A13" s="42">
        <v>11</v>
      </c>
      <c r="B13" s="42" t="s">
        <v>48</v>
      </c>
      <c r="C13" s="42" t="s">
        <v>49</v>
      </c>
      <c r="D13" s="45" t="s">
        <v>24</v>
      </c>
      <c r="E13" s="42">
        <v>9829133209</v>
      </c>
      <c r="F13" s="42" t="s">
        <v>40</v>
      </c>
      <c r="G13" s="58">
        <v>45768</v>
      </c>
      <c r="H13" s="67"/>
      <c r="I13" s="42" t="s">
        <v>21</v>
      </c>
      <c r="J13" s="20"/>
      <c r="K13" s="17"/>
      <c r="L13" s="17"/>
      <c r="M13" s="20"/>
      <c r="N13" s="17"/>
      <c r="O13" s="17"/>
      <c r="P13" s="17"/>
      <c r="Q13" s="17"/>
      <c r="R13" s="17"/>
      <c r="S13" s="4"/>
      <c r="T13" s="2"/>
    </row>
    <row r="14" spans="1:26" ht="28.5" thickTop="1" thickBot="1" x14ac:dyDescent="0.45">
      <c r="A14" s="53">
        <v>12</v>
      </c>
      <c r="B14" s="42" t="s">
        <v>50</v>
      </c>
      <c r="C14" s="42" t="s">
        <v>51</v>
      </c>
      <c r="D14" s="45" t="s">
        <v>24</v>
      </c>
      <c r="E14" s="42" t="s">
        <v>24</v>
      </c>
      <c r="F14" s="42" t="s">
        <v>52</v>
      </c>
      <c r="G14" s="58">
        <v>45768</v>
      </c>
      <c r="H14" s="67"/>
      <c r="I14" s="42" t="s">
        <v>21</v>
      </c>
      <c r="J14" s="20"/>
      <c r="K14" s="18"/>
      <c r="L14" s="18"/>
      <c r="M14" s="19"/>
      <c r="N14" s="17"/>
      <c r="O14" s="17"/>
      <c r="P14" s="17"/>
      <c r="Q14" s="17"/>
      <c r="R14" s="17"/>
      <c r="S14" s="12"/>
      <c r="T14" s="13"/>
    </row>
    <row r="15" spans="1:26" ht="28.5" thickTop="1" thickBot="1" x14ac:dyDescent="0.45">
      <c r="A15" s="42">
        <v>13</v>
      </c>
      <c r="B15" s="42" t="s">
        <v>53</v>
      </c>
      <c r="C15" s="42" t="s">
        <v>54</v>
      </c>
      <c r="D15" s="45"/>
      <c r="E15" s="85">
        <v>9460678698</v>
      </c>
      <c r="F15" s="42" t="s">
        <v>55</v>
      </c>
      <c r="G15" s="58">
        <v>45778</v>
      </c>
      <c r="H15" s="67"/>
      <c r="I15" s="42" t="s">
        <v>21</v>
      </c>
      <c r="J15" s="46" t="s">
        <v>33</v>
      </c>
      <c r="K15" s="42"/>
      <c r="L15" s="42"/>
      <c r="M15" s="46"/>
      <c r="N15" s="42"/>
      <c r="O15" s="42"/>
      <c r="P15" s="42"/>
      <c r="Q15" s="42"/>
      <c r="R15" s="42"/>
      <c r="S15" s="12"/>
      <c r="T15" s="13"/>
    </row>
    <row r="16" spans="1:26" ht="28.5" thickTop="1" thickBot="1" x14ac:dyDescent="0.45">
      <c r="A16" s="42">
        <v>14</v>
      </c>
      <c r="B16" s="42" t="s">
        <v>56</v>
      </c>
      <c r="C16" s="42" t="s">
        <v>57</v>
      </c>
      <c r="D16" s="45"/>
      <c r="E16" s="42">
        <v>7878392098</v>
      </c>
      <c r="F16" s="42" t="s">
        <v>58</v>
      </c>
      <c r="G16" s="58">
        <v>45779</v>
      </c>
      <c r="H16" s="67"/>
      <c r="I16" s="42" t="s">
        <v>21</v>
      </c>
      <c r="J16" s="42" t="s">
        <v>21</v>
      </c>
      <c r="K16" s="20"/>
      <c r="L16" s="17"/>
      <c r="M16" s="17"/>
      <c r="N16" s="17"/>
      <c r="O16" s="17"/>
      <c r="P16" s="17"/>
      <c r="Q16" s="17"/>
      <c r="R16" s="17"/>
      <c r="S16" s="12"/>
      <c r="T16" s="13"/>
    </row>
    <row r="17" spans="1:20" ht="28.5" thickTop="1" thickBot="1" x14ac:dyDescent="0.45">
      <c r="A17" s="42">
        <v>15</v>
      </c>
      <c r="B17" s="42" t="s">
        <v>59</v>
      </c>
      <c r="C17" s="42" t="s">
        <v>60</v>
      </c>
      <c r="D17" s="45">
        <v>990517532895</v>
      </c>
      <c r="E17" s="42">
        <v>9588878817</v>
      </c>
      <c r="F17" s="42" t="s">
        <v>25</v>
      </c>
      <c r="G17" s="58">
        <v>45769</v>
      </c>
      <c r="H17" s="67"/>
      <c r="I17" s="42" t="s">
        <v>21</v>
      </c>
      <c r="J17" s="17"/>
      <c r="K17" s="20"/>
      <c r="L17" s="17"/>
      <c r="M17" s="17"/>
      <c r="N17" s="17"/>
      <c r="O17" s="17"/>
      <c r="P17" s="17"/>
      <c r="Q17" s="17"/>
      <c r="R17" s="17"/>
      <c r="S17" s="12"/>
      <c r="T17" s="13"/>
    </row>
    <row r="18" spans="1:20" ht="28.5" thickTop="1" thickBot="1" x14ac:dyDescent="0.45">
      <c r="A18" s="42">
        <v>16</v>
      </c>
      <c r="B18" s="42" t="s">
        <v>61</v>
      </c>
      <c r="C18" s="42" t="s">
        <v>62</v>
      </c>
      <c r="D18" s="45"/>
      <c r="E18" s="42">
        <v>9351948287</v>
      </c>
      <c r="F18" s="76" t="s">
        <v>20</v>
      </c>
      <c r="G18" s="58">
        <v>45843</v>
      </c>
      <c r="H18" s="67"/>
      <c r="I18" s="42" t="s">
        <v>21</v>
      </c>
      <c r="J18" s="42" t="s">
        <v>37</v>
      </c>
      <c r="K18" s="20"/>
      <c r="L18" s="17"/>
      <c r="M18" s="17"/>
      <c r="N18" s="17"/>
      <c r="O18" s="17"/>
      <c r="P18" s="17"/>
      <c r="Q18" s="17"/>
      <c r="R18" s="17"/>
      <c r="S18" s="12"/>
      <c r="T18" s="13"/>
    </row>
    <row r="19" spans="1:20" ht="28.5" thickTop="1" thickBot="1" x14ac:dyDescent="0.45">
      <c r="A19" s="42">
        <v>17</v>
      </c>
      <c r="B19" s="42" t="s">
        <v>63</v>
      </c>
      <c r="C19" s="42" t="s">
        <v>64</v>
      </c>
      <c r="D19" s="45"/>
      <c r="E19" s="85">
        <v>9799341960</v>
      </c>
      <c r="F19" s="42" t="s">
        <v>40</v>
      </c>
      <c r="G19" s="58">
        <v>45778</v>
      </c>
      <c r="H19" s="67"/>
      <c r="I19" s="42" t="s">
        <v>21</v>
      </c>
      <c r="J19" s="42" t="s">
        <v>21</v>
      </c>
      <c r="K19" s="20"/>
      <c r="L19" s="17"/>
      <c r="M19" s="17"/>
      <c r="N19" s="17"/>
      <c r="O19" s="17"/>
      <c r="P19" s="17"/>
      <c r="Q19" s="17"/>
      <c r="R19" s="17"/>
      <c r="S19" s="12"/>
      <c r="T19" s="13"/>
    </row>
    <row r="20" spans="1:20" ht="28.5" thickTop="1" thickBot="1" x14ac:dyDescent="0.45">
      <c r="A20" s="42">
        <v>18</v>
      </c>
      <c r="B20" s="42" t="s">
        <v>41</v>
      </c>
      <c r="C20" s="42" t="s">
        <v>65</v>
      </c>
      <c r="D20" s="45">
        <v>480607209253</v>
      </c>
      <c r="E20" s="42">
        <v>6350248015</v>
      </c>
      <c r="F20" s="42" t="s">
        <v>25</v>
      </c>
      <c r="G20" s="58">
        <v>45768</v>
      </c>
      <c r="H20" s="67"/>
      <c r="I20" s="42" t="s">
        <v>21</v>
      </c>
      <c r="J20" s="17"/>
      <c r="K20" s="20"/>
      <c r="L20" s="17"/>
      <c r="M20" s="17"/>
      <c r="N20" s="17"/>
      <c r="O20" s="17"/>
      <c r="P20" s="17"/>
      <c r="Q20" s="17"/>
      <c r="R20" s="17"/>
      <c r="S20" s="12"/>
      <c r="T20" s="13"/>
    </row>
    <row r="21" spans="1:20" ht="28.5" thickTop="1" thickBot="1" x14ac:dyDescent="0.45">
      <c r="A21" s="42">
        <v>19</v>
      </c>
      <c r="B21" s="90" t="s">
        <v>66</v>
      </c>
      <c r="C21" s="90" t="s">
        <v>67</v>
      </c>
      <c r="D21" s="99"/>
      <c r="E21" s="90"/>
      <c r="F21" s="143" t="s">
        <v>68</v>
      </c>
      <c r="G21" s="93">
        <v>45828</v>
      </c>
      <c r="H21" s="90"/>
      <c r="I21" s="42" t="s">
        <v>21</v>
      </c>
      <c r="J21" s="17"/>
      <c r="K21" s="20"/>
      <c r="L21" s="17"/>
      <c r="M21" s="17"/>
      <c r="N21" s="17"/>
      <c r="O21" s="17"/>
      <c r="P21" s="17"/>
      <c r="Q21" s="17"/>
      <c r="R21" s="17"/>
      <c r="S21" s="12"/>
      <c r="T21" s="13"/>
    </row>
    <row r="22" spans="1:20" ht="28.5" thickTop="1" thickBot="1" x14ac:dyDescent="0.45">
      <c r="A22" s="42">
        <v>20</v>
      </c>
      <c r="B22" s="42" t="s">
        <v>69</v>
      </c>
      <c r="C22" s="42" t="s">
        <v>70</v>
      </c>
      <c r="D22" s="45"/>
      <c r="E22" s="42">
        <v>8955184584</v>
      </c>
      <c r="F22" s="76" t="s">
        <v>25</v>
      </c>
      <c r="G22" s="58">
        <v>45811</v>
      </c>
      <c r="H22" s="67"/>
      <c r="I22" s="42" t="s">
        <v>21</v>
      </c>
      <c r="J22" s="42" t="s">
        <v>21</v>
      </c>
      <c r="K22" s="46"/>
      <c r="L22" s="42"/>
      <c r="M22" s="42"/>
      <c r="N22" s="42"/>
      <c r="O22" s="42"/>
      <c r="P22" s="42"/>
      <c r="Q22" s="54"/>
      <c r="R22" s="54"/>
      <c r="S22" s="12"/>
      <c r="T22" s="13"/>
    </row>
    <row r="23" spans="1:20" ht="28.5" thickTop="1" thickBot="1" x14ac:dyDescent="0.45">
      <c r="A23" s="42">
        <v>21</v>
      </c>
      <c r="B23" s="42" t="s">
        <v>69</v>
      </c>
      <c r="C23" s="42" t="s">
        <v>71</v>
      </c>
      <c r="D23" s="45">
        <v>966172794579</v>
      </c>
      <c r="E23" s="42">
        <v>9509459803</v>
      </c>
      <c r="F23" s="42" t="s">
        <v>72</v>
      </c>
      <c r="G23" s="58">
        <v>45771</v>
      </c>
      <c r="H23" s="67"/>
      <c r="I23" s="42" t="s">
        <v>21</v>
      </c>
      <c r="J23" s="17"/>
      <c r="K23" s="20"/>
      <c r="L23" s="17"/>
      <c r="M23" s="17"/>
      <c r="N23" s="17"/>
      <c r="O23" s="17"/>
      <c r="P23" s="17"/>
      <c r="Q23" s="17"/>
      <c r="R23" s="17"/>
      <c r="S23" s="12"/>
      <c r="T23" s="13"/>
    </row>
    <row r="24" spans="1:20" ht="28.5" thickTop="1" thickBot="1" x14ac:dyDescent="0.45">
      <c r="A24" s="42">
        <v>22</v>
      </c>
      <c r="B24" s="42" t="s">
        <v>73</v>
      </c>
      <c r="C24" s="42" t="s">
        <v>74</v>
      </c>
      <c r="D24" s="45"/>
      <c r="E24" s="191">
        <v>9653869394</v>
      </c>
      <c r="F24" s="42" t="s">
        <v>20</v>
      </c>
      <c r="G24" s="58">
        <v>45863</v>
      </c>
      <c r="H24" s="67"/>
      <c r="I24" s="42" t="s">
        <v>21</v>
      </c>
      <c r="J24" s="17"/>
      <c r="K24" s="20"/>
      <c r="L24" s="17"/>
      <c r="M24" s="17"/>
      <c r="N24" s="17"/>
      <c r="O24" s="17"/>
      <c r="P24" s="17"/>
      <c r="Q24" s="17"/>
      <c r="R24" s="17"/>
      <c r="S24" s="12"/>
      <c r="T24" s="13"/>
    </row>
    <row r="25" spans="1:20" ht="28.5" thickTop="1" thickBot="1" x14ac:dyDescent="0.45">
      <c r="A25" s="42">
        <v>23</v>
      </c>
      <c r="B25" s="42" t="s">
        <v>75</v>
      </c>
      <c r="C25" s="42" t="s">
        <v>76</v>
      </c>
      <c r="D25" s="45"/>
      <c r="E25" s="42">
        <v>8058726576</v>
      </c>
      <c r="F25" s="42" t="s">
        <v>25</v>
      </c>
      <c r="G25" s="58">
        <v>45812</v>
      </c>
      <c r="H25" s="67"/>
      <c r="I25" s="42" t="s">
        <v>21</v>
      </c>
      <c r="J25" s="42" t="s">
        <v>21</v>
      </c>
      <c r="K25" s="19"/>
      <c r="L25" s="17"/>
      <c r="M25" s="17"/>
      <c r="N25" s="17"/>
      <c r="O25" s="17"/>
      <c r="P25" s="17"/>
      <c r="Q25" s="17"/>
      <c r="R25" s="17"/>
      <c r="S25" s="12"/>
      <c r="T25" s="13"/>
    </row>
    <row r="26" spans="1:20" ht="28.5" thickTop="1" thickBot="1" x14ac:dyDescent="0.45">
      <c r="A26" s="42">
        <v>24</v>
      </c>
      <c r="B26" s="42" t="s">
        <v>77</v>
      </c>
      <c r="C26" s="42" t="s">
        <v>78</v>
      </c>
      <c r="D26" s="45"/>
      <c r="E26" s="42">
        <v>7878961831</v>
      </c>
      <c r="F26" s="76" t="s">
        <v>79</v>
      </c>
      <c r="G26" s="58">
        <v>45865</v>
      </c>
      <c r="H26" s="42"/>
      <c r="I26" s="42" t="s">
        <v>21</v>
      </c>
      <c r="J26" s="20"/>
      <c r="K26" s="19"/>
      <c r="L26" s="17"/>
      <c r="M26" s="17"/>
      <c r="N26" s="17"/>
      <c r="O26" s="17"/>
      <c r="P26" s="17"/>
      <c r="Q26" s="17"/>
      <c r="R26" s="17"/>
      <c r="S26" s="12"/>
      <c r="T26" s="13"/>
    </row>
    <row r="27" spans="1:20" ht="28.5" thickTop="1" thickBot="1" x14ac:dyDescent="0.45">
      <c r="A27" s="42" t="s">
        <v>80</v>
      </c>
      <c r="B27" s="42" t="s">
        <v>81</v>
      </c>
      <c r="C27" s="42" t="s">
        <v>24</v>
      </c>
      <c r="D27" s="45" t="s">
        <v>24</v>
      </c>
      <c r="E27" s="42" t="s">
        <v>24</v>
      </c>
      <c r="F27" s="42" t="s">
        <v>52</v>
      </c>
      <c r="G27" s="58">
        <v>45768</v>
      </c>
      <c r="H27" s="67"/>
      <c r="I27" s="42" t="s">
        <v>21</v>
      </c>
      <c r="J27" s="20"/>
      <c r="K27" s="19"/>
      <c r="L27" s="17"/>
      <c r="M27" s="17"/>
      <c r="N27" s="17"/>
      <c r="O27" s="17"/>
      <c r="P27" s="17"/>
      <c r="Q27" s="17"/>
      <c r="R27" s="17"/>
      <c r="S27" s="12"/>
      <c r="T27" s="13"/>
    </row>
    <row r="28" spans="1:20" ht="28.5" thickTop="1" thickBot="1" x14ac:dyDescent="0.45">
      <c r="A28" s="42" t="s">
        <v>82</v>
      </c>
      <c r="B28" s="140" t="s">
        <v>83</v>
      </c>
      <c r="C28" s="140" t="s">
        <v>84</v>
      </c>
      <c r="D28" s="141"/>
      <c r="E28" s="140">
        <v>9785725239</v>
      </c>
      <c r="F28" s="143" t="s">
        <v>40</v>
      </c>
      <c r="G28" s="142">
        <v>45839</v>
      </c>
      <c r="H28" s="140"/>
      <c r="I28" s="42" t="s">
        <v>33</v>
      </c>
      <c r="J28" s="46" t="s">
        <v>21</v>
      </c>
      <c r="K28" s="19"/>
      <c r="L28" s="17"/>
      <c r="M28" s="17"/>
      <c r="N28" s="17"/>
      <c r="O28" s="17"/>
      <c r="P28" s="17"/>
      <c r="Q28" s="17"/>
      <c r="R28" s="17"/>
      <c r="S28" s="12"/>
      <c r="T28" s="13"/>
    </row>
    <row r="29" spans="1:20" ht="27" customHeight="1" thickTop="1" thickBot="1" x14ac:dyDescent="0.45">
      <c r="A29" s="42" t="s">
        <v>85</v>
      </c>
      <c r="B29" s="42" t="s">
        <v>86</v>
      </c>
      <c r="C29" s="42" t="s">
        <v>87</v>
      </c>
      <c r="D29" s="45"/>
      <c r="E29" s="42">
        <v>8440808247</v>
      </c>
      <c r="F29" s="76"/>
      <c r="G29" s="58">
        <v>45857</v>
      </c>
      <c r="H29" s="42"/>
      <c r="I29" s="42" t="s">
        <v>33</v>
      </c>
      <c r="J29" s="20"/>
      <c r="K29" s="19"/>
      <c r="L29" s="17"/>
      <c r="M29" s="17"/>
      <c r="N29" s="17"/>
      <c r="O29" s="17"/>
      <c r="P29" s="17"/>
      <c r="Q29" s="17"/>
      <c r="R29" s="17"/>
      <c r="S29" s="12"/>
      <c r="T29" s="13"/>
    </row>
    <row r="30" spans="1:20" ht="27" customHeight="1" thickTop="1" thickBot="1" x14ac:dyDescent="0.45">
      <c r="A30" s="42" t="s">
        <v>88</v>
      </c>
      <c r="B30" s="42" t="s">
        <v>49</v>
      </c>
      <c r="C30" s="42" t="s">
        <v>89</v>
      </c>
      <c r="D30" s="45"/>
      <c r="E30" s="42">
        <v>9509173024</v>
      </c>
      <c r="F30" s="76" t="s">
        <v>90</v>
      </c>
      <c r="G30" s="58">
        <v>45839</v>
      </c>
      <c r="H30" s="42"/>
      <c r="I30" s="42" t="s">
        <v>21</v>
      </c>
      <c r="J30" s="46" t="s">
        <v>21</v>
      </c>
      <c r="K30" s="73"/>
      <c r="L30" s="42"/>
      <c r="M30" s="42"/>
      <c r="N30" s="42"/>
      <c r="O30" s="42"/>
      <c r="P30" s="42"/>
      <c r="Q30" s="42"/>
      <c r="R30" s="42"/>
      <c r="S30" s="12"/>
      <c r="T30" s="13"/>
    </row>
    <row r="31" spans="1:20" ht="28.5" thickTop="1" thickBot="1" x14ac:dyDescent="0.45">
      <c r="A31" s="42" t="s">
        <v>91</v>
      </c>
      <c r="B31" s="140" t="s">
        <v>92</v>
      </c>
      <c r="C31" s="140" t="s">
        <v>93</v>
      </c>
      <c r="D31" s="141"/>
      <c r="E31" s="140"/>
      <c r="F31" s="143" t="s">
        <v>43</v>
      </c>
      <c r="G31" s="142">
        <v>45836</v>
      </c>
      <c r="H31" s="140"/>
      <c r="I31" s="42" t="s">
        <v>21</v>
      </c>
      <c r="J31" s="46"/>
      <c r="K31" s="73"/>
      <c r="L31" s="42"/>
      <c r="M31" s="42"/>
      <c r="N31" s="42"/>
      <c r="O31" s="42"/>
      <c r="P31" s="42"/>
      <c r="Q31" s="42"/>
      <c r="R31" s="42"/>
      <c r="S31" s="12"/>
      <c r="T31" s="13"/>
    </row>
    <row r="32" spans="1:20" ht="28.5" thickTop="1" thickBot="1" x14ac:dyDescent="0.45">
      <c r="A32" s="23" t="s">
        <v>94</v>
      </c>
      <c r="B32" s="23" t="s">
        <v>95</v>
      </c>
      <c r="C32" s="23" t="s">
        <v>96</v>
      </c>
      <c r="D32" s="24"/>
      <c r="E32" s="23">
        <v>9660575543</v>
      </c>
      <c r="F32" s="275" t="s">
        <v>97</v>
      </c>
      <c r="G32" s="59">
        <v>45824</v>
      </c>
      <c r="H32" s="68"/>
      <c r="I32" s="23" t="s">
        <v>21</v>
      </c>
      <c r="J32" s="167" t="s">
        <v>98</v>
      </c>
      <c r="K32" s="20"/>
      <c r="L32" s="17"/>
      <c r="M32" s="17"/>
      <c r="N32" s="17"/>
      <c r="O32" s="17"/>
      <c r="P32" s="17"/>
      <c r="Q32" s="17"/>
      <c r="R32" s="17"/>
      <c r="S32" s="12"/>
      <c r="T32" s="13"/>
    </row>
    <row r="33" spans="1:20" ht="28.5" thickTop="1" thickBot="1" x14ac:dyDescent="0.45">
      <c r="A33" s="53" t="s">
        <v>99</v>
      </c>
      <c r="B33" s="53" t="s">
        <v>100</v>
      </c>
      <c r="C33" s="53" t="s">
        <v>60</v>
      </c>
      <c r="D33" s="55"/>
      <c r="E33" s="53">
        <v>9413917341</v>
      </c>
      <c r="F33" s="184" t="s">
        <v>25</v>
      </c>
      <c r="G33" s="60">
        <v>45795</v>
      </c>
      <c r="H33" s="53"/>
      <c r="I33" s="42" t="s">
        <v>21</v>
      </c>
      <c r="J33" s="20"/>
      <c r="K33" s="20"/>
      <c r="L33" s="17"/>
      <c r="M33" s="17"/>
      <c r="N33" s="17"/>
      <c r="O33" s="17"/>
      <c r="P33" s="17"/>
      <c r="Q33" s="17"/>
      <c r="R33" s="17"/>
      <c r="S33" s="12"/>
      <c r="T33" s="13"/>
    </row>
    <row r="34" spans="1:20" ht="28.5" thickTop="1" thickBot="1" x14ac:dyDescent="0.45">
      <c r="A34" s="185" t="s">
        <v>101</v>
      </c>
      <c r="B34" s="53" t="s">
        <v>102</v>
      </c>
      <c r="C34" s="53" t="s">
        <v>103</v>
      </c>
      <c r="D34" s="55"/>
      <c r="E34" s="53">
        <v>9511588239</v>
      </c>
      <c r="F34" s="184" t="s">
        <v>20</v>
      </c>
      <c r="G34" s="60">
        <v>45858</v>
      </c>
      <c r="H34" s="53"/>
      <c r="I34" s="42" t="s">
        <v>21</v>
      </c>
      <c r="J34" s="20"/>
      <c r="K34" s="20"/>
      <c r="L34" s="17"/>
      <c r="M34" s="17"/>
      <c r="N34" s="17"/>
      <c r="O34" s="17"/>
      <c r="P34" s="17"/>
      <c r="Q34" s="17"/>
      <c r="R34" s="17"/>
      <c r="S34" s="12"/>
      <c r="T34" s="13"/>
    </row>
    <row r="35" spans="1:20" ht="27" x14ac:dyDescent="0.4">
      <c r="A35" s="185" t="s">
        <v>104</v>
      </c>
      <c r="B35" s="53" t="s">
        <v>105</v>
      </c>
      <c r="C35" s="53" t="s">
        <v>106</v>
      </c>
      <c r="D35" s="55"/>
      <c r="E35" s="53">
        <v>9982333850</v>
      </c>
      <c r="F35" s="184" t="s">
        <v>20</v>
      </c>
      <c r="G35" s="60">
        <v>45871</v>
      </c>
      <c r="H35" s="53"/>
      <c r="I35" s="42"/>
      <c r="J35" s="46" t="s">
        <v>21</v>
      </c>
      <c r="K35" s="20"/>
      <c r="L35" s="17"/>
      <c r="M35" s="17"/>
      <c r="N35" s="17"/>
      <c r="O35" s="17"/>
      <c r="P35" s="17"/>
      <c r="Q35" s="17"/>
      <c r="R35" s="17"/>
      <c r="S35" s="12"/>
      <c r="T35" s="13"/>
    </row>
    <row r="36" spans="1:20" ht="28.5" thickTop="1" thickBot="1" x14ac:dyDescent="0.45">
      <c r="A36" s="185" t="s">
        <v>107</v>
      </c>
      <c r="B36" s="42" t="s">
        <v>108</v>
      </c>
      <c r="C36" s="42" t="s">
        <v>109</v>
      </c>
      <c r="D36" s="45"/>
      <c r="E36" s="42">
        <v>9549220152</v>
      </c>
      <c r="F36" s="76" t="s">
        <v>110</v>
      </c>
      <c r="G36" s="58">
        <v>45835</v>
      </c>
      <c r="H36" s="42"/>
      <c r="I36" s="42" t="s">
        <v>21</v>
      </c>
      <c r="J36" s="20"/>
      <c r="K36" s="20"/>
      <c r="L36" s="17"/>
      <c r="M36" s="17"/>
      <c r="N36" s="17"/>
      <c r="O36" s="17"/>
      <c r="P36" s="17"/>
      <c r="Q36" s="17"/>
      <c r="R36" s="17"/>
      <c r="S36" s="12"/>
      <c r="T36" s="13"/>
    </row>
    <row r="37" spans="1:20" ht="28.5" thickTop="1" thickBot="1" x14ac:dyDescent="0.45">
      <c r="A37" s="187" t="s">
        <v>111</v>
      </c>
      <c r="B37" s="42"/>
      <c r="C37" s="42"/>
      <c r="D37" s="45"/>
      <c r="E37" s="42"/>
      <c r="F37" s="76"/>
      <c r="G37" s="58"/>
      <c r="H37" s="42"/>
      <c r="I37" s="42"/>
      <c r="J37" s="20"/>
      <c r="K37" s="20"/>
      <c r="L37" s="17"/>
      <c r="M37" s="17"/>
      <c r="N37" s="17"/>
      <c r="O37" s="17"/>
      <c r="P37" s="17"/>
      <c r="Q37" s="17"/>
      <c r="R37" s="17"/>
      <c r="S37" s="12"/>
      <c r="T37" s="13"/>
    </row>
    <row r="38" spans="1:20" ht="28.5" thickTop="1" thickBot="1" x14ac:dyDescent="0.45">
      <c r="A38" s="145" t="s">
        <v>112</v>
      </c>
      <c r="B38" s="42"/>
      <c r="C38" s="42"/>
      <c r="D38" s="45"/>
      <c r="E38" s="42"/>
      <c r="F38" s="76"/>
      <c r="G38" s="58"/>
      <c r="H38" s="67"/>
      <c r="I38" s="42"/>
      <c r="J38" s="20"/>
      <c r="K38" s="20"/>
      <c r="L38" s="17"/>
      <c r="M38" s="17"/>
      <c r="N38" s="17"/>
      <c r="O38" s="17"/>
      <c r="P38" s="17"/>
      <c r="Q38" s="17"/>
      <c r="R38" s="17"/>
      <c r="S38" s="12"/>
      <c r="T38" s="13"/>
    </row>
    <row r="39" spans="1:20" ht="28.5" thickTop="1" thickBot="1" x14ac:dyDescent="0.45">
      <c r="A39" s="42" t="s">
        <v>113</v>
      </c>
      <c r="B39" s="42" t="s">
        <v>114</v>
      </c>
      <c r="C39" s="42" t="s">
        <v>35</v>
      </c>
      <c r="D39" s="45"/>
      <c r="E39" s="42">
        <v>6375127030</v>
      </c>
      <c r="F39" s="76" t="s">
        <v>115</v>
      </c>
      <c r="G39" s="58">
        <v>45841</v>
      </c>
      <c r="H39" s="67" t="s">
        <v>116</v>
      </c>
      <c r="I39" s="42" t="s">
        <v>33</v>
      </c>
      <c r="J39" s="46" t="s">
        <v>21</v>
      </c>
      <c r="K39" s="20"/>
      <c r="L39" s="17"/>
      <c r="M39" s="17"/>
      <c r="N39" s="17"/>
      <c r="O39" s="17"/>
      <c r="P39" s="17"/>
      <c r="Q39" s="17"/>
      <c r="R39" s="17"/>
      <c r="S39" s="12"/>
      <c r="T39" s="13"/>
    </row>
    <row r="40" spans="1:20" ht="28.5" thickTop="1" thickBot="1" x14ac:dyDescent="0.45">
      <c r="A40" s="42" t="s">
        <v>117</v>
      </c>
      <c r="B40" s="42"/>
      <c r="C40" s="42"/>
      <c r="D40" s="45"/>
      <c r="E40" s="42"/>
      <c r="F40" s="76"/>
      <c r="G40" s="58"/>
      <c r="H40" s="67"/>
      <c r="I40" s="42"/>
      <c r="J40" s="20"/>
      <c r="K40" s="20"/>
      <c r="L40" s="17"/>
      <c r="M40" s="17"/>
      <c r="N40" s="17"/>
      <c r="O40" s="17"/>
      <c r="P40" s="17"/>
      <c r="Q40" s="17"/>
      <c r="R40" s="17"/>
      <c r="S40" s="12"/>
      <c r="T40" s="13"/>
    </row>
    <row r="41" spans="1:20" ht="28.5" thickTop="1" thickBot="1" x14ac:dyDescent="0.45">
      <c r="A41" s="77"/>
      <c r="B41" s="42"/>
      <c r="C41" s="42"/>
      <c r="D41" s="45"/>
      <c r="E41" s="42"/>
      <c r="F41" s="42"/>
      <c r="G41" s="58"/>
      <c r="H41" s="67"/>
      <c r="I41" s="42"/>
      <c r="J41" s="46"/>
      <c r="K41" s="46"/>
      <c r="L41" s="42"/>
      <c r="M41" s="42"/>
      <c r="N41" s="42"/>
      <c r="O41" s="42"/>
      <c r="P41" s="42"/>
      <c r="Q41" s="42"/>
      <c r="R41" s="42"/>
      <c r="S41" s="12"/>
      <c r="T41" s="13"/>
    </row>
    <row r="42" spans="1:20" ht="27.75" thickTop="1" x14ac:dyDescent="0.4">
      <c r="A42" s="276" t="s">
        <v>118</v>
      </c>
      <c r="B42" s="277"/>
      <c r="C42" s="277"/>
      <c r="D42" s="277"/>
      <c r="E42" s="277"/>
      <c r="F42" s="277"/>
      <c r="G42" s="277"/>
      <c r="H42" s="277"/>
      <c r="I42" s="277"/>
      <c r="J42" s="277"/>
      <c r="K42" s="277"/>
      <c r="L42" s="277"/>
      <c r="M42" s="277"/>
      <c r="N42" s="277"/>
      <c r="O42" s="277"/>
      <c r="P42" s="277"/>
      <c r="Q42" s="277"/>
      <c r="R42" s="277"/>
      <c r="S42" s="74"/>
      <c r="T42" s="6"/>
    </row>
    <row r="43" spans="1:20" ht="22.5" customHeight="1" x14ac:dyDescent="0.2">
      <c r="A43" s="278"/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</row>
    <row r="44" spans="1:20" ht="27.75" customHeight="1" thickBot="1" x14ac:dyDescent="0.45">
      <c r="A44" s="278"/>
      <c r="B44" s="27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14"/>
      <c r="T44" s="6"/>
    </row>
    <row r="45" spans="1:20" ht="28.5" customHeight="1" thickTop="1" thickBot="1" x14ac:dyDescent="0.45">
      <c r="A45" s="278"/>
      <c r="B45" s="279"/>
      <c r="C45" s="279"/>
      <c r="D45" s="279"/>
      <c r="E45" s="279"/>
      <c r="F45" s="279"/>
      <c r="G45" s="279"/>
      <c r="H45" s="279"/>
      <c r="I45" s="279"/>
      <c r="J45" s="279"/>
      <c r="K45" s="279"/>
      <c r="L45" s="279"/>
      <c r="M45" s="279"/>
      <c r="N45" s="279"/>
      <c r="O45" s="279"/>
      <c r="P45" s="279"/>
      <c r="Q45" s="279"/>
      <c r="R45" s="279"/>
      <c r="S45" s="14"/>
      <c r="T45" s="2"/>
    </row>
    <row r="46" spans="1:20" ht="27" x14ac:dyDescent="0.4">
      <c r="A46" s="23">
        <v>25</v>
      </c>
      <c r="B46" s="75" t="s">
        <v>119</v>
      </c>
      <c r="C46" s="75" t="s">
        <v>120</v>
      </c>
      <c r="D46" s="271"/>
      <c r="E46" s="75">
        <v>9660575543</v>
      </c>
      <c r="F46" s="75" t="s">
        <v>97</v>
      </c>
      <c r="G46" s="272">
        <v>45824</v>
      </c>
      <c r="H46" s="273"/>
      <c r="I46" s="23" t="s">
        <v>21</v>
      </c>
      <c r="J46" s="167" t="s">
        <v>98</v>
      </c>
      <c r="K46" s="20"/>
      <c r="L46" s="94"/>
      <c r="M46" s="94"/>
      <c r="N46" s="94"/>
      <c r="O46" s="94"/>
      <c r="P46" s="94"/>
      <c r="Q46" s="94"/>
      <c r="R46" s="94"/>
      <c r="S46" s="89"/>
      <c r="T46" s="2"/>
    </row>
    <row r="47" spans="1:20" ht="24.75" x14ac:dyDescent="0.35">
      <c r="A47" s="53">
        <v>26</v>
      </c>
      <c r="B47" s="65" t="s">
        <v>121</v>
      </c>
      <c r="C47" s="65" t="s">
        <v>122</v>
      </c>
      <c r="D47" s="95"/>
      <c r="E47" s="65">
        <v>7240191906</v>
      </c>
      <c r="F47" s="53" t="s">
        <v>20</v>
      </c>
      <c r="G47" s="66">
        <v>45868</v>
      </c>
      <c r="H47" s="96"/>
      <c r="I47" s="53" t="s">
        <v>21</v>
      </c>
      <c r="J47" s="73"/>
      <c r="K47" s="17"/>
      <c r="L47" s="16"/>
      <c r="M47" s="43"/>
      <c r="N47" s="16"/>
      <c r="O47" s="16"/>
      <c r="P47" s="16"/>
      <c r="Q47" s="16"/>
      <c r="R47" s="16"/>
      <c r="S47" s="12"/>
    </row>
    <row r="48" spans="1:20" ht="24.75" x14ac:dyDescent="0.35">
      <c r="A48" s="42">
        <v>27</v>
      </c>
      <c r="B48" s="53" t="s">
        <v>123</v>
      </c>
      <c r="C48" s="53" t="s">
        <v>124</v>
      </c>
      <c r="D48" s="55"/>
      <c r="E48" s="53">
        <v>9351143573</v>
      </c>
      <c r="F48" s="53" t="s">
        <v>20</v>
      </c>
      <c r="G48" s="60">
        <v>45876</v>
      </c>
      <c r="H48" s="202"/>
      <c r="I48" s="53"/>
      <c r="J48" s="46" t="s">
        <v>37</v>
      </c>
      <c r="K48" s="42"/>
      <c r="L48" s="42"/>
      <c r="M48" s="46"/>
      <c r="N48" s="42"/>
      <c r="O48" s="42"/>
      <c r="P48" s="42"/>
      <c r="Q48" s="42"/>
      <c r="R48" s="42"/>
      <c r="S48" s="4"/>
    </row>
    <row r="49" spans="1:19" ht="26.25" thickTop="1" thickBot="1" x14ac:dyDescent="0.4">
      <c r="A49" s="42">
        <v>28</v>
      </c>
      <c r="B49" s="53" t="s">
        <v>125</v>
      </c>
      <c r="C49" s="42" t="s">
        <v>126</v>
      </c>
      <c r="D49" s="45"/>
      <c r="E49" s="42">
        <v>8955184584</v>
      </c>
      <c r="F49" s="42" t="s">
        <v>25</v>
      </c>
      <c r="G49" s="58">
        <v>45804</v>
      </c>
      <c r="H49" s="67"/>
      <c r="I49" s="42" t="s">
        <v>21</v>
      </c>
      <c r="J49" s="17"/>
      <c r="K49" s="17"/>
      <c r="L49" s="17"/>
      <c r="M49" s="17"/>
      <c r="N49" s="17"/>
      <c r="O49" s="17"/>
      <c r="P49" s="17"/>
      <c r="Q49" s="17"/>
      <c r="R49" s="17"/>
      <c r="S49" s="48"/>
    </row>
    <row r="50" spans="1:19" ht="26.25" thickTop="1" thickBot="1" x14ac:dyDescent="0.4">
      <c r="A50" s="73">
        <v>29</v>
      </c>
      <c r="B50" s="91" t="s">
        <v>109</v>
      </c>
      <c r="C50" s="56" t="s">
        <v>127</v>
      </c>
      <c r="D50" s="55">
        <v>952052950489</v>
      </c>
      <c r="E50" s="53">
        <v>8949686676</v>
      </c>
      <c r="F50" s="53" t="s">
        <v>128</v>
      </c>
      <c r="G50" s="60">
        <v>45783</v>
      </c>
      <c r="H50" s="202"/>
      <c r="I50" s="53" t="s">
        <v>21</v>
      </c>
      <c r="J50" s="73" t="s">
        <v>37</v>
      </c>
      <c r="K50" s="18"/>
      <c r="L50" s="18"/>
      <c r="M50" s="19"/>
      <c r="N50" s="18"/>
      <c r="O50" s="18"/>
      <c r="P50" s="18"/>
      <c r="Q50" s="18"/>
      <c r="R50" s="18"/>
      <c r="S50" s="12"/>
    </row>
    <row r="51" spans="1:19" ht="26.25" thickTop="1" thickBot="1" x14ac:dyDescent="0.4">
      <c r="A51" s="90">
        <v>30</v>
      </c>
      <c r="B51" s="92" t="s">
        <v>129</v>
      </c>
      <c r="C51" s="92" t="s">
        <v>130</v>
      </c>
      <c r="D51" s="203"/>
      <c r="E51" s="90">
        <v>6375449564</v>
      </c>
      <c r="F51" s="90" t="s">
        <v>131</v>
      </c>
      <c r="G51" s="93">
        <v>45809</v>
      </c>
      <c r="H51" s="204"/>
      <c r="I51" s="90" t="s">
        <v>21</v>
      </c>
      <c r="J51" s="90" t="s">
        <v>21</v>
      </c>
      <c r="K51" s="90"/>
      <c r="L51" s="90"/>
      <c r="M51" s="90"/>
      <c r="N51" s="90"/>
      <c r="O51" s="90"/>
      <c r="P51" s="90"/>
      <c r="Q51" s="90"/>
      <c r="R51" s="90"/>
      <c r="S51" s="89"/>
    </row>
    <row r="52" spans="1:19" s="86" customFormat="1" ht="26.25" thickTop="1" thickBot="1" x14ac:dyDescent="0.4">
      <c r="A52" s="90">
        <v>31</v>
      </c>
      <c r="B52" s="42" t="s">
        <v>132</v>
      </c>
      <c r="C52" s="42" t="s">
        <v>133</v>
      </c>
      <c r="D52" s="45"/>
      <c r="E52" s="42">
        <v>9983393502</v>
      </c>
      <c r="F52" s="42" t="s">
        <v>134</v>
      </c>
      <c r="G52" s="60">
        <v>45852</v>
      </c>
      <c r="H52" s="72"/>
      <c r="I52" s="42" t="s">
        <v>21</v>
      </c>
      <c r="J52" s="90" t="s">
        <v>37</v>
      </c>
      <c r="K52" s="90"/>
      <c r="L52" s="90"/>
      <c r="M52" s="90"/>
      <c r="N52" s="90"/>
      <c r="O52" s="90"/>
      <c r="P52" s="90"/>
      <c r="Q52" s="90"/>
      <c r="R52" s="90"/>
      <c r="S52" s="87"/>
    </row>
    <row r="53" spans="1:19" ht="24.75" x14ac:dyDescent="0.35">
      <c r="A53" s="90">
        <v>32</v>
      </c>
      <c r="B53" s="98" t="s">
        <v>125</v>
      </c>
      <c r="C53" s="98" t="s">
        <v>135</v>
      </c>
      <c r="D53" s="99">
        <v>569308415401</v>
      </c>
      <c r="E53" s="90">
        <v>7568481566</v>
      </c>
      <c r="F53" s="90" t="s">
        <v>97</v>
      </c>
      <c r="G53" s="93">
        <v>45780</v>
      </c>
      <c r="H53" s="204"/>
      <c r="I53" s="92" t="s">
        <v>21</v>
      </c>
      <c r="J53" s="92" t="s">
        <v>37</v>
      </c>
      <c r="K53" s="97"/>
      <c r="L53" s="97"/>
      <c r="M53" s="97"/>
      <c r="N53" s="97"/>
      <c r="O53" s="97"/>
      <c r="P53" s="97"/>
      <c r="Q53" s="97"/>
      <c r="R53" s="97"/>
      <c r="S53" s="88"/>
    </row>
    <row r="54" spans="1:19" ht="26.25" thickTop="1" thickBot="1" x14ac:dyDescent="0.4">
      <c r="A54" s="90">
        <v>33</v>
      </c>
      <c r="B54" s="42" t="s">
        <v>136</v>
      </c>
      <c r="C54" s="42" t="s">
        <v>137</v>
      </c>
      <c r="D54" s="45">
        <v>857783505527</v>
      </c>
      <c r="E54" s="42">
        <v>8502871212</v>
      </c>
      <c r="F54" s="42" t="s">
        <v>20</v>
      </c>
      <c r="G54" s="60">
        <v>45779</v>
      </c>
      <c r="H54" s="72"/>
      <c r="I54" s="42" t="s">
        <v>33</v>
      </c>
      <c r="J54" s="90" t="s">
        <v>37</v>
      </c>
      <c r="K54" s="94"/>
      <c r="L54" s="94"/>
      <c r="M54" s="94"/>
      <c r="N54" s="94"/>
      <c r="O54" s="94"/>
      <c r="P54" s="94"/>
      <c r="Q54" s="94"/>
      <c r="R54" s="94"/>
      <c r="S54" s="89"/>
    </row>
    <row r="55" spans="1:19" ht="26.25" thickTop="1" thickBot="1" x14ac:dyDescent="0.4">
      <c r="A55" s="140">
        <v>34</v>
      </c>
      <c r="B55" s="140" t="s">
        <v>93</v>
      </c>
      <c r="C55" s="140" t="s">
        <v>138</v>
      </c>
      <c r="D55" s="141">
        <v>240405891018</v>
      </c>
      <c r="E55" s="140">
        <v>8306022515</v>
      </c>
      <c r="F55" s="140" t="s">
        <v>139</v>
      </c>
      <c r="G55" s="142">
        <v>45768</v>
      </c>
      <c r="H55" s="183"/>
      <c r="I55" s="140" t="s">
        <v>21</v>
      </c>
      <c r="J55" s="16"/>
      <c r="K55" s="16"/>
      <c r="L55" s="16"/>
      <c r="M55" s="16"/>
      <c r="N55" s="16"/>
      <c r="O55" s="16"/>
      <c r="P55" s="16"/>
      <c r="Q55" s="16"/>
      <c r="R55" s="16"/>
      <c r="S55" s="12"/>
    </row>
    <row r="56" spans="1:19" ht="26.25" thickTop="1" thickBot="1" x14ac:dyDescent="0.4">
      <c r="A56" s="42">
        <v>35</v>
      </c>
      <c r="B56" s="42" t="s">
        <v>140</v>
      </c>
      <c r="C56" s="42" t="s">
        <v>141</v>
      </c>
      <c r="D56" s="45"/>
      <c r="E56" s="65">
        <v>7733981974</v>
      </c>
      <c r="F56" s="42" t="s">
        <v>142</v>
      </c>
      <c r="G56" s="66">
        <v>45807</v>
      </c>
      <c r="H56" s="72"/>
      <c r="I56" s="42" t="s">
        <v>21</v>
      </c>
      <c r="J56" s="20"/>
      <c r="K56" s="17"/>
      <c r="L56" s="17"/>
      <c r="M56" s="20"/>
      <c r="N56" s="17"/>
      <c r="O56" s="17"/>
      <c r="P56" s="17"/>
      <c r="Q56" s="17"/>
      <c r="R56" s="17"/>
      <c r="S56" s="12"/>
    </row>
    <row r="57" spans="1:19" ht="26.25" thickTop="1" thickBot="1" x14ac:dyDescent="0.4">
      <c r="A57" s="42">
        <v>36</v>
      </c>
      <c r="B57" s="42" t="s">
        <v>143</v>
      </c>
      <c r="C57" s="42" t="s">
        <v>144</v>
      </c>
      <c r="D57" s="45">
        <v>450858643029</v>
      </c>
      <c r="E57" s="42">
        <v>9057343212</v>
      </c>
      <c r="F57" s="42" t="s">
        <v>145</v>
      </c>
      <c r="G57" s="60">
        <v>45778</v>
      </c>
      <c r="H57" s="72"/>
      <c r="I57" s="42" t="s">
        <v>21</v>
      </c>
      <c r="J57" s="46" t="s">
        <v>21</v>
      </c>
      <c r="K57" s="18"/>
      <c r="L57" s="18"/>
      <c r="M57" s="19"/>
      <c r="N57" s="17"/>
      <c r="O57" s="17"/>
      <c r="P57" s="17"/>
      <c r="Q57" s="17"/>
      <c r="R57" s="17"/>
      <c r="S57" s="12"/>
    </row>
    <row r="58" spans="1:19" ht="26.25" thickTop="1" thickBot="1" x14ac:dyDescent="0.4">
      <c r="A58" s="42">
        <v>37</v>
      </c>
      <c r="B58" s="42" t="s">
        <v>146</v>
      </c>
      <c r="C58" s="42" t="s">
        <v>147</v>
      </c>
      <c r="D58" s="45">
        <v>443669349068</v>
      </c>
      <c r="E58" s="42">
        <v>9509593431</v>
      </c>
      <c r="F58" s="42" t="s">
        <v>25</v>
      </c>
      <c r="G58" s="58">
        <v>45786</v>
      </c>
      <c r="H58" s="67">
        <v>-50</v>
      </c>
      <c r="I58" s="42" t="s">
        <v>21</v>
      </c>
      <c r="J58" s="46" t="s">
        <v>37</v>
      </c>
      <c r="K58" s="17"/>
      <c r="L58" s="17"/>
      <c r="M58" s="20"/>
      <c r="N58" s="17"/>
      <c r="O58" s="17"/>
      <c r="P58" s="17"/>
      <c r="Q58" s="17"/>
      <c r="R58" s="17"/>
      <c r="S58" s="49"/>
    </row>
    <row r="59" spans="1:19" ht="24.75" x14ac:dyDescent="0.35">
      <c r="A59" s="42">
        <v>38</v>
      </c>
      <c r="B59" s="53" t="s">
        <v>403</v>
      </c>
      <c r="C59" s="53" t="s">
        <v>252</v>
      </c>
      <c r="D59" s="55"/>
      <c r="E59" s="53">
        <v>7976997725</v>
      </c>
      <c r="F59" s="53" t="s">
        <v>404</v>
      </c>
      <c r="G59" s="60">
        <v>45886</v>
      </c>
      <c r="H59" s="69"/>
      <c r="I59" s="53"/>
      <c r="J59" s="73" t="s">
        <v>37</v>
      </c>
      <c r="K59" s="17"/>
      <c r="L59" s="17"/>
      <c r="M59" s="17"/>
      <c r="N59" s="22"/>
      <c r="O59" s="17"/>
      <c r="P59" s="17"/>
      <c r="Q59" s="17"/>
      <c r="R59" s="17"/>
      <c r="S59" s="4"/>
    </row>
    <row r="60" spans="1:19" ht="24.75" x14ac:dyDescent="0.35">
      <c r="A60" s="42">
        <v>39</v>
      </c>
      <c r="B60" s="65" t="s">
        <v>109</v>
      </c>
      <c r="C60" s="65" t="s">
        <v>148</v>
      </c>
      <c r="D60" s="95"/>
      <c r="E60" s="65">
        <v>6377068543</v>
      </c>
      <c r="F60" s="65" t="s">
        <v>149</v>
      </c>
      <c r="G60" s="66">
        <v>45871</v>
      </c>
      <c r="H60" s="96"/>
      <c r="I60" s="53"/>
      <c r="J60" s="53" t="s">
        <v>21</v>
      </c>
      <c r="K60" s="17"/>
      <c r="L60" s="17"/>
      <c r="M60" s="17"/>
      <c r="N60" s="22"/>
      <c r="O60" s="17"/>
      <c r="P60" s="17"/>
      <c r="Q60" s="17"/>
      <c r="R60" s="17"/>
      <c r="S60" s="49"/>
    </row>
    <row r="61" spans="1:19" ht="24.75" x14ac:dyDescent="0.35">
      <c r="A61" s="46">
        <v>40</v>
      </c>
      <c r="B61" s="53" t="s">
        <v>150</v>
      </c>
      <c r="C61" s="53" t="s">
        <v>151</v>
      </c>
      <c r="D61" s="55"/>
      <c r="E61" s="53">
        <v>7014416331</v>
      </c>
      <c r="F61" s="53" t="s">
        <v>40</v>
      </c>
      <c r="G61" s="60">
        <v>45795</v>
      </c>
      <c r="H61" s="69"/>
      <c r="I61" s="42" t="s">
        <v>21</v>
      </c>
      <c r="J61" s="17"/>
      <c r="K61" s="17"/>
      <c r="L61" s="17"/>
      <c r="M61" s="17"/>
      <c r="N61" s="17"/>
      <c r="O61" s="17"/>
      <c r="P61" s="17"/>
      <c r="Q61" s="17"/>
      <c r="R61" s="17"/>
      <c r="S61" s="4"/>
    </row>
    <row r="62" spans="1:19" ht="26.25" thickTop="1" thickBot="1" x14ac:dyDescent="0.4">
      <c r="A62" s="73">
        <v>41</v>
      </c>
      <c r="B62" s="53" t="s">
        <v>152</v>
      </c>
      <c r="C62" s="53" t="s">
        <v>148</v>
      </c>
      <c r="D62" s="55"/>
      <c r="E62" s="53">
        <v>6377068543</v>
      </c>
      <c r="F62" s="53" t="s">
        <v>149</v>
      </c>
      <c r="G62" s="60">
        <v>45871</v>
      </c>
      <c r="H62" s="83"/>
      <c r="I62" s="53"/>
      <c r="J62" s="73" t="s">
        <v>21</v>
      </c>
      <c r="K62" s="17"/>
      <c r="L62" s="17"/>
      <c r="M62" s="17"/>
      <c r="N62" s="22"/>
      <c r="O62" s="17"/>
      <c r="P62" s="17"/>
      <c r="Q62" s="17"/>
      <c r="R62" s="17"/>
      <c r="S62" s="4"/>
    </row>
    <row r="63" spans="1:19" ht="26.25" thickTop="1" thickBot="1" x14ac:dyDescent="0.4">
      <c r="A63" s="42">
        <v>42</v>
      </c>
      <c r="B63" s="42" t="s">
        <v>153</v>
      </c>
      <c r="C63" s="42" t="s">
        <v>154</v>
      </c>
      <c r="D63" s="45"/>
      <c r="E63" s="42">
        <v>9352167457</v>
      </c>
      <c r="F63" s="42" t="s">
        <v>155</v>
      </c>
      <c r="G63" s="58">
        <v>45846</v>
      </c>
      <c r="H63" s="67"/>
      <c r="I63" s="42" t="s">
        <v>21</v>
      </c>
      <c r="J63" s="42" t="s">
        <v>37</v>
      </c>
      <c r="K63" s="17"/>
      <c r="L63" s="17"/>
      <c r="M63" s="17"/>
      <c r="N63" s="17"/>
      <c r="O63" s="17"/>
      <c r="P63" s="17"/>
      <c r="Q63" s="17"/>
      <c r="R63" s="17"/>
      <c r="S63" s="4"/>
    </row>
    <row r="64" spans="1:19" ht="26.25" thickTop="1" thickBot="1" x14ac:dyDescent="0.4">
      <c r="A64" s="42">
        <v>43</v>
      </c>
      <c r="B64" s="65" t="s">
        <v>156</v>
      </c>
      <c r="C64" s="65" t="s">
        <v>157</v>
      </c>
      <c r="D64" s="53"/>
      <c r="E64" s="65">
        <v>8696671310</v>
      </c>
      <c r="F64" s="53" t="s">
        <v>20</v>
      </c>
      <c r="G64" s="66">
        <v>45843</v>
      </c>
      <c r="H64" s="53"/>
      <c r="I64" s="53" t="s">
        <v>21</v>
      </c>
      <c r="J64" s="46" t="s">
        <v>37</v>
      </c>
      <c r="K64" s="42"/>
      <c r="L64" s="42"/>
      <c r="M64" s="42"/>
      <c r="N64" s="47"/>
      <c r="O64" s="42"/>
      <c r="P64" s="42"/>
      <c r="Q64" s="42"/>
      <c r="R64" s="42"/>
      <c r="S64" s="4"/>
    </row>
    <row r="65" spans="1:19" ht="26.25" thickTop="1" thickBot="1" x14ac:dyDescent="0.4">
      <c r="A65" s="42">
        <v>44</v>
      </c>
      <c r="B65" s="113" t="s">
        <v>158</v>
      </c>
      <c r="C65" s="113" t="s">
        <v>159</v>
      </c>
      <c r="D65" s="178"/>
      <c r="E65" s="53">
        <v>9256354523</v>
      </c>
      <c r="F65" s="53" t="s">
        <v>160</v>
      </c>
      <c r="G65" s="60">
        <v>45826</v>
      </c>
      <c r="H65" s="73"/>
      <c r="I65" s="42" t="s">
        <v>21</v>
      </c>
      <c r="J65" s="46"/>
      <c r="K65" s="42"/>
      <c r="L65" s="42"/>
      <c r="M65" s="42"/>
      <c r="N65" s="47"/>
      <c r="O65" s="42"/>
      <c r="P65" s="42"/>
      <c r="Q65" s="42"/>
      <c r="R65" s="42"/>
      <c r="S65" s="4"/>
    </row>
    <row r="66" spans="1:19" ht="26.25" thickTop="1" thickBot="1" x14ac:dyDescent="0.4">
      <c r="A66" s="42">
        <v>45</v>
      </c>
      <c r="B66" s="42" t="s">
        <v>161</v>
      </c>
      <c r="C66" s="42" t="s">
        <v>147</v>
      </c>
      <c r="D66" s="45">
        <v>536553983884</v>
      </c>
      <c r="E66" s="42">
        <v>6367733582</v>
      </c>
      <c r="F66" s="42" t="s">
        <v>155</v>
      </c>
      <c r="G66" s="58">
        <v>45783</v>
      </c>
      <c r="H66" s="67"/>
      <c r="I66" s="42" t="s">
        <v>21</v>
      </c>
      <c r="J66" s="46" t="s">
        <v>37</v>
      </c>
      <c r="K66" s="42"/>
      <c r="L66" s="42"/>
      <c r="M66" s="42"/>
      <c r="N66" s="47"/>
      <c r="O66" s="42"/>
      <c r="P66" s="42"/>
      <c r="Q66" s="42"/>
      <c r="R66" s="42"/>
      <c r="S66" s="4"/>
    </row>
    <row r="67" spans="1:19" ht="26.25" thickTop="1" thickBot="1" x14ac:dyDescent="0.4">
      <c r="A67" s="42">
        <v>46</v>
      </c>
      <c r="B67" s="42" t="s">
        <v>162</v>
      </c>
      <c r="C67" s="42" t="s">
        <v>163</v>
      </c>
      <c r="D67" s="45"/>
      <c r="E67" s="42">
        <v>6378176326</v>
      </c>
      <c r="F67" s="42" t="s">
        <v>164</v>
      </c>
      <c r="G67" s="58">
        <v>45839</v>
      </c>
      <c r="H67" s="67"/>
      <c r="I67" s="53" t="s">
        <v>33</v>
      </c>
      <c r="J67" s="73" t="s">
        <v>21</v>
      </c>
      <c r="K67" s="17"/>
      <c r="L67" s="17"/>
      <c r="M67" s="17"/>
      <c r="N67" s="22"/>
      <c r="O67" s="17"/>
      <c r="P67" s="17"/>
      <c r="Q67" s="17"/>
      <c r="R67" s="17"/>
      <c r="S67" s="4"/>
    </row>
    <row r="68" spans="1:19" ht="26.25" thickTop="1" thickBot="1" x14ac:dyDescent="0.4">
      <c r="A68" s="42">
        <v>47</v>
      </c>
      <c r="B68" s="42" t="s">
        <v>165</v>
      </c>
      <c r="C68" s="42" t="s">
        <v>152</v>
      </c>
      <c r="D68" s="45"/>
      <c r="E68" s="42">
        <v>8824391812</v>
      </c>
      <c r="F68" s="42" t="s">
        <v>20</v>
      </c>
      <c r="G68" s="58">
        <v>45817</v>
      </c>
      <c r="H68" s="67"/>
      <c r="I68" s="42" t="s">
        <v>21</v>
      </c>
      <c r="J68" s="46" t="s">
        <v>37</v>
      </c>
      <c r="K68" s="17"/>
      <c r="L68" s="17"/>
      <c r="M68" s="17"/>
      <c r="N68" s="22"/>
      <c r="O68" s="17"/>
      <c r="P68" s="17"/>
      <c r="Q68" s="17"/>
      <c r="R68" s="17"/>
      <c r="S68" s="4"/>
    </row>
    <row r="69" spans="1:19" ht="26.25" thickTop="1" thickBot="1" x14ac:dyDescent="0.4">
      <c r="A69" s="75">
        <v>48</v>
      </c>
      <c r="B69" s="75" t="s">
        <v>166</v>
      </c>
      <c r="C69" s="75" t="s">
        <v>167</v>
      </c>
      <c r="D69" s="271"/>
      <c r="E69" s="75">
        <v>8209319749</v>
      </c>
      <c r="F69" s="75" t="s">
        <v>20</v>
      </c>
      <c r="G69" s="272">
        <v>45853</v>
      </c>
      <c r="H69" s="273">
        <v>-50</v>
      </c>
      <c r="I69" s="23" t="s">
        <v>21</v>
      </c>
      <c r="J69" s="167" t="s">
        <v>26</v>
      </c>
      <c r="K69" s="17"/>
      <c r="L69" s="17"/>
      <c r="M69" s="17"/>
      <c r="N69" s="21"/>
      <c r="O69" s="16"/>
      <c r="P69" s="16"/>
      <c r="Q69" s="16"/>
      <c r="R69" s="16"/>
      <c r="S69" s="4"/>
    </row>
    <row r="70" spans="1:19" ht="24.75" x14ac:dyDescent="0.35">
      <c r="A70" s="42">
        <v>49</v>
      </c>
      <c r="B70" s="53" t="s">
        <v>168</v>
      </c>
      <c r="C70" s="53" t="s">
        <v>29</v>
      </c>
      <c r="D70" s="55">
        <v>768482195922</v>
      </c>
      <c r="E70" s="53">
        <v>7425812233</v>
      </c>
      <c r="F70" s="42" t="s">
        <v>25</v>
      </c>
      <c r="G70" s="58">
        <v>45768</v>
      </c>
      <c r="H70" s="67"/>
      <c r="I70" s="42" t="s">
        <v>21</v>
      </c>
      <c r="J70" s="17"/>
      <c r="K70" s="16"/>
      <c r="L70" s="16"/>
      <c r="M70" s="16"/>
      <c r="N70" s="17"/>
      <c r="O70" s="17"/>
      <c r="P70" s="17"/>
      <c r="Q70" s="17"/>
      <c r="R70" s="17"/>
      <c r="S70" s="4"/>
    </row>
    <row r="71" spans="1:19" ht="24.75" x14ac:dyDescent="0.35">
      <c r="A71" s="42">
        <v>50</v>
      </c>
      <c r="B71" s="65" t="s">
        <v>169</v>
      </c>
      <c r="C71" s="65" t="s">
        <v>170</v>
      </c>
      <c r="D71" s="95"/>
      <c r="E71" s="65">
        <v>6350659104</v>
      </c>
      <c r="F71" s="53" t="s">
        <v>25</v>
      </c>
      <c r="G71" s="66">
        <v>45871</v>
      </c>
      <c r="H71" s="96"/>
      <c r="I71" s="53"/>
      <c r="J71" s="53" t="s">
        <v>21</v>
      </c>
      <c r="K71" s="17"/>
      <c r="L71" s="17"/>
      <c r="M71" s="17"/>
      <c r="N71" s="17"/>
      <c r="O71" s="17"/>
      <c r="P71" s="17"/>
      <c r="Q71" s="17"/>
      <c r="R71" s="17"/>
      <c r="S71" s="4"/>
    </row>
    <row r="72" spans="1:19" ht="24.75" x14ac:dyDescent="0.35">
      <c r="A72" s="42">
        <v>51</v>
      </c>
      <c r="B72" s="42" t="s">
        <v>171</v>
      </c>
      <c r="C72" s="42" t="s">
        <v>172</v>
      </c>
      <c r="D72" s="45">
        <v>838473113549</v>
      </c>
      <c r="E72" s="42">
        <v>9057493021</v>
      </c>
      <c r="F72" s="42" t="s">
        <v>20</v>
      </c>
      <c r="G72" s="58">
        <v>45771</v>
      </c>
      <c r="H72" s="67"/>
      <c r="I72" s="42" t="s">
        <v>21</v>
      </c>
      <c r="J72" s="17"/>
      <c r="K72" s="17"/>
      <c r="L72" s="17"/>
      <c r="M72" s="17"/>
      <c r="N72" s="17"/>
      <c r="O72" s="17"/>
      <c r="P72" s="17"/>
      <c r="Q72" s="17"/>
      <c r="R72" s="17"/>
      <c r="S72" s="4"/>
    </row>
    <row r="73" spans="1:19" ht="26.25" thickTop="1" thickBot="1" x14ac:dyDescent="0.4">
      <c r="A73" s="42">
        <v>52</v>
      </c>
      <c r="B73" s="42" t="s">
        <v>173</v>
      </c>
      <c r="C73" s="42" t="s">
        <v>174</v>
      </c>
      <c r="D73" s="45" t="s">
        <v>24</v>
      </c>
      <c r="E73" s="42">
        <v>9256930836</v>
      </c>
      <c r="F73" s="42" t="s">
        <v>20</v>
      </c>
      <c r="G73" s="58">
        <v>45771</v>
      </c>
      <c r="H73" s="67"/>
      <c r="I73" s="42" t="s">
        <v>21</v>
      </c>
      <c r="J73" s="17"/>
      <c r="K73" s="17"/>
      <c r="L73" s="17"/>
      <c r="M73" s="17"/>
      <c r="N73" s="17"/>
      <c r="O73" s="17"/>
      <c r="P73" s="17"/>
      <c r="Q73" s="17"/>
      <c r="R73" s="17"/>
      <c r="S73" s="4"/>
    </row>
    <row r="74" spans="1:19" ht="26.25" thickTop="1" thickBot="1" x14ac:dyDescent="0.4">
      <c r="A74" s="42">
        <v>53</v>
      </c>
      <c r="B74" s="42" t="s">
        <v>175</v>
      </c>
      <c r="C74" s="42" t="s">
        <v>176</v>
      </c>
      <c r="D74" s="45">
        <v>742184678763</v>
      </c>
      <c r="E74" s="42">
        <v>9783995499</v>
      </c>
      <c r="F74" s="42" t="s">
        <v>177</v>
      </c>
      <c r="G74" s="58">
        <v>45769</v>
      </c>
      <c r="H74" s="67"/>
      <c r="I74" s="42" t="s">
        <v>21</v>
      </c>
      <c r="J74" s="17"/>
      <c r="K74" s="17"/>
      <c r="L74" s="17"/>
      <c r="M74" s="17"/>
      <c r="N74" s="17"/>
      <c r="O74" s="17"/>
      <c r="P74" s="17"/>
      <c r="Q74" s="17"/>
      <c r="R74" s="17"/>
      <c r="S74" s="4"/>
    </row>
    <row r="75" spans="1:19" ht="26.25" thickTop="1" thickBot="1" x14ac:dyDescent="0.4">
      <c r="A75" s="42">
        <v>54</v>
      </c>
      <c r="B75" s="42" t="s">
        <v>178</v>
      </c>
      <c r="C75" s="42" t="s">
        <v>179</v>
      </c>
      <c r="D75" s="45"/>
      <c r="E75" s="42">
        <v>8561811056</v>
      </c>
      <c r="F75" s="42" t="s">
        <v>180</v>
      </c>
      <c r="G75" s="58">
        <v>45861</v>
      </c>
      <c r="H75" s="67"/>
      <c r="I75" s="42" t="s">
        <v>33</v>
      </c>
      <c r="J75" s="17"/>
      <c r="K75" s="17"/>
      <c r="L75" s="17"/>
      <c r="M75" s="17"/>
      <c r="N75" s="17"/>
      <c r="O75" s="17"/>
      <c r="P75" s="17"/>
      <c r="Q75" s="17"/>
      <c r="R75" s="17"/>
      <c r="S75" s="4"/>
    </row>
    <row r="76" spans="1:19" ht="26.25" thickTop="1" thickBot="1" x14ac:dyDescent="0.4">
      <c r="A76" s="42">
        <v>55</v>
      </c>
      <c r="B76" s="42" t="s">
        <v>181</v>
      </c>
      <c r="C76" s="42" t="s">
        <v>182</v>
      </c>
      <c r="D76" s="45">
        <v>566172223392</v>
      </c>
      <c r="E76" s="42">
        <v>7665889687</v>
      </c>
      <c r="F76" s="42" t="s">
        <v>25</v>
      </c>
      <c r="G76" s="58">
        <v>45770</v>
      </c>
      <c r="H76" s="67"/>
      <c r="I76" s="42" t="s">
        <v>21</v>
      </c>
      <c r="J76" s="17"/>
      <c r="K76" s="17"/>
      <c r="L76" s="17"/>
      <c r="M76" s="17"/>
      <c r="N76" s="17"/>
      <c r="O76" s="17"/>
      <c r="P76" s="17"/>
      <c r="Q76" s="17"/>
      <c r="R76" s="17"/>
      <c r="S76" s="4"/>
    </row>
    <row r="77" spans="1:19" ht="26.25" thickTop="1" thickBot="1" x14ac:dyDescent="0.4">
      <c r="A77" s="42">
        <v>56</v>
      </c>
      <c r="B77" s="53" t="s">
        <v>183</v>
      </c>
      <c r="C77" s="73" t="s">
        <v>184</v>
      </c>
      <c r="D77" s="95"/>
      <c r="E77" s="56">
        <v>9024195765</v>
      </c>
      <c r="F77" s="53" t="s">
        <v>185</v>
      </c>
      <c r="G77" s="100">
        <v>45860</v>
      </c>
      <c r="H77" s="96"/>
      <c r="I77" s="53" t="s">
        <v>21</v>
      </c>
      <c r="J77" s="17"/>
      <c r="K77" s="17"/>
      <c r="L77" s="17"/>
      <c r="M77" s="17"/>
      <c r="N77" s="17"/>
      <c r="O77" s="17"/>
      <c r="P77" s="17"/>
      <c r="Q77" s="17"/>
      <c r="R77" s="17"/>
      <c r="S77" s="4"/>
    </row>
    <row r="78" spans="1:19" ht="26.25" thickTop="1" thickBot="1" x14ac:dyDescent="0.4">
      <c r="A78" s="42">
        <v>57</v>
      </c>
      <c r="B78" s="42" t="s">
        <v>186</v>
      </c>
      <c r="C78" s="42" t="s">
        <v>187</v>
      </c>
      <c r="D78" s="45"/>
      <c r="E78" s="42">
        <v>8058019963</v>
      </c>
      <c r="F78" s="42" t="s">
        <v>25</v>
      </c>
      <c r="G78" s="58">
        <v>45829</v>
      </c>
      <c r="H78" s="67"/>
      <c r="I78" s="42" t="s">
        <v>21</v>
      </c>
      <c r="J78" s="17"/>
      <c r="K78" s="17"/>
      <c r="L78" s="17"/>
      <c r="M78" s="17"/>
      <c r="N78" s="17"/>
      <c r="O78" s="17"/>
      <c r="P78" s="17"/>
      <c r="Q78" s="17"/>
      <c r="R78" s="17"/>
      <c r="S78" s="4"/>
    </row>
    <row r="79" spans="1:19" ht="26.25" thickTop="1" thickBot="1" x14ac:dyDescent="0.4">
      <c r="A79" s="42">
        <v>58</v>
      </c>
      <c r="B79" s="53" t="s">
        <v>188</v>
      </c>
      <c r="C79" s="73" t="s">
        <v>189</v>
      </c>
      <c r="D79" s="95"/>
      <c r="E79" s="56">
        <v>9024659608</v>
      </c>
      <c r="F79" s="53" t="s">
        <v>190</v>
      </c>
      <c r="G79" s="100">
        <v>45840</v>
      </c>
      <c r="H79" s="98"/>
      <c r="I79" s="53" t="s">
        <v>21</v>
      </c>
      <c r="J79" s="42" t="s">
        <v>33</v>
      </c>
      <c r="K79" s="42"/>
      <c r="L79" s="42"/>
      <c r="M79" s="42"/>
      <c r="N79" s="42"/>
      <c r="O79" s="42"/>
      <c r="P79" s="42"/>
      <c r="Q79" s="42"/>
      <c r="R79" s="42"/>
      <c r="S79" s="4"/>
    </row>
    <row r="80" spans="1:19" ht="26.25" thickTop="1" thickBot="1" x14ac:dyDescent="0.4">
      <c r="A80" s="42">
        <v>59</v>
      </c>
      <c r="B80" s="42" t="s">
        <v>405</v>
      </c>
      <c r="C80" s="42" t="s">
        <v>252</v>
      </c>
      <c r="D80" s="45"/>
      <c r="E80" s="42">
        <v>8306640673</v>
      </c>
      <c r="F80" s="42" t="s">
        <v>404</v>
      </c>
      <c r="G80" s="58">
        <v>45886</v>
      </c>
      <c r="H80" s="67"/>
      <c r="I80" s="42"/>
      <c r="J80" s="42" t="s">
        <v>33</v>
      </c>
      <c r="K80" s="42"/>
      <c r="L80" s="42"/>
      <c r="M80" s="42"/>
      <c r="N80" s="42"/>
      <c r="O80" s="42"/>
      <c r="P80" s="42"/>
      <c r="Q80" s="42"/>
      <c r="R80" s="42"/>
      <c r="S80" s="4"/>
    </row>
    <row r="81" spans="1:19" ht="26.25" thickTop="1" thickBot="1" x14ac:dyDescent="0.4">
      <c r="A81" s="23">
        <v>60</v>
      </c>
      <c r="B81" s="23"/>
      <c r="C81" s="23"/>
      <c r="D81" s="24"/>
      <c r="E81" s="23"/>
      <c r="F81" s="23"/>
      <c r="G81" s="59"/>
      <c r="H81" s="68"/>
      <c r="I81" s="23"/>
      <c r="J81" s="23"/>
      <c r="K81" s="42"/>
      <c r="L81" s="42"/>
      <c r="M81" s="42"/>
      <c r="N81" s="42"/>
      <c r="O81" s="42"/>
      <c r="P81" s="42"/>
      <c r="Q81" s="42"/>
      <c r="R81" s="42"/>
      <c r="S81" s="4"/>
    </row>
    <row r="82" spans="1:19" ht="26.25" thickTop="1" thickBot="1" x14ac:dyDescent="0.4">
      <c r="A82" s="42">
        <v>61</v>
      </c>
      <c r="B82" s="42" t="s">
        <v>191</v>
      </c>
      <c r="C82" s="42" t="s">
        <v>57</v>
      </c>
      <c r="D82" s="45">
        <v>755312656669</v>
      </c>
      <c r="E82" s="42">
        <v>7878392098</v>
      </c>
      <c r="F82" s="42" t="s">
        <v>58</v>
      </c>
      <c r="G82" s="58">
        <v>45779</v>
      </c>
      <c r="H82" s="67"/>
      <c r="I82" s="42" t="s">
        <v>21</v>
      </c>
      <c r="J82" s="42" t="s">
        <v>37</v>
      </c>
      <c r="K82" s="17"/>
      <c r="L82" s="17"/>
      <c r="M82" s="17"/>
      <c r="N82" s="17"/>
      <c r="O82" s="17"/>
      <c r="P82" s="17"/>
      <c r="Q82" s="17"/>
      <c r="R82" s="17"/>
      <c r="S82" s="4"/>
    </row>
    <row r="83" spans="1:19" ht="26.25" thickTop="1" thickBot="1" x14ac:dyDescent="0.4">
      <c r="A83" s="42">
        <v>62</v>
      </c>
      <c r="B83" s="42" t="s">
        <v>192</v>
      </c>
      <c r="C83" s="42" t="s">
        <v>193</v>
      </c>
      <c r="D83" s="45" t="s">
        <v>24</v>
      </c>
      <c r="E83" s="42">
        <v>9588832647</v>
      </c>
      <c r="F83" s="42" t="s">
        <v>40</v>
      </c>
      <c r="G83" s="58">
        <v>45769</v>
      </c>
      <c r="H83" s="67"/>
      <c r="I83" s="42" t="s">
        <v>21</v>
      </c>
      <c r="J83" s="17"/>
      <c r="K83" s="17"/>
      <c r="L83" s="17"/>
      <c r="M83" s="17"/>
      <c r="N83" s="17"/>
      <c r="O83" s="17"/>
      <c r="P83" s="17"/>
      <c r="Q83" s="17"/>
      <c r="R83" s="17"/>
      <c r="S83" s="4"/>
    </row>
    <row r="84" spans="1:19" ht="26.25" thickTop="1" thickBot="1" x14ac:dyDescent="0.4">
      <c r="A84" s="42">
        <v>63</v>
      </c>
      <c r="B84" s="42" t="s">
        <v>194</v>
      </c>
      <c r="C84" s="42" t="s">
        <v>51</v>
      </c>
      <c r="D84" s="45">
        <v>551612480428</v>
      </c>
      <c r="E84" s="42">
        <v>9376656432</v>
      </c>
      <c r="F84" s="42" t="s">
        <v>52</v>
      </c>
      <c r="G84" s="58">
        <v>45768</v>
      </c>
      <c r="H84" s="70"/>
      <c r="I84" s="42" t="s">
        <v>21</v>
      </c>
      <c r="J84" s="17"/>
      <c r="K84" s="17"/>
      <c r="L84" s="17"/>
      <c r="M84" s="17"/>
      <c r="N84" s="17"/>
      <c r="O84" s="17"/>
      <c r="P84" s="17"/>
      <c r="Q84" s="17"/>
      <c r="R84" s="17"/>
      <c r="S84" s="4"/>
    </row>
    <row r="85" spans="1:19" ht="26.25" thickTop="1" thickBot="1" x14ac:dyDescent="0.4">
      <c r="A85" s="23">
        <v>64</v>
      </c>
      <c r="B85" s="23" t="s">
        <v>195</v>
      </c>
      <c r="C85" s="23" t="s">
        <v>196</v>
      </c>
      <c r="D85" s="24">
        <v>502748729375</v>
      </c>
      <c r="E85" s="23">
        <v>7240722315</v>
      </c>
      <c r="F85" s="23" t="s">
        <v>155</v>
      </c>
      <c r="G85" s="59">
        <v>45783</v>
      </c>
      <c r="H85" s="68">
        <v>-350</v>
      </c>
      <c r="I85" s="23" t="s">
        <v>21</v>
      </c>
      <c r="J85" s="167" t="s">
        <v>98</v>
      </c>
      <c r="K85" s="42"/>
      <c r="L85" s="42"/>
      <c r="M85" s="46"/>
      <c r="N85" s="42"/>
      <c r="O85" s="42"/>
      <c r="P85" s="42"/>
      <c r="Q85" s="42"/>
      <c r="R85" s="42"/>
      <c r="S85" s="4"/>
    </row>
    <row r="86" spans="1:19" ht="26.25" thickTop="1" thickBot="1" x14ac:dyDescent="0.4">
      <c r="A86" s="42">
        <v>65</v>
      </c>
      <c r="B86" s="53" t="s">
        <v>197</v>
      </c>
      <c r="C86" s="53" t="s">
        <v>198</v>
      </c>
      <c r="D86" s="55"/>
      <c r="E86" s="42">
        <v>7891507336</v>
      </c>
      <c r="F86" s="42" t="s">
        <v>20</v>
      </c>
      <c r="G86" s="58">
        <v>45850</v>
      </c>
      <c r="H86" s="70"/>
      <c r="I86" s="42" t="s">
        <v>21</v>
      </c>
      <c r="J86" s="17" t="s">
        <v>33</v>
      </c>
      <c r="K86" s="17"/>
      <c r="L86" s="17"/>
      <c r="M86" s="17"/>
      <c r="N86" s="17"/>
      <c r="O86" s="17"/>
      <c r="P86" s="17"/>
      <c r="Q86" s="17"/>
      <c r="R86" s="17"/>
      <c r="S86" s="4"/>
    </row>
    <row r="87" spans="1:19" ht="26.25" thickTop="1" thickBot="1" x14ac:dyDescent="0.4">
      <c r="A87" s="73">
        <v>66</v>
      </c>
      <c r="B87" s="53" t="s">
        <v>199</v>
      </c>
      <c r="C87" s="53" t="s">
        <v>200</v>
      </c>
      <c r="D87" s="55" t="s">
        <v>24</v>
      </c>
      <c r="E87" s="56">
        <v>7976061900</v>
      </c>
      <c r="F87" s="53" t="s">
        <v>20</v>
      </c>
      <c r="G87" s="60">
        <v>45775</v>
      </c>
      <c r="H87" s="72"/>
      <c r="I87" s="42" t="s">
        <v>21</v>
      </c>
      <c r="J87" s="17"/>
      <c r="K87" s="17"/>
      <c r="L87" s="17"/>
      <c r="M87" s="17"/>
      <c r="N87" s="17"/>
      <c r="O87" s="17"/>
      <c r="P87" s="17"/>
      <c r="Q87" s="17"/>
      <c r="R87" s="17"/>
      <c r="S87" s="4"/>
    </row>
    <row r="88" spans="1:19" ht="26.25" thickTop="1" thickBot="1" x14ac:dyDescent="0.4">
      <c r="A88" s="23">
        <v>67</v>
      </c>
      <c r="B88" s="23" t="s">
        <v>201</v>
      </c>
      <c r="C88" s="23" t="s">
        <v>202</v>
      </c>
      <c r="D88" s="24">
        <v>785229301862</v>
      </c>
      <c r="E88" s="23">
        <v>7851896621</v>
      </c>
      <c r="F88" s="23" t="s">
        <v>20</v>
      </c>
      <c r="G88" s="150">
        <v>45783</v>
      </c>
      <c r="H88" s="180"/>
      <c r="I88" s="23" t="s">
        <v>21</v>
      </c>
      <c r="J88" s="23" t="s">
        <v>98</v>
      </c>
      <c r="K88" s="17"/>
      <c r="L88" s="17"/>
      <c r="M88" s="17"/>
      <c r="N88" s="17"/>
      <c r="O88" s="17"/>
      <c r="P88" s="17"/>
      <c r="Q88" s="17"/>
      <c r="R88" s="17"/>
      <c r="S88" s="4"/>
    </row>
    <row r="89" spans="1:19" ht="26.25" thickTop="1" thickBot="1" x14ac:dyDescent="0.4">
      <c r="A89" s="42">
        <v>68</v>
      </c>
      <c r="B89" s="42" t="s">
        <v>203</v>
      </c>
      <c r="C89" s="42" t="s">
        <v>204</v>
      </c>
      <c r="D89" s="45">
        <v>295699330097</v>
      </c>
      <c r="E89" s="42">
        <v>6376239492</v>
      </c>
      <c r="F89" s="42" t="s">
        <v>205</v>
      </c>
      <c r="G89" s="60">
        <v>45771</v>
      </c>
      <c r="H89" s="72"/>
      <c r="I89" s="42" t="s">
        <v>21</v>
      </c>
      <c r="J89" s="17"/>
      <c r="K89" s="17"/>
      <c r="L89" s="17"/>
      <c r="M89" s="17"/>
      <c r="N89" s="17"/>
      <c r="O89" s="17"/>
      <c r="P89" s="17"/>
      <c r="Q89" s="17"/>
      <c r="R89" s="17"/>
      <c r="S89" s="4"/>
    </row>
    <row r="90" spans="1:19" ht="26.25" thickTop="1" thickBot="1" x14ac:dyDescent="0.4">
      <c r="A90" s="42">
        <v>69</v>
      </c>
      <c r="B90" s="148" t="s">
        <v>206</v>
      </c>
      <c r="C90" s="42" t="s">
        <v>207</v>
      </c>
      <c r="D90" s="45"/>
      <c r="E90" s="42">
        <v>8094262478</v>
      </c>
      <c r="F90" s="65" t="s">
        <v>20</v>
      </c>
      <c r="G90" s="66">
        <v>45881</v>
      </c>
      <c r="H90" s="70"/>
      <c r="I90" s="42"/>
      <c r="J90" s="140" t="s">
        <v>33</v>
      </c>
      <c r="K90" s="16"/>
      <c r="L90" s="16"/>
      <c r="M90" s="16"/>
      <c r="N90" s="16"/>
      <c r="O90" s="16"/>
      <c r="P90" s="16"/>
      <c r="Q90" s="16"/>
      <c r="R90" s="16"/>
      <c r="S90" s="4"/>
    </row>
    <row r="91" spans="1:19" ht="26.25" thickTop="1" thickBot="1" x14ac:dyDescent="0.4">
      <c r="A91" s="42">
        <v>70</v>
      </c>
      <c r="B91" s="42" t="s">
        <v>208</v>
      </c>
      <c r="C91" s="42" t="s">
        <v>209</v>
      </c>
      <c r="D91" s="45">
        <v>246344731617</v>
      </c>
      <c r="E91" s="42">
        <v>9785342971</v>
      </c>
      <c r="F91" s="42" t="s">
        <v>25</v>
      </c>
      <c r="G91" s="58">
        <v>45768</v>
      </c>
      <c r="H91" s="70"/>
      <c r="I91" s="42" t="s">
        <v>21</v>
      </c>
      <c r="J91" s="17"/>
      <c r="K91" s="17"/>
      <c r="L91" s="17"/>
      <c r="M91" s="17"/>
      <c r="N91" s="17"/>
      <c r="O91" s="17"/>
      <c r="P91" s="17"/>
      <c r="Q91" s="17"/>
      <c r="R91" s="17"/>
      <c r="S91" s="4"/>
    </row>
    <row r="92" spans="1:19" ht="26.25" thickTop="1" thickBot="1" x14ac:dyDescent="0.4">
      <c r="A92" s="42">
        <v>71</v>
      </c>
      <c r="B92" s="53" t="s">
        <v>210</v>
      </c>
      <c r="C92" s="53" t="s">
        <v>211</v>
      </c>
      <c r="D92" s="55"/>
      <c r="E92" s="53">
        <v>8824665409</v>
      </c>
      <c r="F92" s="53" t="s">
        <v>212</v>
      </c>
      <c r="G92" s="60">
        <v>45820</v>
      </c>
      <c r="H92" s="69"/>
      <c r="I92" s="42" t="s">
        <v>21</v>
      </c>
      <c r="J92" s="42" t="s">
        <v>37</v>
      </c>
      <c r="K92" s="17"/>
      <c r="L92" s="17"/>
      <c r="M92" s="17"/>
      <c r="N92" s="17"/>
      <c r="O92" s="17"/>
      <c r="P92" s="17"/>
      <c r="Q92" s="17"/>
      <c r="R92" s="17"/>
      <c r="S92" s="4"/>
    </row>
    <row r="93" spans="1:19" ht="26.25" thickTop="1" thickBot="1" x14ac:dyDescent="0.4">
      <c r="A93" s="42">
        <v>72</v>
      </c>
      <c r="B93" s="42" t="s">
        <v>213</v>
      </c>
      <c r="C93" s="42" t="s">
        <v>214</v>
      </c>
      <c r="D93" s="45">
        <v>971611865807</v>
      </c>
      <c r="E93" s="42">
        <v>9982926884</v>
      </c>
      <c r="F93" s="42" t="s">
        <v>215</v>
      </c>
      <c r="G93" s="58">
        <v>45768</v>
      </c>
      <c r="H93" s="70"/>
      <c r="I93" s="42" t="s">
        <v>21</v>
      </c>
      <c r="J93" s="17"/>
      <c r="K93" s="17"/>
      <c r="L93" s="17"/>
      <c r="M93" s="17"/>
      <c r="N93" s="17"/>
      <c r="O93" s="17"/>
      <c r="P93" s="17"/>
      <c r="Q93" s="17"/>
      <c r="R93" s="17"/>
      <c r="S93" s="4"/>
    </row>
    <row r="94" spans="1:19" ht="26.25" thickTop="1" thickBot="1" x14ac:dyDescent="0.4">
      <c r="A94" s="42">
        <v>73</v>
      </c>
      <c r="B94" s="53" t="s">
        <v>216</v>
      </c>
      <c r="C94" s="73" t="s">
        <v>217</v>
      </c>
      <c r="D94" s="95"/>
      <c r="E94" s="56">
        <v>8690728245</v>
      </c>
      <c r="F94" s="53" t="s">
        <v>20</v>
      </c>
      <c r="G94" s="100">
        <v>45879</v>
      </c>
      <c r="H94" s="98"/>
      <c r="I94" s="42" t="s">
        <v>33</v>
      </c>
      <c r="J94" s="17"/>
      <c r="K94" s="17"/>
      <c r="L94" s="17"/>
      <c r="M94" s="17"/>
      <c r="N94" s="17"/>
      <c r="O94" s="17"/>
      <c r="P94" s="17"/>
      <c r="Q94" s="17"/>
      <c r="R94" s="17"/>
      <c r="S94" s="4"/>
    </row>
    <row r="95" spans="1:19" ht="26.25" thickTop="1" thickBot="1" x14ac:dyDescent="0.4">
      <c r="A95" s="23">
        <v>74</v>
      </c>
      <c r="B95" s="136" t="s">
        <v>201</v>
      </c>
      <c r="C95" s="136" t="s">
        <v>218</v>
      </c>
      <c r="D95" s="75"/>
      <c r="E95" s="136">
        <v>8058970669</v>
      </c>
      <c r="F95" s="75" t="s">
        <v>20</v>
      </c>
      <c r="G95" s="137">
        <v>45854</v>
      </c>
      <c r="H95" s="75"/>
      <c r="I95" s="75" t="s">
        <v>21</v>
      </c>
      <c r="J95" s="75" t="s">
        <v>98</v>
      </c>
      <c r="K95" s="18"/>
      <c r="L95" s="18"/>
      <c r="M95" s="18"/>
      <c r="N95" s="18"/>
      <c r="O95" s="18"/>
      <c r="P95" s="18"/>
      <c r="Q95" s="18"/>
      <c r="R95" s="18"/>
      <c r="S95" s="4"/>
    </row>
    <row r="96" spans="1:19" ht="26.25" thickTop="1" thickBot="1" x14ac:dyDescent="0.4">
      <c r="A96" s="42">
        <v>75</v>
      </c>
      <c r="B96" s="42" t="s">
        <v>219</v>
      </c>
      <c r="C96" s="42" t="s">
        <v>220</v>
      </c>
      <c r="D96" s="45">
        <v>424662881534</v>
      </c>
      <c r="E96" s="42">
        <v>6376141062</v>
      </c>
      <c r="F96" s="42" t="s">
        <v>20</v>
      </c>
      <c r="G96" s="58">
        <v>45768</v>
      </c>
      <c r="H96" s="70"/>
      <c r="I96" s="42" t="s">
        <v>21</v>
      </c>
      <c r="J96" s="17"/>
      <c r="K96" s="17"/>
      <c r="L96" s="17"/>
      <c r="M96" s="17"/>
      <c r="N96" s="17"/>
      <c r="O96" s="17"/>
      <c r="P96" s="17"/>
      <c r="Q96" s="17"/>
      <c r="R96" s="17"/>
      <c r="S96" s="4"/>
    </row>
    <row r="97" spans="1:19" ht="26.25" thickTop="1" thickBot="1" x14ac:dyDescent="0.4">
      <c r="A97" s="42">
        <v>76</v>
      </c>
      <c r="B97" s="42" t="s">
        <v>221</v>
      </c>
      <c r="C97" s="42" t="s">
        <v>222</v>
      </c>
      <c r="D97" s="45">
        <v>253875356534</v>
      </c>
      <c r="E97" s="42">
        <v>9166879113</v>
      </c>
      <c r="F97" s="42" t="s">
        <v>215</v>
      </c>
      <c r="G97" s="58">
        <v>45768</v>
      </c>
      <c r="H97" s="70"/>
      <c r="I97" s="42" t="s">
        <v>21</v>
      </c>
      <c r="J97" s="17"/>
      <c r="K97" s="17"/>
      <c r="L97" s="17"/>
      <c r="M97" s="17"/>
      <c r="N97" s="17"/>
      <c r="O97" s="17"/>
      <c r="P97" s="17"/>
      <c r="Q97" s="17"/>
      <c r="R97" s="17"/>
      <c r="S97" s="4"/>
    </row>
    <row r="98" spans="1:19" ht="26.25" thickTop="1" thickBot="1" x14ac:dyDescent="0.4">
      <c r="A98" s="42">
        <v>77</v>
      </c>
      <c r="B98" s="42" t="s">
        <v>223</v>
      </c>
      <c r="C98" s="42" t="s">
        <v>224</v>
      </c>
      <c r="D98" s="45">
        <v>341185000008</v>
      </c>
      <c r="E98" s="42">
        <v>8058183587</v>
      </c>
      <c r="F98" s="42" t="s">
        <v>215</v>
      </c>
      <c r="G98" s="60">
        <v>45768</v>
      </c>
      <c r="H98" s="72"/>
      <c r="I98" s="42" t="s">
        <v>21</v>
      </c>
      <c r="J98" s="17"/>
      <c r="K98" s="17"/>
      <c r="L98" s="17"/>
      <c r="M98" s="17"/>
      <c r="N98" s="17"/>
      <c r="O98" s="17"/>
      <c r="P98" s="17"/>
      <c r="Q98" s="17"/>
      <c r="R98" s="17"/>
      <c r="S98" s="4"/>
    </row>
    <row r="99" spans="1:19" ht="26.25" thickTop="1" thickBot="1" x14ac:dyDescent="0.4">
      <c r="A99" s="42">
        <v>78</v>
      </c>
      <c r="B99" s="42" t="s">
        <v>225</v>
      </c>
      <c r="C99" s="42" t="s">
        <v>222</v>
      </c>
      <c r="D99" s="45"/>
      <c r="E99" s="42">
        <v>9358131298</v>
      </c>
      <c r="F99" s="42" t="s">
        <v>155</v>
      </c>
      <c r="G99" s="58">
        <v>45846</v>
      </c>
      <c r="H99" s="70"/>
      <c r="I99" s="42" t="s">
        <v>33</v>
      </c>
      <c r="J99" s="42" t="s">
        <v>37</v>
      </c>
      <c r="K99" s="17"/>
      <c r="L99" s="17"/>
      <c r="M99" s="17"/>
      <c r="N99" s="17"/>
      <c r="O99" s="17"/>
      <c r="P99" s="17"/>
      <c r="Q99" s="17"/>
      <c r="R99" s="17"/>
      <c r="S99" s="4"/>
    </row>
    <row r="100" spans="1:19" ht="26.25" thickTop="1" thickBot="1" x14ac:dyDescent="0.4">
      <c r="A100" s="42">
        <v>79</v>
      </c>
      <c r="B100" s="42" t="s">
        <v>201</v>
      </c>
      <c r="C100" s="42" t="s">
        <v>226</v>
      </c>
      <c r="D100" s="45">
        <v>602272365185</v>
      </c>
      <c r="E100" s="42">
        <v>8003750629</v>
      </c>
      <c r="F100" s="42" t="s">
        <v>25</v>
      </c>
      <c r="G100" s="58">
        <v>45769</v>
      </c>
      <c r="H100" s="70"/>
      <c r="I100" s="42" t="s">
        <v>21</v>
      </c>
      <c r="J100" s="42"/>
      <c r="K100" s="42"/>
      <c r="L100" s="42"/>
      <c r="M100" s="42"/>
      <c r="N100" s="42"/>
      <c r="O100" s="42"/>
      <c r="P100" s="42"/>
      <c r="Q100" s="42"/>
      <c r="R100" s="42"/>
      <c r="S100" s="4"/>
    </row>
    <row r="101" spans="1:19" ht="26.25" thickTop="1" thickBot="1" x14ac:dyDescent="0.4">
      <c r="A101" s="42">
        <v>80</v>
      </c>
      <c r="B101" s="42" t="s">
        <v>227</v>
      </c>
      <c r="C101" s="42" t="s">
        <v>228</v>
      </c>
      <c r="D101" s="45"/>
      <c r="E101" s="42">
        <v>9799320957</v>
      </c>
      <c r="F101" s="42" t="s">
        <v>215</v>
      </c>
      <c r="G101" s="60">
        <v>45768</v>
      </c>
      <c r="H101" s="72"/>
      <c r="I101" s="42" t="s">
        <v>21</v>
      </c>
      <c r="J101" s="17"/>
      <c r="K101" s="17"/>
      <c r="L101" s="17"/>
      <c r="M101" s="17"/>
      <c r="N101" s="17"/>
      <c r="O101" s="17"/>
      <c r="P101" s="17"/>
      <c r="Q101" s="17"/>
      <c r="R101" s="17"/>
      <c r="S101" s="4"/>
    </row>
    <row r="102" spans="1:19" ht="24.75" x14ac:dyDescent="0.35">
      <c r="A102" s="42">
        <v>81</v>
      </c>
      <c r="B102" s="42" t="s">
        <v>229</v>
      </c>
      <c r="C102" s="42" t="s">
        <v>230</v>
      </c>
      <c r="D102" s="45"/>
      <c r="E102" s="42">
        <v>7665223656</v>
      </c>
      <c r="F102" s="42" t="s">
        <v>20</v>
      </c>
      <c r="G102" s="58">
        <v>45834</v>
      </c>
      <c r="H102" s="70"/>
      <c r="I102" s="42" t="s">
        <v>21</v>
      </c>
      <c r="J102" s="17"/>
      <c r="K102" s="17"/>
      <c r="L102" s="17"/>
      <c r="M102" s="17"/>
      <c r="N102" s="17"/>
      <c r="O102" s="17"/>
      <c r="P102" s="17"/>
      <c r="Q102" s="17"/>
      <c r="R102" s="17"/>
      <c r="S102" s="74"/>
    </row>
    <row r="103" spans="1:19" ht="24.75" x14ac:dyDescent="0.35">
      <c r="A103" s="42">
        <v>82</v>
      </c>
      <c r="B103" s="148" t="s">
        <v>231</v>
      </c>
      <c r="C103" s="42" t="s">
        <v>232</v>
      </c>
      <c r="D103" s="45"/>
      <c r="E103" s="42">
        <v>8209952668</v>
      </c>
      <c r="F103" s="65" t="s">
        <v>20</v>
      </c>
      <c r="G103" s="66">
        <v>45817</v>
      </c>
      <c r="H103" s="70"/>
      <c r="I103" s="42" t="s">
        <v>21</v>
      </c>
      <c r="J103" s="16" t="s">
        <v>33</v>
      </c>
      <c r="K103" s="17"/>
      <c r="L103" s="17"/>
      <c r="M103" s="17"/>
      <c r="N103" s="17"/>
      <c r="O103" s="17"/>
      <c r="P103" s="17"/>
      <c r="Q103" s="17"/>
      <c r="R103" s="17"/>
      <c r="S103" s="74"/>
    </row>
    <row r="104" spans="1:19" ht="24.75" x14ac:dyDescent="0.35">
      <c r="A104" s="263">
        <v>83</v>
      </c>
      <c r="B104" s="264" t="s">
        <v>233</v>
      </c>
      <c r="C104" s="264" t="s">
        <v>234</v>
      </c>
      <c r="D104" s="265"/>
      <c r="E104" s="263">
        <v>9610557981</v>
      </c>
      <c r="F104" s="264" t="s">
        <v>40</v>
      </c>
      <c r="G104" s="266">
        <v>45876</v>
      </c>
      <c r="H104" s="267"/>
      <c r="I104" s="263"/>
      <c r="J104" s="167"/>
      <c r="K104" s="17"/>
      <c r="L104" s="17"/>
      <c r="M104" s="17"/>
      <c r="N104" s="22"/>
      <c r="O104" s="17"/>
      <c r="P104" s="17"/>
      <c r="Q104" s="17"/>
      <c r="R104" s="17"/>
      <c r="S104" s="74"/>
    </row>
    <row r="105" spans="1:19" ht="26.25" thickTop="1" thickBot="1" x14ac:dyDescent="0.4">
      <c r="A105" s="42">
        <v>84</v>
      </c>
      <c r="B105" s="53" t="s">
        <v>235</v>
      </c>
      <c r="C105" s="53" t="s">
        <v>236</v>
      </c>
      <c r="D105" s="55"/>
      <c r="E105" s="53">
        <v>6378609482</v>
      </c>
      <c r="F105" s="53" t="s">
        <v>237</v>
      </c>
      <c r="G105" s="60">
        <v>45785</v>
      </c>
      <c r="H105" s="69"/>
      <c r="I105" s="42" t="s">
        <v>21</v>
      </c>
      <c r="J105" s="42" t="s">
        <v>37</v>
      </c>
      <c r="K105" s="17"/>
      <c r="L105" s="17"/>
      <c r="M105" s="17"/>
      <c r="N105" s="17"/>
      <c r="O105" s="17"/>
      <c r="P105" s="17"/>
      <c r="Q105" s="17"/>
      <c r="R105" s="17"/>
      <c r="S105" s="74"/>
    </row>
    <row r="106" spans="1:19" ht="26.25" thickTop="1" thickBot="1" x14ac:dyDescent="0.4">
      <c r="A106" s="42">
        <v>85</v>
      </c>
      <c r="B106" s="65" t="s">
        <v>238</v>
      </c>
      <c r="C106" s="84" t="s">
        <v>239</v>
      </c>
      <c r="D106" s="165"/>
      <c r="E106" s="166">
        <v>9509719394</v>
      </c>
      <c r="F106" s="65" t="s">
        <v>240</v>
      </c>
      <c r="G106" s="66">
        <v>45870</v>
      </c>
      <c r="H106" s="72"/>
      <c r="I106" s="53" t="s">
        <v>21</v>
      </c>
      <c r="J106" s="17" t="s">
        <v>33</v>
      </c>
      <c r="K106" s="17"/>
      <c r="L106" s="17"/>
      <c r="M106" s="17"/>
      <c r="N106" s="17"/>
      <c r="O106" s="17"/>
      <c r="P106" s="17"/>
      <c r="Q106" s="17"/>
      <c r="R106" s="17"/>
      <c r="S106" s="74"/>
    </row>
    <row r="107" spans="1:19" s="5" customFormat="1" ht="26.25" thickTop="1" thickBot="1" x14ac:dyDescent="0.4">
      <c r="A107" s="53">
        <v>86</v>
      </c>
      <c r="B107" s="53" t="s">
        <v>241</v>
      </c>
      <c r="C107" s="53" t="s">
        <v>242</v>
      </c>
      <c r="D107" s="55" t="s">
        <v>24</v>
      </c>
      <c r="E107" s="53">
        <v>9950995477</v>
      </c>
      <c r="F107" s="53" t="s">
        <v>243</v>
      </c>
      <c r="G107" s="60">
        <v>45778</v>
      </c>
      <c r="H107" s="72"/>
      <c r="I107" s="42" t="s">
        <v>21</v>
      </c>
      <c r="J107" s="42" t="s">
        <v>21</v>
      </c>
      <c r="K107" s="17"/>
      <c r="L107" s="17"/>
      <c r="M107" s="17"/>
      <c r="N107" s="17"/>
      <c r="O107" s="17"/>
      <c r="P107" s="17"/>
      <c r="Q107" s="17"/>
      <c r="R107" s="17"/>
      <c r="S107" s="37"/>
    </row>
    <row r="108" spans="1:19" s="81" customFormat="1" ht="26.25" thickTop="1" thickBot="1" x14ac:dyDescent="0.4">
      <c r="A108" s="45">
        <v>87</v>
      </c>
      <c r="B108" s="45" t="s">
        <v>244</v>
      </c>
      <c r="C108" s="45" t="s">
        <v>176</v>
      </c>
      <c r="D108" s="45">
        <v>468248178198</v>
      </c>
      <c r="E108" s="45">
        <v>6350129568</v>
      </c>
      <c r="F108" s="45" t="s">
        <v>177</v>
      </c>
      <c r="G108" s="58">
        <v>45772</v>
      </c>
      <c r="H108" s="70"/>
      <c r="I108" s="45" t="s">
        <v>21</v>
      </c>
      <c r="J108" s="45"/>
      <c r="K108" s="45"/>
      <c r="L108" s="45"/>
      <c r="M108" s="45"/>
      <c r="N108" s="45"/>
      <c r="O108" s="45"/>
      <c r="P108" s="45"/>
      <c r="Q108" s="45"/>
      <c r="R108" s="45"/>
      <c r="S108" s="82"/>
    </row>
    <row r="109" spans="1:19" ht="26.25" thickTop="1" thickBot="1" x14ac:dyDescent="0.4">
      <c r="A109" s="42">
        <v>88</v>
      </c>
      <c r="B109" s="42" t="s">
        <v>245</v>
      </c>
      <c r="C109" s="42" t="s">
        <v>246</v>
      </c>
      <c r="D109" s="45">
        <v>391769974186</v>
      </c>
      <c r="E109" s="42">
        <v>6378149311</v>
      </c>
      <c r="F109" s="42" t="s">
        <v>243</v>
      </c>
      <c r="G109" s="58">
        <v>45775</v>
      </c>
      <c r="H109" s="70"/>
      <c r="I109" s="42" t="s">
        <v>21</v>
      </c>
      <c r="J109" s="17"/>
      <c r="K109" s="17"/>
      <c r="L109" s="17"/>
      <c r="M109" s="17"/>
      <c r="N109" s="17"/>
      <c r="O109" s="17"/>
      <c r="P109" s="17"/>
      <c r="Q109" s="17"/>
      <c r="R109" s="17"/>
      <c r="S109" s="74"/>
    </row>
    <row r="110" spans="1:19" ht="26.25" thickTop="1" thickBot="1" x14ac:dyDescent="0.4">
      <c r="A110" s="23">
        <v>89</v>
      </c>
      <c r="B110" s="23" t="s">
        <v>247</v>
      </c>
      <c r="C110" s="23" t="s">
        <v>248</v>
      </c>
      <c r="D110" s="24">
        <v>207935525492</v>
      </c>
      <c r="E110" s="23">
        <v>9982548285</v>
      </c>
      <c r="F110" s="23" t="s">
        <v>40</v>
      </c>
      <c r="G110" s="59">
        <v>45792</v>
      </c>
      <c r="H110" s="274">
        <v>-100</v>
      </c>
      <c r="I110" s="23" t="s">
        <v>21</v>
      </c>
      <c r="J110" s="23" t="s">
        <v>98</v>
      </c>
      <c r="K110" s="42"/>
      <c r="L110" s="42"/>
      <c r="M110" s="42"/>
      <c r="N110" s="42"/>
      <c r="O110" s="42"/>
      <c r="P110" s="42"/>
      <c r="Q110" s="42"/>
      <c r="R110" s="42"/>
      <c r="S110" s="74"/>
    </row>
    <row r="111" spans="1:19" ht="26.25" thickTop="1" thickBot="1" x14ac:dyDescent="0.4">
      <c r="A111" s="42">
        <v>90</v>
      </c>
      <c r="B111" s="42" t="s">
        <v>249</v>
      </c>
      <c r="C111" s="42" t="s">
        <v>250</v>
      </c>
      <c r="D111" s="45">
        <v>207073266036</v>
      </c>
      <c r="E111" s="42">
        <v>8875319170</v>
      </c>
      <c r="F111" s="42" t="s">
        <v>25</v>
      </c>
      <c r="G111" s="58">
        <v>45769</v>
      </c>
      <c r="H111" s="70"/>
      <c r="I111" s="42" t="s">
        <v>21</v>
      </c>
      <c r="J111" s="17"/>
      <c r="K111" s="17"/>
      <c r="L111" s="17"/>
      <c r="M111" s="17"/>
      <c r="N111" s="17"/>
      <c r="O111" s="17"/>
      <c r="P111" s="17"/>
      <c r="Q111" s="17"/>
      <c r="R111" s="17"/>
      <c r="S111" s="74"/>
    </row>
    <row r="112" spans="1:19" ht="24.75" x14ac:dyDescent="0.35">
      <c r="A112" s="42">
        <v>91</v>
      </c>
      <c r="B112" s="65" t="s">
        <v>251</v>
      </c>
      <c r="C112" s="65" t="s">
        <v>252</v>
      </c>
      <c r="D112" s="95"/>
      <c r="E112" s="65">
        <v>9799880204</v>
      </c>
      <c r="F112" s="65" t="s">
        <v>20</v>
      </c>
      <c r="G112" s="66">
        <v>45870</v>
      </c>
      <c r="H112" s="98"/>
      <c r="I112" s="53"/>
      <c r="J112" s="42" t="s">
        <v>21</v>
      </c>
      <c r="K112" s="17"/>
      <c r="L112" s="17"/>
      <c r="M112" s="17"/>
      <c r="N112" s="17"/>
      <c r="O112" s="17"/>
      <c r="P112" s="17"/>
      <c r="Q112" s="17"/>
      <c r="R112" s="17"/>
      <c r="S112" s="74"/>
    </row>
    <row r="113" spans="1:19" ht="24.75" x14ac:dyDescent="0.35">
      <c r="A113" s="42">
        <v>92</v>
      </c>
      <c r="B113" s="65" t="s">
        <v>253</v>
      </c>
      <c r="C113" s="84" t="s">
        <v>254</v>
      </c>
      <c r="D113" s="165"/>
      <c r="E113" s="166">
        <v>9799880204</v>
      </c>
      <c r="F113" s="65" t="s">
        <v>20</v>
      </c>
      <c r="G113" s="66">
        <v>45870</v>
      </c>
      <c r="H113" s="205"/>
      <c r="I113" s="53"/>
      <c r="J113" s="53" t="s">
        <v>21</v>
      </c>
      <c r="K113" s="42"/>
      <c r="L113" s="42"/>
      <c r="M113" s="42"/>
      <c r="N113" s="42"/>
      <c r="O113" s="42"/>
      <c r="P113" s="42"/>
      <c r="Q113" s="42"/>
      <c r="R113" s="42"/>
      <c r="S113" s="74"/>
    </row>
    <row r="114" spans="1:19" ht="24.75" x14ac:dyDescent="0.35">
      <c r="A114" s="65">
        <v>93</v>
      </c>
      <c r="B114" s="148" t="s">
        <v>255</v>
      </c>
      <c r="C114" s="42" t="s">
        <v>256</v>
      </c>
      <c r="D114" s="45"/>
      <c r="E114" s="42">
        <v>7232806595</v>
      </c>
      <c r="F114" s="65" t="s">
        <v>134</v>
      </c>
      <c r="G114" s="66">
        <v>45881</v>
      </c>
      <c r="H114" s="70"/>
      <c r="I114" s="42"/>
      <c r="J114" s="140" t="s">
        <v>33</v>
      </c>
      <c r="K114" s="53"/>
      <c r="L114" s="53"/>
      <c r="M114" s="53"/>
      <c r="N114" s="53"/>
      <c r="O114" s="42"/>
      <c r="P114" s="53"/>
      <c r="Q114" s="53"/>
      <c r="R114" s="53"/>
      <c r="S114" s="74"/>
    </row>
    <row r="115" spans="1:19" ht="24.75" x14ac:dyDescent="0.35">
      <c r="A115" s="148">
        <v>94</v>
      </c>
      <c r="B115" s="65" t="s">
        <v>257</v>
      </c>
      <c r="C115" s="84" t="s">
        <v>29</v>
      </c>
      <c r="D115" s="165"/>
      <c r="E115" s="166">
        <v>8003712236</v>
      </c>
      <c r="F115" s="65" t="s">
        <v>177</v>
      </c>
      <c r="G115" s="66">
        <v>45862</v>
      </c>
      <c r="H115" s="72"/>
      <c r="I115" s="53" t="s">
        <v>21</v>
      </c>
      <c r="J115" s="53"/>
      <c r="K115" s="53"/>
      <c r="L115" s="53"/>
      <c r="M115" s="53"/>
      <c r="N115" s="53"/>
      <c r="O115" s="42"/>
      <c r="P115" s="53"/>
      <c r="Q115" s="53"/>
      <c r="R115" s="53"/>
      <c r="S115" s="74"/>
    </row>
    <row r="116" spans="1:19" ht="24.75" x14ac:dyDescent="0.35">
      <c r="A116" s="113">
        <v>95</v>
      </c>
      <c r="B116" s="65" t="s">
        <v>124</v>
      </c>
      <c r="C116" s="65" t="s">
        <v>258</v>
      </c>
      <c r="D116" s="95"/>
      <c r="E116" s="65">
        <v>8619840772</v>
      </c>
      <c r="F116" s="65" t="s">
        <v>20</v>
      </c>
      <c r="G116" s="66">
        <v>45868</v>
      </c>
      <c r="H116" s="96"/>
      <c r="I116" s="53" t="s">
        <v>21</v>
      </c>
      <c r="J116" s="53"/>
      <c r="K116" s="53"/>
      <c r="L116" s="53"/>
      <c r="M116" s="53"/>
      <c r="N116" s="53"/>
      <c r="O116" s="42"/>
      <c r="P116" s="53"/>
      <c r="Q116" s="53"/>
      <c r="R116" s="53"/>
      <c r="S116" s="74"/>
    </row>
    <row r="117" spans="1:19" ht="24.75" x14ac:dyDescent="0.35">
      <c r="A117" s="113">
        <v>96</v>
      </c>
      <c r="B117" s="53" t="s">
        <v>259</v>
      </c>
      <c r="C117" s="53" t="s">
        <v>260</v>
      </c>
      <c r="D117" s="55"/>
      <c r="E117" s="53">
        <v>7891321205</v>
      </c>
      <c r="F117" s="53" t="s">
        <v>20</v>
      </c>
      <c r="G117" s="60">
        <v>45879</v>
      </c>
      <c r="H117" s="69"/>
      <c r="I117" s="53"/>
      <c r="J117" s="73" t="s">
        <v>37</v>
      </c>
      <c r="K117" s="53"/>
      <c r="L117" s="53"/>
      <c r="M117" s="53"/>
      <c r="N117" s="53"/>
      <c r="O117" s="42"/>
      <c r="P117" s="53"/>
      <c r="Q117" s="53"/>
      <c r="R117" s="53"/>
      <c r="S117" s="74"/>
    </row>
    <row r="118" spans="1:19" ht="24.75" x14ac:dyDescent="0.35">
      <c r="A118" s="113">
        <v>97</v>
      </c>
      <c r="B118" s="136" t="s">
        <v>226</v>
      </c>
      <c r="C118" s="136" t="s">
        <v>261</v>
      </c>
      <c r="D118" s="146"/>
      <c r="E118" s="136">
        <v>8058825202</v>
      </c>
      <c r="F118" s="75" t="s">
        <v>58</v>
      </c>
      <c r="G118" s="137">
        <v>45875</v>
      </c>
      <c r="H118" s="147">
        <v>-100</v>
      </c>
      <c r="I118" s="75"/>
      <c r="J118" s="75" t="s">
        <v>98</v>
      </c>
      <c r="K118" s="53"/>
      <c r="L118" s="53"/>
      <c r="M118" s="53"/>
      <c r="N118" s="53"/>
      <c r="O118" s="42"/>
      <c r="P118" s="53"/>
      <c r="Q118" s="53"/>
      <c r="R118" s="53"/>
      <c r="S118" s="74"/>
    </row>
    <row r="119" spans="1:19" ht="24.75" x14ac:dyDescent="0.35">
      <c r="A119" s="113">
        <v>98</v>
      </c>
      <c r="B119" s="65" t="s">
        <v>262</v>
      </c>
      <c r="C119" s="65" t="s">
        <v>222</v>
      </c>
      <c r="D119" s="95"/>
      <c r="E119" s="65">
        <v>8824879273</v>
      </c>
      <c r="F119" s="65" t="s">
        <v>215</v>
      </c>
      <c r="G119" s="66">
        <v>45865</v>
      </c>
      <c r="H119" s="98"/>
      <c r="I119" s="53" t="s">
        <v>21</v>
      </c>
      <c r="J119" s="53"/>
      <c r="K119" s="53"/>
      <c r="L119" s="53"/>
      <c r="M119" s="53"/>
      <c r="N119" s="53"/>
      <c r="O119" s="42"/>
      <c r="P119" s="53"/>
      <c r="Q119" s="53"/>
      <c r="R119" s="53"/>
      <c r="S119" s="74"/>
    </row>
    <row r="120" spans="1:19" ht="24.75" x14ac:dyDescent="0.35">
      <c r="A120" s="113">
        <v>99</v>
      </c>
      <c r="B120" s="65" t="s">
        <v>263</v>
      </c>
      <c r="C120" s="65" t="s">
        <v>264</v>
      </c>
      <c r="D120" s="95"/>
      <c r="E120" s="65">
        <v>7877080309</v>
      </c>
      <c r="F120" s="65" t="s">
        <v>25</v>
      </c>
      <c r="G120" s="66">
        <v>45870</v>
      </c>
      <c r="H120" s="96"/>
      <c r="I120" s="53"/>
      <c r="J120" s="53" t="s">
        <v>21</v>
      </c>
      <c r="K120" s="53"/>
      <c r="L120" s="53"/>
      <c r="M120" s="53"/>
      <c r="N120" s="53"/>
      <c r="O120" s="42"/>
      <c r="P120" s="53"/>
      <c r="Q120" s="53"/>
      <c r="R120" s="53"/>
      <c r="S120" s="74"/>
    </row>
    <row r="121" spans="1:19" ht="24.75" x14ac:dyDescent="0.35">
      <c r="A121" s="75" t="s">
        <v>265</v>
      </c>
      <c r="B121" s="136"/>
      <c r="C121" s="136"/>
      <c r="D121" s="146"/>
      <c r="E121" s="136"/>
      <c r="F121" s="136"/>
      <c r="G121" s="137"/>
      <c r="H121" s="147"/>
      <c r="I121" s="75"/>
      <c r="J121" s="75"/>
      <c r="K121" s="53"/>
      <c r="L121" s="53"/>
      <c r="M121" s="53"/>
      <c r="N121" s="53"/>
      <c r="O121" s="42"/>
      <c r="P121" s="53"/>
      <c r="Q121" s="53"/>
      <c r="R121" s="53"/>
      <c r="S121" s="74"/>
    </row>
    <row r="122" spans="1:19" ht="26.25" thickTop="1" thickBot="1" x14ac:dyDescent="0.4">
      <c r="A122" s="75" t="s">
        <v>266</v>
      </c>
      <c r="B122" s="136"/>
      <c r="C122" s="136"/>
      <c r="D122" s="146"/>
      <c r="E122" s="136"/>
      <c r="F122" s="136"/>
      <c r="G122" s="137"/>
      <c r="H122" s="147"/>
      <c r="I122" s="75"/>
      <c r="J122" s="75"/>
      <c r="K122" s="53"/>
      <c r="L122" s="53"/>
      <c r="M122" s="53"/>
      <c r="N122" s="53"/>
      <c r="O122" s="42"/>
      <c r="P122" s="53"/>
      <c r="Q122" s="53"/>
      <c r="R122" s="53"/>
      <c r="S122" s="74"/>
    </row>
    <row r="123" spans="1:19" ht="26.25" thickTop="1" thickBot="1" x14ac:dyDescent="0.4">
      <c r="A123" s="53" t="s">
        <v>267</v>
      </c>
      <c r="B123" s="65"/>
      <c r="C123" s="65"/>
      <c r="D123" s="95"/>
      <c r="E123" s="65"/>
      <c r="F123" s="53"/>
      <c r="G123" s="66"/>
      <c r="H123" s="96"/>
      <c r="I123" s="53"/>
      <c r="J123" s="53"/>
      <c r="K123" s="53"/>
      <c r="L123" s="53"/>
      <c r="M123" s="53"/>
      <c r="N123" s="53"/>
      <c r="O123" s="42"/>
      <c r="P123" s="53"/>
      <c r="Q123" s="53"/>
      <c r="R123" s="53"/>
      <c r="S123" s="74"/>
    </row>
    <row r="124" spans="1:19" ht="26.25" thickTop="1" thickBot="1" x14ac:dyDescent="0.4">
      <c r="A124" s="75" t="s">
        <v>268</v>
      </c>
      <c r="B124" s="136"/>
      <c r="C124" s="136"/>
      <c r="D124" s="146"/>
      <c r="E124" s="136"/>
      <c r="F124" s="136"/>
      <c r="G124" s="137"/>
      <c r="H124" s="147"/>
      <c r="I124" s="75"/>
      <c r="J124" s="75"/>
      <c r="K124" s="53"/>
      <c r="L124" s="53"/>
      <c r="M124" s="53"/>
      <c r="N124" s="53"/>
      <c r="O124" s="42"/>
      <c r="P124" s="53"/>
      <c r="Q124" s="53"/>
      <c r="R124" s="53"/>
      <c r="S124" s="74"/>
    </row>
    <row r="125" spans="1:19" ht="24.75" x14ac:dyDescent="0.35">
      <c r="A125" s="53" t="s">
        <v>269</v>
      </c>
      <c r="C125" s="44"/>
      <c r="D125" s="105"/>
      <c r="E125" s="44"/>
      <c r="F125" s="44"/>
      <c r="G125" s="144"/>
      <c r="H125" s="83"/>
      <c r="I125" s="53"/>
      <c r="J125" s="53"/>
      <c r="K125" s="53"/>
      <c r="L125" s="53"/>
      <c r="M125" s="53"/>
      <c r="N125" s="53"/>
      <c r="O125" s="42"/>
      <c r="P125" s="53"/>
      <c r="Q125" s="53"/>
      <c r="R125" s="53"/>
      <c r="S125" s="74"/>
    </row>
    <row r="126" spans="1:19" ht="24.75" x14ac:dyDescent="0.35">
      <c r="A126" s="75" t="s">
        <v>270</v>
      </c>
      <c r="B126" s="75" t="s">
        <v>109</v>
      </c>
      <c r="C126" s="186" t="s">
        <v>271</v>
      </c>
      <c r="D126" s="146"/>
      <c r="E126" s="293">
        <v>8000124282</v>
      </c>
      <c r="F126" s="75" t="s">
        <v>272</v>
      </c>
      <c r="G126" s="272">
        <v>45822</v>
      </c>
      <c r="H126" s="273"/>
      <c r="I126" s="23" t="s">
        <v>33</v>
      </c>
      <c r="J126" s="75" t="s">
        <v>98</v>
      </c>
      <c r="K126" s="53"/>
      <c r="L126" s="53"/>
      <c r="M126" s="53"/>
      <c r="N126" s="53"/>
      <c r="O126" s="42"/>
      <c r="P126" s="53"/>
      <c r="Q126" s="53"/>
      <c r="R126" s="53"/>
      <c r="S126" s="74"/>
    </row>
    <row r="127" spans="1:19" ht="24.75" x14ac:dyDescent="0.35">
      <c r="A127" s="65" t="s">
        <v>273</v>
      </c>
      <c r="B127" s="106"/>
      <c r="C127" s="106"/>
      <c r="D127" s="107"/>
      <c r="E127" s="53"/>
      <c r="F127" s="53"/>
      <c r="G127" s="60"/>
      <c r="H127" s="72"/>
      <c r="I127" s="53"/>
      <c r="J127" s="53"/>
      <c r="K127" s="53"/>
      <c r="L127" s="53"/>
      <c r="M127" s="53"/>
      <c r="N127" s="53"/>
      <c r="O127" s="42"/>
      <c r="P127" s="53"/>
      <c r="Q127" s="53"/>
      <c r="R127" s="53"/>
      <c r="S127" s="74"/>
    </row>
    <row r="128" spans="1:19" ht="48.75" customHeight="1" x14ac:dyDescent="0.4">
      <c r="A128" s="101"/>
      <c r="B128" s="136"/>
      <c r="C128" s="136"/>
      <c r="D128" s="146"/>
      <c r="E128" s="136"/>
      <c r="F128" s="197" t="s">
        <v>274</v>
      </c>
      <c r="G128" s="137"/>
      <c r="H128" s="147"/>
      <c r="I128" s="75"/>
      <c r="J128" s="53"/>
      <c r="K128" s="53"/>
      <c r="L128" s="53"/>
      <c r="M128" s="53"/>
      <c r="N128" s="18"/>
      <c r="O128" s="53"/>
      <c r="P128" s="18"/>
      <c r="Q128" s="18"/>
      <c r="R128" s="18"/>
      <c r="S128" s="74"/>
    </row>
    <row r="129" spans="1:21" ht="24.75" x14ac:dyDescent="0.35">
      <c r="A129" s="92">
        <v>1</v>
      </c>
      <c r="B129" s="65" t="s">
        <v>275</v>
      </c>
      <c r="C129" s="65" t="s">
        <v>258</v>
      </c>
      <c r="D129" s="95"/>
      <c r="E129" s="65">
        <v>8619840772</v>
      </c>
      <c r="F129" s="65" t="s">
        <v>20</v>
      </c>
      <c r="G129" s="66">
        <v>45871</v>
      </c>
      <c r="H129" s="96" t="s">
        <v>276</v>
      </c>
      <c r="I129" s="53" t="s">
        <v>33</v>
      </c>
      <c r="J129" s="53"/>
      <c r="K129" s="94"/>
      <c r="L129" s="94"/>
      <c r="M129" s="94"/>
      <c r="N129" s="94"/>
      <c r="O129" s="90"/>
      <c r="P129" s="94"/>
      <c r="Q129" s="94"/>
      <c r="R129" s="94"/>
      <c r="S129" s="74"/>
    </row>
    <row r="130" spans="1:21" ht="24.75" x14ac:dyDescent="0.35">
      <c r="A130" s="187">
        <v>2</v>
      </c>
      <c r="B130" s="23" t="s">
        <v>181</v>
      </c>
      <c r="C130" s="23" t="s">
        <v>182</v>
      </c>
      <c r="D130" s="24">
        <v>566172223392</v>
      </c>
      <c r="E130" s="23">
        <v>7665889687</v>
      </c>
      <c r="F130" s="23" t="s">
        <v>25</v>
      </c>
      <c r="G130" s="137">
        <v>45871</v>
      </c>
      <c r="H130" s="96"/>
      <c r="I130" s="75" t="s">
        <v>26</v>
      </c>
      <c r="J130" s="53"/>
      <c r="K130" s="94"/>
      <c r="L130" s="94"/>
      <c r="M130" s="94"/>
      <c r="N130" s="94"/>
      <c r="O130" s="90"/>
      <c r="P130" s="94"/>
      <c r="Q130" s="94"/>
      <c r="R130" s="94"/>
      <c r="S130" s="7"/>
    </row>
    <row r="131" spans="1:21" ht="24.75" x14ac:dyDescent="0.35">
      <c r="A131" s="196">
        <v>3</v>
      </c>
      <c r="B131" s="65" t="s">
        <v>124</v>
      </c>
      <c r="C131" s="65" t="s">
        <v>258</v>
      </c>
      <c r="D131" s="95"/>
      <c r="E131" s="65">
        <v>8619840772</v>
      </c>
      <c r="F131" s="65" t="s">
        <v>20</v>
      </c>
      <c r="G131" s="66">
        <v>45871</v>
      </c>
      <c r="H131" s="91"/>
      <c r="I131" s="91" t="s">
        <v>33</v>
      </c>
      <c r="J131" s="91"/>
      <c r="K131" s="102"/>
      <c r="L131" s="102"/>
      <c r="M131" s="102"/>
      <c r="N131" s="102"/>
      <c r="O131" s="91"/>
      <c r="P131" s="102"/>
      <c r="Q131" s="102"/>
      <c r="R131" s="102"/>
      <c r="S131" s="8"/>
      <c r="T131" s="10"/>
      <c r="U131" s="10"/>
    </row>
    <row r="132" spans="1:21" ht="24.75" x14ac:dyDescent="0.35">
      <c r="A132" s="91">
        <v>4</v>
      </c>
      <c r="B132" s="65" t="s">
        <v>121</v>
      </c>
      <c r="C132" s="65" t="s">
        <v>122</v>
      </c>
      <c r="D132" s="95"/>
      <c r="E132" s="65">
        <v>7240191906</v>
      </c>
      <c r="F132" s="53" t="s">
        <v>20</v>
      </c>
      <c r="G132" s="66">
        <v>45871</v>
      </c>
      <c r="H132" s="103"/>
      <c r="I132" s="92" t="s">
        <v>21</v>
      </c>
      <c r="J132" s="103"/>
      <c r="K132" s="103"/>
      <c r="L132" s="103"/>
      <c r="M132" s="103"/>
      <c r="N132" s="103"/>
      <c r="O132" s="103"/>
      <c r="P132" s="103"/>
      <c r="Q132" s="103"/>
      <c r="R132" s="103"/>
      <c r="S132" s="8"/>
      <c r="T132" s="10"/>
      <c r="U132" s="10"/>
    </row>
    <row r="133" spans="1:21" ht="24.75" x14ac:dyDescent="0.35">
      <c r="A133" s="199">
        <v>5</v>
      </c>
      <c r="B133" s="23" t="s">
        <v>208</v>
      </c>
      <c r="C133" s="23" t="s">
        <v>209</v>
      </c>
      <c r="D133" s="24">
        <v>246344731617</v>
      </c>
      <c r="E133" s="23">
        <v>9785342971</v>
      </c>
      <c r="F133" s="23" t="s">
        <v>25</v>
      </c>
      <c r="G133" s="137">
        <v>45871</v>
      </c>
      <c r="H133" s="103"/>
      <c r="I133" s="187" t="s">
        <v>26</v>
      </c>
      <c r="J133" s="103"/>
      <c r="K133" s="103"/>
      <c r="L133" s="103"/>
      <c r="M133" s="103"/>
      <c r="N133" s="103"/>
      <c r="O133" s="103"/>
      <c r="P133" s="103"/>
      <c r="Q133" s="103"/>
      <c r="R133" s="103"/>
      <c r="S133" s="8"/>
      <c r="T133" s="10"/>
      <c r="U133" s="10"/>
    </row>
    <row r="134" spans="1:21" ht="24.75" x14ac:dyDescent="0.35">
      <c r="A134" s="196">
        <v>6</v>
      </c>
      <c r="B134" s="53" t="s">
        <v>210</v>
      </c>
      <c r="C134" s="53" t="s">
        <v>211</v>
      </c>
      <c r="D134" s="55"/>
      <c r="E134" s="53">
        <v>8824665409</v>
      </c>
      <c r="F134" s="53" t="s">
        <v>212</v>
      </c>
      <c r="G134" s="66">
        <v>45871</v>
      </c>
      <c r="H134" s="103"/>
      <c r="I134" s="201" t="s">
        <v>33</v>
      </c>
      <c r="J134" s="103"/>
      <c r="K134" s="103"/>
      <c r="L134" s="103"/>
      <c r="M134" s="103"/>
      <c r="N134" s="103"/>
      <c r="O134" s="103"/>
      <c r="P134" s="103"/>
      <c r="Q134" s="103"/>
      <c r="R134" s="103"/>
      <c r="S134" s="8"/>
      <c r="T134" s="10"/>
      <c r="U134" s="10"/>
    </row>
    <row r="135" spans="1:21" ht="24.75" x14ac:dyDescent="0.35">
      <c r="A135" s="91">
        <v>7</v>
      </c>
      <c r="B135" s="42" t="s">
        <v>178</v>
      </c>
      <c r="C135" s="42" t="s">
        <v>179</v>
      </c>
      <c r="D135" s="45"/>
      <c r="E135" s="42">
        <v>8561811056</v>
      </c>
      <c r="F135" s="42" t="s">
        <v>180</v>
      </c>
      <c r="G135" s="66">
        <v>45871</v>
      </c>
      <c r="H135" s="103"/>
      <c r="I135" s="90" t="s">
        <v>21</v>
      </c>
      <c r="J135" s="103"/>
      <c r="K135" s="103"/>
      <c r="L135" s="103"/>
      <c r="M135" s="103"/>
      <c r="N135" s="103"/>
      <c r="O135" s="103"/>
      <c r="P135" s="103"/>
      <c r="Q135" s="103"/>
      <c r="R135" s="103"/>
      <c r="S135" s="8"/>
      <c r="T135" s="10"/>
      <c r="U135" s="10"/>
    </row>
    <row r="136" spans="1:21" ht="24.75" x14ac:dyDescent="0.35">
      <c r="A136" s="199"/>
      <c r="B136" s="23"/>
      <c r="C136" s="23"/>
      <c r="D136" s="24"/>
      <c r="E136" s="23"/>
      <c r="F136" s="23"/>
      <c r="G136" s="137"/>
      <c r="H136" s="103"/>
      <c r="I136" s="187"/>
      <c r="J136" s="103"/>
      <c r="K136" s="103"/>
      <c r="L136" s="103"/>
      <c r="M136" s="103"/>
      <c r="N136" s="103"/>
      <c r="O136" s="103"/>
      <c r="P136" s="103"/>
      <c r="Q136" s="103"/>
      <c r="R136" s="103"/>
      <c r="S136" s="8"/>
      <c r="T136" s="10"/>
      <c r="U136" s="10"/>
    </row>
    <row r="137" spans="1:21" ht="24.75" x14ac:dyDescent="0.35">
      <c r="A137" s="196">
        <v>9</v>
      </c>
      <c r="B137" s="268" t="s">
        <v>277</v>
      </c>
      <c r="C137" s="92" t="s">
        <v>278</v>
      </c>
      <c r="D137" s="103"/>
      <c r="E137" s="90">
        <v>8824720806</v>
      </c>
      <c r="F137" s="90" t="s">
        <v>20</v>
      </c>
      <c r="G137" s="66">
        <v>45874</v>
      </c>
      <c r="H137" s="103"/>
      <c r="I137" s="90" t="s">
        <v>21</v>
      </c>
      <c r="J137" s="103"/>
      <c r="K137" s="103"/>
      <c r="L137" s="103"/>
      <c r="M137" s="103"/>
      <c r="N137" s="103"/>
      <c r="O137" s="103"/>
      <c r="P137" s="103"/>
      <c r="Q137" s="103"/>
      <c r="R137" s="103"/>
      <c r="S137" s="8"/>
      <c r="T137" s="10"/>
      <c r="U137" s="10"/>
    </row>
    <row r="138" spans="1:21" ht="24.75" x14ac:dyDescent="0.35">
      <c r="A138" s="196">
        <v>10</v>
      </c>
      <c r="B138" s="92" t="s">
        <v>279</v>
      </c>
      <c r="C138" s="92" t="s">
        <v>280</v>
      </c>
      <c r="D138" s="103"/>
      <c r="E138" s="90">
        <v>9024027011</v>
      </c>
      <c r="F138" s="90" t="s">
        <v>20</v>
      </c>
      <c r="G138" s="66">
        <v>45874</v>
      </c>
      <c r="H138" s="103"/>
      <c r="I138" s="90" t="s">
        <v>21</v>
      </c>
      <c r="J138" s="103"/>
      <c r="K138" s="103"/>
      <c r="L138" s="103"/>
      <c r="M138" s="103"/>
      <c r="N138" s="103"/>
      <c r="O138" s="103"/>
      <c r="P138" s="103"/>
      <c r="Q138" s="103"/>
      <c r="R138" s="103"/>
      <c r="S138" s="8"/>
      <c r="T138" s="10"/>
      <c r="U138" s="10"/>
    </row>
    <row r="139" spans="1:21" ht="24.75" x14ac:dyDescent="0.35">
      <c r="A139" s="196">
        <v>11</v>
      </c>
      <c r="B139" s="103"/>
      <c r="C139" s="103"/>
      <c r="D139" s="103"/>
      <c r="E139" s="103"/>
      <c r="F139" s="90"/>
      <c r="G139" s="103"/>
      <c r="H139" s="103"/>
      <c r="I139" s="97"/>
      <c r="J139" s="103"/>
      <c r="K139" s="103"/>
      <c r="L139" s="103"/>
      <c r="M139" s="103"/>
      <c r="N139" s="103"/>
      <c r="O139" s="103"/>
      <c r="P139" s="103"/>
      <c r="Q139" s="103"/>
      <c r="R139" s="103"/>
      <c r="S139" s="8"/>
      <c r="T139" s="10"/>
      <c r="U139" s="10"/>
    </row>
    <row r="140" spans="1:21" ht="24.75" x14ac:dyDescent="0.35">
      <c r="A140" s="196">
        <v>12</v>
      </c>
      <c r="B140" s="103"/>
      <c r="C140" s="103"/>
      <c r="D140" s="103"/>
      <c r="E140" s="103"/>
      <c r="F140" s="103"/>
      <c r="G140" s="103"/>
      <c r="H140" s="103"/>
      <c r="I140" s="97"/>
      <c r="J140" s="103"/>
      <c r="K140" s="103"/>
      <c r="L140" s="103"/>
      <c r="M140" s="103"/>
      <c r="N140" s="103"/>
      <c r="O140" s="103"/>
      <c r="P140" s="103"/>
      <c r="Q140" s="103"/>
      <c r="R140" s="103"/>
      <c r="S140" s="8"/>
      <c r="T140" s="10"/>
      <c r="U140" s="10"/>
    </row>
    <row r="141" spans="1:21" ht="24.75" x14ac:dyDescent="0.35">
      <c r="A141" s="196">
        <v>13</v>
      </c>
      <c r="B141" s="103"/>
      <c r="C141" s="103"/>
      <c r="D141" s="103"/>
      <c r="E141" s="103"/>
      <c r="F141" s="103"/>
      <c r="G141" s="103"/>
      <c r="H141" s="103"/>
      <c r="I141" s="97"/>
      <c r="J141" s="103"/>
      <c r="K141" s="103"/>
      <c r="L141" s="103"/>
      <c r="M141" s="103"/>
      <c r="N141" s="103"/>
      <c r="O141" s="103"/>
      <c r="P141" s="103"/>
      <c r="Q141" s="103"/>
      <c r="R141" s="103"/>
      <c r="S141" s="8"/>
      <c r="T141" s="10"/>
      <c r="U141" s="10"/>
    </row>
    <row r="142" spans="1:21" ht="24.75" x14ac:dyDescent="0.35">
      <c r="A142" s="196">
        <v>14</v>
      </c>
      <c r="B142" s="103"/>
      <c r="C142" s="103"/>
      <c r="D142" s="103"/>
      <c r="E142" s="103"/>
      <c r="F142" s="103"/>
      <c r="G142" s="103"/>
      <c r="H142" s="103"/>
      <c r="I142" s="97"/>
      <c r="J142" s="103"/>
      <c r="K142" s="103"/>
      <c r="L142" s="103"/>
      <c r="M142" s="103"/>
      <c r="N142" s="103"/>
      <c r="O142" s="103"/>
      <c r="P142" s="103"/>
      <c r="Q142" s="103"/>
      <c r="R142" s="103"/>
      <c r="S142" s="8"/>
      <c r="T142" s="10"/>
      <c r="U142" s="10"/>
    </row>
    <row r="143" spans="1:21" ht="24.75" x14ac:dyDescent="0.35">
      <c r="A143" s="196">
        <v>15</v>
      </c>
      <c r="B143" s="103"/>
      <c r="C143" s="103"/>
      <c r="D143" s="103"/>
      <c r="E143" s="103"/>
      <c r="F143" s="103"/>
      <c r="G143" s="103"/>
      <c r="H143" s="103"/>
      <c r="I143" s="97"/>
      <c r="J143" s="103"/>
      <c r="K143" s="103"/>
      <c r="L143" s="103"/>
      <c r="M143" s="103"/>
      <c r="N143" s="103"/>
      <c r="O143" s="103"/>
      <c r="P143" s="103"/>
      <c r="Q143" s="103"/>
      <c r="R143" s="103"/>
      <c r="S143" s="8"/>
      <c r="T143" s="10"/>
      <c r="U143" s="10"/>
    </row>
    <row r="144" spans="1:21" ht="24.75" x14ac:dyDescent="0.35">
      <c r="A144" s="104">
        <v>10</v>
      </c>
      <c r="B144" s="103"/>
      <c r="C144" s="103"/>
      <c r="D144" s="103"/>
      <c r="E144" s="103"/>
      <c r="F144" s="103"/>
      <c r="G144" s="103"/>
      <c r="H144" s="103"/>
      <c r="I144" s="97"/>
      <c r="J144" s="103"/>
      <c r="K144" s="103"/>
      <c r="L144" s="103"/>
      <c r="M144" s="103"/>
      <c r="N144" s="103"/>
      <c r="O144" s="103"/>
      <c r="P144" s="103"/>
      <c r="Q144" s="103"/>
      <c r="R144" s="103"/>
      <c r="S144" s="8"/>
      <c r="T144" s="10"/>
      <c r="U144" s="10"/>
    </row>
    <row r="145" spans="1:21" ht="15.75" thickTop="1" x14ac:dyDescent="0.2">
      <c r="A145" s="8"/>
      <c r="B145" s="79"/>
      <c r="C145" s="8"/>
      <c r="D145" s="9"/>
      <c r="E145" s="8"/>
      <c r="F145" s="8"/>
      <c r="G145" s="62"/>
      <c r="H145" s="31"/>
      <c r="I145" s="8"/>
      <c r="J145" s="8"/>
      <c r="K145" s="8"/>
      <c r="L145" s="8"/>
      <c r="M145" s="8"/>
      <c r="N145" s="8"/>
      <c r="O145" s="8"/>
      <c r="P145" s="10"/>
      <c r="Q145" s="10"/>
      <c r="R145" s="10"/>
      <c r="S145" s="8"/>
      <c r="T145" s="10"/>
      <c r="U145" s="10"/>
    </row>
    <row r="146" spans="1:21" x14ac:dyDescent="0.2">
      <c r="A146" s="8"/>
      <c r="B146" s="79"/>
      <c r="C146" s="8"/>
      <c r="D146" s="9"/>
      <c r="E146" s="8"/>
      <c r="F146" s="8"/>
      <c r="G146" s="62"/>
      <c r="H146" s="31"/>
      <c r="I146" s="8"/>
      <c r="J146" s="8"/>
      <c r="K146" s="8"/>
      <c r="L146" s="8"/>
      <c r="M146" s="8"/>
      <c r="N146" s="8"/>
      <c r="O146" s="8"/>
      <c r="P146" s="10"/>
      <c r="Q146" s="10"/>
      <c r="R146" s="10"/>
      <c r="S146" s="8"/>
      <c r="T146" s="10"/>
      <c r="U146" s="10"/>
    </row>
    <row r="147" spans="1:21" x14ac:dyDescent="0.2">
      <c r="A147" s="10"/>
      <c r="C147" s="10"/>
      <c r="D147" s="11"/>
      <c r="E147" s="10"/>
      <c r="F147" s="10"/>
      <c r="G147" s="63"/>
      <c r="H147" s="32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</row>
    <row r="148" spans="1:21" x14ac:dyDescent="0.2">
      <c r="A148" s="10"/>
      <c r="C148" s="10"/>
      <c r="D148" s="11"/>
      <c r="E148" s="10"/>
      <c r="F148" s="10"/>
      <c r="G148" s="63"/>
      <c r="H148" s="32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</row>
    <row r="149" spans="1:21" x14ac:dyDescent="0.2">
      <c r="A149" s="10"/>
      <c r="C149" s="10"/>
      <c r="D149" s="11"/>
      <c r="E149" s="10"/>
      <c r="F149" s="10"/>
      <c r="G149" s="63"/>
      <c r="H149" s="32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</row>
    <row r="150" spans="1:21" x14ac:dyDescent="0.2">
      <c r="A150" s="10"/>
      <c r="C150" s="10"/>
      <c r="D150" s="11"/>
      <c r="E150" s="10"/>
      <c r="F150" s="10"/>
      <c r="G150" s="63"/>
      <c r="H150" s="32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</row>
    <row r="151" spans="1:21" x14ac:dyDescent="0.2">
      <c r="A151" s="10"/>
      <c r="C151" s="10"/>
      <c r="D151" s="11"/>
      <c r="E151" s="10"/>
      <c r="F151" s="10"/>
      <c r="G151" s="63"/>
      <c r="H151" s="32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</row>
    <row r="152" spans="1:21" x14ac:dyDescent="0.2">
      <c r="A152" s="10"/>
      <c r="C152" s="10"/>
      <c r="D152" s="11"/>
      <c r="E152" s="10"/>
      <c r="F152" s="10"/>
      <c r="G152" s="63"/>
      <c r="H152" s="32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</row>
    <row r="153" spans="1:21" x14ac:dyDescent="0.2">
      <c r="A153" s="10"/>
      <c r="C153" s="10"/>
      <c r="D153" s="11"/>
      <c r="E153" s="10"/>
      <c r="F153" s="10"/>
      <c r="G153" s="63"/>
      <c r="H153" s="32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</row>
    <row r="154" spans="1:21" x14ac:dyDescent="0.2">
      <c r="A154" s="10"/>
      <c r="C154" s="10"/>
      <c r="D154" s="11"/>
      <c r="E154" s="10"/>
      <c r="F154" s="10"/>
      <c r="G154" s="63"/>
      <c r="H154" s="32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</row>
    <row r="155" spans="1:21" x14ac:dyDescent="0.2">
      <c r="A155" s="10"/>
      <c r="C155" s="10"/>
      <c r="D155" s="11"/>
      <c r="E155" s="10"/>
      <c r="F155" s="10"/>
      <c r="G155" s="63"/>
      <c r="H155" s="32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</row>
    <row r="156" spans="1:21" x14ac:dyDescent="0.2">
      <c r="A156" s="10"/>
      <c r="C156" s="10"/>
      <c r="D156" s="11"/>
      <c r="E156" s="10"/>
      <c r="F156" s="10"/>
      <c r="G156" s="63"/>
      <c r="H156" s="32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</row>
    <row r="157" spans="1:21" x14ac:dyDescent="0.2">
      <c r="A157" s="10"/>
      <c r="C157" s="10"/>
      <c r="D157" s="11"/>
      <c r="E157" s="10"/>
      <c r="F157" s="10"/>
      <c r="G157" s="63"/>
      <c r="H157" s="32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</row>
    <row r="158" spans="1:21" x14ac:dyDescent="0.2">
      <c r="A158" s="10"/>
      <c r="C158" s="10"/>
      <c r="D158" s="11"/>
      <c r="E158" s="10"/>
      <c r="F158" s="10"/>
      <c r="G158" s="63"/>
      <c r="H158" s="32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</row>
    <row r="159" spans="1:21" x14ac:dyDescent="0.2">
      <c r="A159" s="10"/>
      <c r="C159" s="10"/>
      <c r="D159" s="11"/>
      <c r="E159" s="10"/>
      <c r="F159" s="10"/>
      <c r="G159" s="63"/>
      <c r="H159" s="32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</row>
    <row r="160" spans="1:21" ht="15.75" thickBot="1" x14ac:dyDescent="0.25">
      <c r="A160" s="10"/>
      <c r="C160" s="10"/>
      <c r="D160" s="11"/>
      <c r="E160" s="10"/>
      <c r="F160" s="10"/>
      <c r="G160" s="63"/>
      <c r="H160" s="32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</row>
    <row r="161" spans="1:18" ht="26.25" thickTop="1" thickBot="1" x14ac:dyDescent="0.4">
      <c r="A161" s="10"/>
      <c r="B161" s="80"/>
      <c r="C161" s="39"/>
      <c r="D161" s="39"/>
      <c r="E161" s="40"/>
      <c r="F161" s="39"/>
      <c r="G161" s="64"/>
      <c r="H161" s="71"/>
      <c r="I161" s="41"/>
      <c r="J161" s="39"/>
      <c r="K161" s="38"/>
      <c r="L161" s="10"/>
      <c r="M161" s="10"/>
      <c r="N161" s="10"/>
      <c r="O161" s="10"/>
      <c r="P161" s="10"/>
      <c r="Q161" s="10"/>
      <c r="R161" s="10"/>
    </row>
    <row r="165" spans="1:18" ht="26.25" thickTop="1" thickBot="1" x14ac:dyDescent="0.4">
      <c r="D165" s="36"/>
      <c r="E165" s="35"/>
    </row>
  </sheetData>
  <autoFilter ref="A1:R121" xr:uid="{00000000-0001-0000-0000-000000000000}"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10">
    <mergeCell ref="A42:R45"/>
    <mergeCell ref="H1:H2"/>
    <mergeCell ref="I1:Q1"/>
    <mergeCell ref="B1:B2"/>
    <mergeCell ref="A1:A2"/>
    <mergeCell ref="C1:C2"/>
    <mergeCell ref="D1:D2"/>
    <mergeCell ref="E1:E2"/>
    <mergeCell ref="F1:F2"/>
    <mergeCell ref="G1:G2"/>
  </mergeCells>
  <pageMargins left="0.7" right="0.7" top="0.75" bottom="0.75" header="0.3" footer="0.3"/>
  <pageSetup paperSize="9" scale="0" firstPageNumber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AA7CB-8065-4EA5-851C-EB51C9433675}">
  <dimension ref="A1:E15"/>
  <sheetViews>
    <sheetView workbookViewId="0">
      <selection activeCell="K14" sqref="K14"/>
    </sheetView>
  </sheetViews>
  <sheetFormatPr defaultRowHeight="15" x14ac:dyDescent="0.2"/>
  <cols>
    <col min="1" max="1" width="23.5390625" style="108" bestFit="1" customWidth="1"/>
    <col min="2" max="2" width="16.41015625" bestFit="1" customWidth="1"/>
    <col min="3" max="4" width="16.54296875" bestFit="1" customWidth="1"/>
    <col min="5" max="5" width="22.05859375" bestFit="1" customWidth="1"/>
  </cols>
  <sheetData>
    <row r="1" spans="1:5" ht="21" x14ac:dyDescent="0.3">
      <c r="A1" s="109" t="s">
        <v>281</v>
      </c>
      <c r="B1" s="110" t="s">
        <v>282</v>
      </c>
      <c r="C1" s="110" t="s">
        <v>283</v>
      </c>
      <c r="D1" s="110" t="s">
        <v>284</v>
      </c>
      <c r="E1" s="110" t="s">
        <v>285</v>
      </c>
    </row>
    <row r="2" spans="1:5" x14ac:dyDescent="0.2">
      <c r="A2" s="111">
        <v>45833</v>
      </c>
      <c r="B2" s="112"/>
      <c r="C2" s="112"/>
      <c r="D2" s="112"/>
      <c r="E2" s="112"/>
    </row>
    <row r="3" spans="1:5" x14ac:dyDescent="0.2">
      <c r="A3" s="111">
        <v>45834</v>
      </c>
      <c r="B3" s="112"/>
      <c r="C3" s="112"/>
      <c r="D3" s="112"/>
      <c r="E3" s="112"/>
    </row>
    <row r="4" spans="1:5" x14ac:dyDescent="0.2">
      <c r="A4" s="111">
        <v>45835</v>
      </c>
      <c r="B4" s="112"/>
      <c r="C4" s="112"/>
      <c r="D4" s="112"/>
      <c r="E4" s="112"/>
    </row>
    <row r="5" spans="1:5" x14ac:dyDescent="0.2">
      <c r="A5" s="111">
        <v>45836</v>
      </c>
      <c r="B5" s="112"/>
      <c r="C5" s="112"/>
      <c r="D5" s="112"/>
      <c r="E5" s="112"/>
    </row>
    <row r="6" spans="1:5" x14ac:dyDescent="0.2">
      <c r="A6" s="111">
        <v>45837</v>
      </c>
      <c r="B6" s="112"/>
      <c r="C6" s="112"/>
      <c r="D6" s="112"/>
      <c r="E6" s="112"/>
    </row>
    <row r="7" spans="1:5" x14ac:dyDescent="0.2">
      <c r="A7" s="111">
        <v>45838</v>
      </c>
      <c r="B7" s="112"/>
      <c r="C7" s="112"/>
      <c r="D7" s="112"/>
      <c r="E7" s="112"/>
    </row>
    <row r="8" spans="1:5" x14ac:dyDescent="0.2">
      <c r="A8" s="111">
        <v>45839</v>
      </c>
      <c r="B8" s="112"/>
      <c r="C8" s="112"/>
      <c r="D8" s="112"/>
      <c r="E8" s="112"/>
    </row>
    <row r="9" spans="1:5" x14ac:dyDescent="0.2">
      <c r="A9" s="111">
        <v>45840</v>
      </c>
      <c r="B9" s="112"/>
      <c r="C9" s="112"/>
      <c r="D9" s="112"/>
      <c r="E9" s="112"/>
    </row>
    <row r="10" spans="1:5" x14ac:dyDescent="0.2">
      <c r="A10" s="111">
        <v>45841</v>
      </c>
      <c r="B10" s="112"/>
      <c r="C10" s="112"/>
      <c r="D10" s="112"/>
      <c r="E10" s="112"/>
    </row>
    <row r="11" spans="1:5" x14ac:dyDescent="0.2">
      <c r="A11" s="111">
        <v>45842</v>
      </c>
      <c r="B11" s="112"/>
      <c r="C11" s="112"/>
      <c r="D11" s="112"/>
      <c r="E11" s="112"/>
    </row>
    <row r="12" spans="1:5" x14ac:dyDescent="0.2">
      <c r="A12" s="111">
        <v>45843</v>
      </c>
      <c r="B12" s="112"/>
      <c r="C12" s="112"/>
      <c r="D12" s="112"/>
      <c r="E12" s="112"/>
    </row>
    <row r="13" spans="1:5" x14ac:dyDescent="0.2">
      <c r="A13" s="111">
        <v>45844</v>
      </c>
      <c r="B13" s="112"/>
      <c r="C13" s="112"/>
      <c r="D13" s="112"/>
      <c r="E13" s="112"/>
    </row>
    <row r="14" spans="1:5" x14ac:dyDescent="0.2">
      <c r="A14" s="111">
        <v>45845</v>
      </c>
      <c r="B14" s="112"/>
      <c r="C14" s="112"/>
      <c r="D14" s="112"/>
      <c r="E14" s="112"/>
    </row>
    <row r="15" spans="1:5" x14ac:dyDescent="0.2">
      <c r="A15" s="111">
        <v>45846</v>
      </c>
      <c r="B15" s="112"/>
      <c r="C15" s="112"/>
      <c r="D15" s="112"/>
      <c r="E15" s="11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CAD90-1B98-7341-812E-A9E94F9BAD7B}">
  <dimension ref="A1:F1"/>
  <sheetViews>
    <sheetView zoomScaleNormal="60" zoomScaleSheetLayoutView="100" workbookViewId="0">
      <selection activeCell="E1" sqref="E1"/>
    </sheetView>
  </sheetViews>
  <sheetFormatPr defaultRowHeight="15" x14ac:dyDescent="0.2"/>
  <cols>
    <col min="4" max="4" width="20.17578125" customWidth="1"/>
    <col min="5" max="5" width="13.1796875" bestFit="1" customWidth="1"/>
    <col min="6" max="6" width="16.27734375" bestFit="1" customWidth="1"/>
  </cols>
  <sheetData>
    <row r="1" spans="1:6" ht="18.75" x14ac:dyDescent="0.25">
      <c r="A1" s="206" t="s">
        <v>286</v>
      </c>
      <c r="B1" s="206" t="s">
        <v>281</v>
      </c>
      <c r="C1" s="206" t="s">
        <v>287</v>
      </c>
      <c r="D1" s="206" t="s">
        <v>288</v>
      </c>
      <c r="E1" s="206" t="s">
        <v>289</v>
      </c>
      <c r="F1" s="206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43F50-60D4-46E6-8E9F-7AB5CDA9FF23}">
  <dimension ref="A1:N143"/>
  <sheetViews>
    <sheetView tabSelected="1" topLeftCell="A11" workbookViewId="0">
      <selection activeCell="I69" sqref="I69"/>
    </sheetView>
  </sheetViews>
  <sheetFormatPr defaultColWidth="9.14453125" defaultRowHeight="15" x14ac:dyDescent="0.2"/>
  <cols>
    <col min="1" max="1" width="12.10546875" style="118" customWidth="1"/>
    <col min="2" max="2" width="15.46875" style="114" bestFit="1" customWidth="1"/>
    <col min="3" max="3" width="8.47265625" style="114" customWidth="1"/>
    <col min="4" max="4" width="21.65625" style="124" customWidth="1"/>
    <col min="5" max="5" width="21.25390625" style="125" bestFit="1" customWidth="1"/>
    <col min="6" max="6" width="18.0234375" style="125" customWidth="1"/>
    <col min="7" max="7" width="29.19140625" style="127" customWidth="1"/>
    <col min="8" max="8" width="12.64453125" style="114" bestFit="1" customWidth="1"/>
    <col min="9" max="9" width="30.9375" style="115" bestFit="1" customWidth="1"/>
    <col min="10" max="10" width="23.5390625" style="114" bestFit="1" customWidth="1"/>
    <col min="11" max="11" width="25.9609375" style="115" bestFit="1" customWidth="1"/>
    <col min="12" max="12" width="25.9609375" style="114" bestFit="1" customWidth="1"/>
    <col min="13" max="16384" width="9.14453125" style="114"/>
  </cols>
  <sheetData>
    <row r="1" spans="1:14" s="117" customFormat="1" ht="35.25" x14ac:dyDescent="0.25">
      <c r="A1" s="117" t="s">
        <v>291</v>
      </c>
      <c r="B1" s="207" t="s">
        <v>292</v>
      </c>
      <c r="C1" s="117" t="s">
        <v>293</v>
      </c>
      <c r="D1" s="134" t="s">
        <v>294</v>
      </c>
      <c r="E1" s="117" t="s">
        <v>295</v>
      </c>
      <c r="F1" s="260" t="s">
        <v>296</v>
      </c>
      <c r="G1" s="133" t="s">
        <v>297</v>
      </c>
      <c r="H1" s="117" t="s">
        <v>298</v>
      </c>
      <c r="I1" s="119" t="s">
        <v>299</v>
      </c>
      <c r="J1" s="117" t="s">
        <v>300</v>
      </c>
      <c r="K1" s="117" t="s">
        <v>301</v>
      </c>
      <c r="N1" s="121"/>
    </row>
    <row r="2" spans="1:14" ht="16.5" x14ac:dyDescent="0.25">
      <c r="A2" s="209">
        <v>20250135</v>
      </c>
      <c r="B2" s="210">
        <v>1</v>
      </c>
      <c r="C2" s="209" t="s">
        <v>302</v>
      </c>
      <c r="D2" s="208" t="s">
        <v>18</v>
      </c>
      <c r="E2" s="211" t="s">
        <v>19</v>
      </c>
      <c r="F2" s="208">
        <v>7690838347</v>
      </c>
      <c r="G2" s="212">
        <v>45872</v>
      </c>
      <c r="H2" s="209">
        <f>SUMIF(Renewals!A:A, A2, Renewals!C:C)</f>
        <v>600</v>
      </c>
      <c r="I2" s="213">
        <f>IF(AND(ISNUMBER(G2),H2&lt;&gt;""),G2+INT(H2/20),"")</f>
        <v>45902</v>
      </c>
      <c r="J2" s="209" t="str">
        <f ca="1">IF(I2="","",IF(I2&lt;TODAY(),"EXPIRED","ACTIVE"))</f>
        <v>ACTIVE</v>
      </c>
      <c r="K2" s="213">
        <f>_xlfn.MAXIFS(Renewals!D:D, Renewals!B:B,B2)</f>
        <v>45873</v>
      </c>
      <c r="L2" s="118"/>
      <c r="M2" s="118"/>
    </row>
    <row r="3" spans="1:14" ht="16.5" x14ac:dyDescent="0.25">
      <c r="A3" s="209">
        <v>20250002</v>
      </c>
      <c r="B3" s="210">
        <v>2</v>
      </c>
      <c r="C3" s="209" t="s">
        <v>302</v>
      </c>
      <c r="D3" s="208" t="s">
        <v>22</v>
      </c>
      <c r="E3" s="208" t="s">
        <v>23</v>
      </c>
      <c r="F3" s="208">
        <v>7690935643</v>
      </c>
      <c r="G3" s="212">
        <v>45841</v>
      </c>
      <c r="H3" s="209">
        <f>SUMIF(Renewals!A:A, A3, Renewals!C:C)</f>
        <v>1100</v>
      </c>
      <c r="I3" s="213">
        <f>IF(AND(ISNUMBER(G3),H3&lt;&gt;""),G3+INT(H3/20),"")</f>
        <v>45896</v>
      </c>
      <c r="J3" s="209" t="str">
        <f ca="1">IF(I3="","",IF(I3&lt;TODAY(),"EXPIRED","ACTIVE"))</f>
        <v>ACTIVE</v>
      </c>
      <c r="K3" s="213">
        <f>_xlfn.MAXIFS(Renewals!D:D, Renewals!B:B,B3)</f>
        <v>45873</v>
      </c>
      <c r="L3" s="118"/>
      <c r="M3" s="118"/>
    </row>
    <row r="4" spans="1:14" ht="16.5" x14ac:dyDescent="0.25">
      <c r="A4" s="209">
        <v>20250136</v>
      </c>
      <c r="B4" s="210">
        <v>3</v>
      </c>
      <c r="C4" s="209" t="s">
        <v>302</v>
      </c>
      <c r="D4" s="208" t="s">
        <v>27</v>
      </c>
      <c r="E4" s="208" t="s">
        <v>19</v>
      </c>
      <c r="F4" s="208">
        <v>9610201702</v>
      </c>
      <c r="G4" s="212">
        <v>45872</v>
      </c>
      <c r="H4" s="209">
        <f>SUMIF(Renewals!A:A, A4, Renewals!C:C)</f>
        <v>600</v>
      </c>
      <c r="I4" s="213">
        <f>IF(AND(ISNUMBER(G4),H4&lt;&gt;""),G4+INT(H4/20),"")</f>
        <v>45902</v>
      </c>
      <c r="J4" s="209" t="str">
        <f ca="1">IF(I4="","",IF(I4&lt;TODAY(),"EXPIRED","ACTIVE"))</f>
        <v>ACTIVE</v>
      </c>
      <c r="K4" s="213">
        <f>_xlfn.MAXIFS(Renewals!D:D, Renewals!B:B,B4)</f>
        <v>45873</v>
      </c>
      <c r="L4" s="118"/>
      <c r="M4" s="118"/>
    </row>
    <row r="5" spans="1:14" ht="16.5" x14ac:dyDescent="0.25">
      <c r="A5" s="209">
        <v>20250129</v>
      </c>
      <c r="B5" s="210">
        <v>4</v>
      </c>
      <c r="C5" s="209" t="s">
        <v>302</v>
      </c>
      <c r="D5" s="208" t="s">
        <v>303</v>
      </c>
      <c r="E5" s="208" t="s">
        <v>29</v>
      </c>
      <c r="F5" s="214">
        <v>7425812233</v>
      </c>
      <c r="G5" s="212">
        <v>45870</v>
      </c>
      <c r="H5" s="209">
        <f>SUMIF(Renewals!A:A, A5, Renewals!C:C)</f>
        <v>600</v>
      </c>
      <c r="I5" s="213">
        <f>IF(AND(ISNUMBER(G5),H5&lt;&gt;""),G5+INT(H5/20),"")</f>
        <v>45900</v>
      </c>
      <c r="J5" s="209" t="str">
        <f ca="1">IF(I5="","",IF(I5&lt;TODAY(),"EXPIRED","ACTIVE"))</f>
        <v>ACTIVE</v>
      </c>
      <c r="K5" s="213">
        <f>_xlfn.MAXIFS(Renewals!D:D, Renewals!B:B,B5)</f>
        <v>45877</v>
      </c>
      <c r="L5" s="118"/>
      <c r="M5" s="118"/>
    </row>
    <row r="6" spans="1:14" ht="16.5" x14ac:dyDescent="0.25">
      <c r="A6" s="209">
        <v>20250005</v>
      </c>
      <c r="B6" s="210">
        <v>5</v>
      </c>
      <c r="C6" s="209" t="s">
        <v>302</v>
      </c>
      <c r="D6" s="208" t="s">
        <v>30</v>
      </c>
      <c r="E6" s="208" t="s">
        <v>31</v>
      </c>
      <c r="F6" s="208">
        <v>8875568509</v>
      </c>
      <c r="G6" s="212">
        <v>45821</v>
      </c>
      <c r="H6" s="209">
        <f>SUMIF(Renewals!A:A, A6, Renewals!C:C)</f>
        <v>1800</v>
      </c>
      <c r="I6" s="213">
        <f t="shared" ref="I6:I8" si="0">IF(AND(ISNUMBER(G6),H6&lt;&gt;""),G6+INT(H6/20),"")</f>
        <v>45911</v>
      </c>
      <c r="J6" s="209" t="str">
        <f ca="1">IF(I6="","",IF(I6&lt;TODAY(),"EXPIRED","ACTIVE"))</f>
        <v>ACTIVE</v>
      </c>
      <c r="K6" s="213">
        <f>_xlfn.MAXIFS(Renewals!D:D, Renewals!B:B,B6)</f>
        <v>45883</v>
      </c>
      <c r="L6" s="118"/>
      <c r="M6" s="118"/>
    </row>
    <row r="7" spans="1:14" ht="16.5" x14ac:dyDescent="0.25">
      <c r="A7" s="209">
        <v>20250138</v>
      </c>
      <c r="B7" s="210">
        <v>6</v>
      </c>
      <c r="C7" s="209" t="s">
        <v>302</v>
      </c>
      <c r="D7" s="215" t="s">
        <v>34</v>
      </c>
      <c r="E7" s="215" t="s">
        <v>35</v>
      </c>
      <c r="F7" s="215">
        <v>6376983812</v>
      </c>
      <c r="G7" s="212">
        <v>45873</v>
      </c>
      <c r="H7" s="209">
        <f>SUMIF(Renewals!A:A, A7, Renewals!C:C)</f>
        <v>600</v>
      </c>
      <c r="I7" s="213">
        <f t="shared" si="0"/>
        <v>45903</v>
      </c>
      <c r="J7" s="209" t="str">
        <f ca="1">IF(I7="","",IF(I7&lt;TODAY(),"EXPIRED","ACTIVE"))</f>
        <v>ACTIVE</v>
      </c>
      <c r="K7" s="213">
        <f>_xlfn.MAXIFS(Renewals!D:D, Renewals!B:B,B7)</f>
        <v>45877</v>
      </c>
      <c r="L7" s="120"/>
      <c r="M7" s="118"/>
    </row>
    <row r="8" spans="1:14" s="130" customFormat="1" ht="16.5" x14ac:dyDescent="0.25">
      <c r="A8" s="209">
        <v>20250007</v>
      </c>
      <c r="B8" s="216">
        <v>7</v>
      </c>
      <c r="C8" s="217" t="s">
        <v>302</v>
      </c>
      <c r="D8" s="218" t="s">
        <v>38</v>
      </c>
      <c r="E8" s="218" t="s">
        <v>39</v>
      </c>
      <c r="F8" s="218" t="s">
        <v>24</v>
      </c>
      <c r="G8" s="212"/>
      <c r="H8" s="209">
        <f>SUMIF(Renewals!A:A, A8, Renewals!C:C)</f>
        <v>0</v>
      </c>
      <c r="I8" s="213" t="str">
        <f t="shared" si="0"/>
        <v/>
      </c>
      <c r="J8" s="219" t="str">
        <f ca="1">IF(I8="","",IF(I8&lt;TODAY(),"EXPIRED","ACTIVE"))</f>
        <v/>
      </c>
      <c r="K8" s="213">
        <f>_xlfn.MAXIFS(Renewals!D:D, Renewals!B:B,B8)</f>
        <v>0</v>
      </c>
      <c r="L8" s="120"/>
      <c r="M8" s="129"/>
    </row>
    <row r="9" spans="1:14" ht="16.5" x14ac:dyDescent="0.25">
      <c r="A9" s="209">
        <v>20250008</v>
      </c>
      <c r="B9" s="210">
        <v>8</v>
      </c>
      <c r="C9" s="209" t="s">
        <v>302</v>
      </c>
      <c r="D9" s="208" t="s">
        <v>41</v>
      </c>
      <c r="E9" s="208" t="s">
        <v>304</v>
      </c>
      <c r="F9" s="208">
        <v>9157315502</v>
      </c>
      <c r="G9" s="220">
        <v>45834</v>
      </c>
      <c r="H9" s="209">
        <f>SUMIF(Renewals!A:A, A9, Renewals!C:C)</f>
        <v>1200</v>
      </c>
      <c r="I9" s="213">
        <f>IF(AND(ISNUMBER(G9),H9&lt;&gt;""),G9+INT(H9/20),"")</f>
        <v>45894</v>
      </c>
      <c r="J9" s="209" t="str">
        <f ca="1">IF(I9="","",IF(I9&lt;TODAY(),"EXPIRED","ACTIVE"))</f>
        <v>ACTIVE</v>
      </c>
      <c r="K9" s="213">
        <f>_xlfn.MAXIFS(Renewals!D:D, Renewals!B:B,B9)</f>
        <v>45871</v>
      </c>
      <c r="L9" s="118"/>
      <c r="M9" s="118"/>
    </row>
    <row r="10" spans="1:14" ht="16.5" x14ac:dyDescent="0.25">
      <c r="A10" s="209">
        <v>20250009</v>
      </c>
      <c r="B10" s="210">
        <v>9</v>
      </c>
      <c r="C10" s="209" t="s">
        <v>302</v>
      </c>
      <c r="D10" s="208" t="s">
        <v>44</v>
      </c>
      <c r="E10" s="208" t="s">
        <v>45</v>
      </c>
      <c r="F10" s="208">
        <v>8769046125</v>
      </c>
      <c r="G10" s="212">
        <v>45827</v>
      </c>
      <c r="H10" s="209">
        <f>SUMIF(Renewals!A:A, A10, Renewals!C:C)</f>
        <v>1200</v>
      </c>
      <c r="I10" s="213">
        <f>IF(AND(ISNUMBER(G10),H10&lt;&gt;""),G10+INT(H10/20),"")</f>
        <v>45887</v>
      </c>
      <c r="J10" s="209" t="str">
        <f ca="1">IF(I10="","",IF(I10&lt;TODAY(),"EXPIRED","ACTIVE"))</f>
        <v>ACTIVE</v>
      </c>
      <c r="K10" s="213">
        <f>_xlfn.MAXIFS(Renewals!D:D, Renewals!B:B,B10)</f>
        <v>45858</v>
      </c>
      <c r="L10" s="118"/>
      <c r="M10" s="118"/>
    </row>
    <row r="11" spans="1:14" ht="16.5" x14ac:dyDescent="0.25">
      <c r="A11" s="209">
        <v>20250121</v>
      </c>
      <c r="B11" s="210">
        <v>10</v>
      </c>
      <c r="C11" s="209" t="s">
        <v>302</v>
      </c>
      <c r="D11" s="208" t="s">
        <v>46</v>
      </c>
      <c r="E11" s="208" t="s">
        <v>47</v>
      </c>
      <c r="F11" s="208">
        <v>9929076199</v>
      </c>
      <c r="G11" s="212">
        <v>45865</v>
      </c>
      <c r="H11" s="209">
        <f>SUMIF(Renewals!A:A, A11, Renewals!C:C)</f>
        <v>600</v>
      </c>
      <c r="I11" s="213">
        <f>IF(AND(ISNUMBER(G11),H11&lt;&gt;""),G11+INT(H11/20),"")</f>
        <v>45895</v>
      </c>
      <c r="J11" s="209" t="str">
        <f ca="1">IF(I11="","",IF(I11&lt;TODAY(),"EXPIRED","ACTIVE"))</f>
        <v>ACTIVE</v>
      </c>
      <c r="K11" s="213">
        <f>_xlfn.MAXIFS(Renewals!D:D, Renewals!B:B,B11)</f>
        <v>45872</v>
      </c>
      <c r="L11" s="118"/>
      <c r="M11" s="118"/>
    </row>
    <row r="12" spans="1:14" ht="16.5" x14ac:dyDescent="0.25">
      <c r="A12" s="209">
        <v>20250011</v>
      </c>
      <c r="B12" s="210">
        <v>11</v>
      </c>
      <c r="C12" s="209" t="s">
        <v>302</v>
      </c>
      <c r="D12" s="208" t="s">
        <v>48</v>
      </c>
      <c r="E12" s="208" t="s">
        <v>49</v>
      </c>
      <c r="F12" s="208">
        <v>9829133209</v>
      </c>
      <c r="G12" s="212">
        <v>45829</v>
      </c>
      <c r="H12" s="209">
        <f>SUMIF(Renewals!A:A, A12, Renewals!C:C)</f>
        <v>1200</v>
      </c>
      <c r="I12" s="213">
        <f>IF(AND(ISNUMBER(G12),H12&lt;&gt;""),G12+INT(H12/20),"")</f>
        <v>45889</v>
      </c>
      <c r="J12" s="209" t="str">
        <f ca="1">IF(I12="","",IF(I12&lt;TODAY(),"EXPIRED","ACTIVE"))</f>
        <v>ACTIVE</v>
      </c>
      <c r="K12" s="213">
        <f>_xlfn.MAXIFS(Renewals!D:D, Renewals!B:B,B12)</f>
        <v>45864</v>
      </c>
      <c r="L12" s="118"/>
      <c r="M12" s="118"/>
    </row>
    <row r="13" spans="1:14" ht="16.5" x14ac:dyDescent="0.25">
      <c r="A13" s="209">
        <v>20250012</v>
      </c>
      <c r="B13" s="210">
        <v>12</v>
      </c>
      <c r="C13" s="209" t="s">
        <v>302</v>
      </c>
      <c r="D13" s="208" t="s">
        <v>50</v>
      </c>
      <c r="E13" s="208" t="s">
        <v>51</v>
      </c>
      <c r="F13" s="211">
        <v>9376656432</v>
      </c>
      <c r="G13" s="212">
        <v>45829</v>
      </c>
      <c r="H13" s="209">
        <f>SUMIF(Renewals!A:A, A13, Renewals!C:C)</f>
        <v>1200</v>
      </c>
      <c r="I13" s="213">
        <f>IF(AND(ISNUMBER(G13),H13&lt;&gt;""),G13+INT(H13/20),"")</f>
        <v>45889</v>
      </c>
      <c r="J13" s="209" t="str">
        <f ca="1">IF(I13="","",IF(I13&lt;TODAY(),"EXPIRED","ACTIVE"))</f>
        <v>ACTIVE</v>
      </c>
      <c r="K13" s="213">
        <f>_xlfn.MAXIFS(Renewals!D:D, Renewals!B:B,B13)</f>
        <v>45860</v>
      </c>
      <c r="L13" s="118"/>
      <c r="M13" s="118"/>
    </row>
    <row r="14" spans="1:14" ht="16.5" x14ac:dyDescent="0.25">
      <c r="A14" s="209">
        <v>20250013</v>
      </c>
      <c r="B14" s="210">
        <v>13</v>
      </c>
      <c r="C14" s="209" t="s">
        <v>302</v>
      </c>
      <c r="D14" s="208" t="s">
        <v>305</v>
      </c>
      <c r="E14" s="208" t="s">
        <v>54</v>
      </c>
      <c r="F14" s="208">
        <v>9460678698</v>
      </c>
      <c r="G14" s="212">
        <v>45829</v>
      </c>
      <c r="H14" s="209">
        <f>SUMIF(Renewals!A:A, A14, Renewals!C:C)</f>
        <v>1800</v>
      </c>
      <c r="I14" s="213">
        <f>IF(AND(ISNUMBER(G14),H14&lt;&gt;""),G14+INT(H14/20),"")</f>
        <v>45919</v>
      </c>
      <c r="J14" s="209" t="str">
        <f ca="1">IF(I14="","",IF(I14&lt;TODAY(),"EXPIRED","ACTIVE"))</f>
        <v>ACTIVE</v>
      </c>
      <c r="K14" s="213">
        <f>_xlfn.MAXIFS(Renewals!D:D, Renewals!B:B,B14)</f>
        <v>45861</v>
      </c>
      <c r="L14" s="118"/>
      <c r="M14" s="118"/>
    </row>
    <row r="15" spans="1:14" ht="16.5" x14ac:dyDescent="0.25">
      <c r="A15" s="209">
        <v>20250014</v>
      </c>
      <c r="B15" s="210">
        <v>14</v>
      </c>
      <c r="C15" s="209" t="s">
        <v>302</v>
      </c>
      <c r="D15" s="208" t="s">
        <v>56</v>
      </c>
      <c r="E15" s="208" t="s">
        <v>57</v>
      </c>
      <c r="F15" s="208">
        <v>7878392098</v>
      </c>
      <c r="G15" s="212">
        <v>45810</v>
      </c>
      <c r="H15" s="209">
        <f>SUMIF(Renewals!A:A, A15, Renewals!C:C)</f>
        <v>1800</v>
      </c>
      <c r="I15" s="213">
        <f>IF(AND(ISNUMBER(G15),H15&lt;&gt;""),G15+INT(H15/20),"")</f>
        <v>45900</v>
      </c>
      <c r="J15" s="209" t="str">
        <f ca="1">IF(I15="","",IF(I15&lt;TODAY(),"EXPIRED","ACTIVE"))</f>
        <v>ACTIVE</v>
      </c>
      <c r="K15" s="213">
        <f>_xlfn.MAXIFS(Renewals!D:D, Renewals!B:B,B15)</f>
        <v>45873</v>
      </c>
      <c r="L15" s="118"/>
      <c r="M15" s="118"/>
    </row>
    <row r="16" spans="1:14" ht="16.5" x14ac:dyDescent="0.25">
      <c r="A16" s="209">
        <v>20250015</v>
      </c>
      <c r="B16" s="210">
        <v>15</v>
      </c>
      <c r="C16" s="209" t="s">
        <v>302</v>
      </c>
      <c r="D16" s="208" t="s">
        <v>59</v>
      </c>
      <c r="E16" s="208" t="s">
        <v>60</v>
      </c>
      <c r="F16" s="208">
        <v>9588878817</v>
      </c>
      <c r="G16" s="212">
        <v>45830</v>
      </c>
      <c r="H16" s="209">
        <f>SUMIF(Renewals!A:A, A16, Renewals!C:C)</f>
        <v>1200</v>
      </c>
      <c r="I16" s="213">
        <f>IF(AND(ISNUMBER(G16),H16&lt;&gt;""),G16+INT(H16/20),"")</f>
        <v>45890</v>
      </c>
      <c r="J16" s="209" t="str">
        <f ca="1">IF(I16="","",IF(I16&lt;TODAY(),"EXPIRED","ACTIVE"))</f>
        <v>ACTIVE</v>
      </c>
      <c r="K16" s="213">
        <f>_xlfn.MAXIFS(Renewals!D:D, Renewals!B:B,B16)</f>
        <v>45864</v>
      </c>
      <c r="L16" s="118"/>
      <c r="M16" s="118"/>
    </row>
    <row r="17" spans="1:13" ht="16.5" x14ac:dyDescent="0.25">
      <c r="A17" s="209">
        <v>20250033</v>
      </c>
      <c r="B17" s="210">
        <v>16</v>
      </c>
      <c r="C17" s="209" t="s">
        <v>302</v>
      </c>
      <c r="D17" s="208" t="s">
        <v>61</v>
      </c>
      <c r="E17" s="208" t="s">
        <v>306</v>
      </c>
      <c r="F17" s="208">
        <v>9351948287</v>
      </c>
      <c r="G17" s="212">
        <v>45843</v>
      </c>
      <c r="H17" s="209">
        <f>SUMIF(Renewals!A:A, A17, Renewals!C:C)</f>
        <v>1200</v>
      </c>
      <c r="I17" s="213">
        <f>IF(AND(ISNUMBER(G17),H17&lt;&gt;""),G17+INT(H17/20),"")</f>
        <v>45903</v>
      </c>
      <c r="J17" s="209" t="str">
        <f ca="1">IF(I17="","",IF(I17&lt;TODAY(),"EXPIRED","ACTIVE"))</f>
        <v>ACTIVE</v>
      </c>
      <c r="K17" s="213">
        <f>_xlfn.MAXIFS(Renewals!D:D, Renewals!B:B,B17)</f>
        <v>45880</v>
      </c>
      <c r="L17" s="118"/>
      <c r="M17" s="118"/>
    </row>
    <row r="18" spans="1:13" ht="16.5" x14ac:dyDescent="0.25">
      <c r="A18" s="209">
        <v>20250017</v>
      </c>
      <c r="B18" s="210">
        <v>17</v>
      </c>
      <c r="C18" s="209" t="s">
        <v>302</v>
      </c>
      <c r="D18" s="208" t="s">
        <v>63</v>
      </c>
      <c r="E18" s="208" t="s">
        <v>64</v>
      </c>
      <c r="F18" s="208">
        <v>9799196096</v>
      </c>
      <c r="G18" s="221">
        <v>45809</v>
      </c>
      <c r="H18" s="209">
        <f>SUMIF(Renewals!A:A, A18, Renewals!C:C)</f>
        <v>1800</v>
      </c>
      <c r="I18" s="213">
        <f>IF(AND(ISNUMBER(G18),H18&lt;&gt;""),G18+INT(H18/20),"")</f>
        <v>45899</v>
      </c>
      <c r="J18" s="209" t="str">
        <f ca="1">IF(I18="","",IF(I18&lt;TODAY(),"EXPIRED","ACTIVE"))</f>
        <v>ACTIVE</v>
      </c>
      <c r="K18" s="213">
        <f>_xlfn.MAXIFS(Renewals!D:D, Renewals!B:B,B18)</f>
        <v>45871</v>
      </c>
      <c r="L18" s="118"/>
      <c r="M18" s="118"/>
    </row>
    <row r="19" spans="1:13" ht="16.5" x14ac:dyDescent="0.25">
      <c r="A19" s="209">
        <v>20250018</v>
      </c>
      <c r="B19" s="210">
        <v>18</v>
      </c>
      <c r="C19" s="209" t="s">
        <v>302</v>
      </c>
      <c r="D19" s="208" t="s">
        <v>41</v>
      </c>
      <c r="E19" s="208" t="s">
        <v>65</v>
      </c>
      <c r="F19" s="208">
        <v>6350248015</v>
      </c>
      <c r="G19" s="221">
        <v>45829</v>
      </c>
      <c r="H19" s="209">
        <f>SUMIF(Renewals!A:A, A19, Renewals!C:C)</f>
        <v>1100</v>
      </c>
      <c r="I19" s="213">
        <f>IF(AND(ISNUMBER(G19),H19&lt;&gt;""),G19+INT(H19/20),"")</f>
        <v>45884</v>
      </c>
      <c r="J19" s="209" t="str">
        <f ca="1">IF(I19="","",IF(I19&lt;TODAY(),"EXPIRED","ACTIVE"))</f>
        <v>EXPIRED</v>
      </c>
      <c r="K19" s="213">
        <f>_xlfn.MAXIFS(Renewals!D:D, Renewals!B:B,B19)</f>
        <v>45860</v>
      </c>
      <c r="L19" s="118"/>
      <c r="M19" s="118"/>
    </row>
    <row r="20" spans="1:13" ht="16.5" x14ac:dyDescent="0.25">
      <c r="A20" s="209">
        <v>20250019</v>
      </c>
      <c r="B20" s="210">
        <v>19</v>
      </c>
      <c r="C20" s="209" t="s">
        <v>302</v>
      </c>
      <c r="D20" s="211" t="s">
        <v>307</v>
      </c>
      <c r="E20" s="208" t="s">
        <v>67</v>
      </c>
      <c r="F20" s="208"/>
      <c r="G20" s="212">
        <v>45828</v>
      </c>
      <c r="H20" s="209">
        <f>SUMIF(Renewals!A:A, A20, Renewals!C:C)</f>
        <v>1200</v>
      </c>
      <c r="I20" s="213">
        <f>IF(AND(ISNUMBER(G20),H20&lt;&gt;""),G20+INT(H20/20),"")</f>
        <v>45888</v>
      </c>
      <c r="J20" s="209" t="str">
        <f ca="1">IF(I20="","",IF(I20&lt;TODAY(),"EXPIRED","ACTIVE"))</f>
        <v>ACTIVE</v>
      </c>
      <c r="K20" s="213">
        <f>_xlfn.MAXIFS(Renewals!D:D, Renewals!B:B,B20)</f>
        <v>45864</v>
      </c>
      <c r="L20" s="118"/>
      <c r="M20" s="118"/>
    </row>
    <row r="21" spans="1:13" ht="16.5" x14ac:dyDescent="0.25">
      <c r="A21" s="209">
        <v>20250020</v>
      </c>
      <c r="B21" s="210">
        <v>20</v>
      </c>
      <c r="C21" s="209" t="s">
        <v>302</v>
      </c>
      <c r="D21" s="208" t="s">
        <v>69</v>
      </c>
      <c r="E21" s="208" t="s">
        <v>70</v>
      </c>
      <c r="F21" s="208">
        <v>8955184584</v>
      </c>
      <c r="G21" s="212">
        <v>45811</v>
      </c>
      <c r="H21" s="209">
        <f>SUMIF(Renewals!A:A, A21, Renewals!C:C)</f>
        <v>1800</v>
      </c>
      <c r="I21" s="213">
        <f>IF(AND(ISNUMBER(G21),H21&lt;&gt;""),G21+INT(H21/20),"")</f>
        <v>45901</v>
      </c>
      <c r="J21" s="209" t="str">
        <f ca="1">IF(I21="","",IF(I21&lt;TODAY(),"EXPIRED","ACTIVE"))</f>
        <v>ACTIVE</v>
      </c>
      <c r="K21" s="213">
        <f>_xlfn.MAXIFS(Renewals!D:D, Renewals!B:B,B21)</f>
        <v>45880</v>
      </c>
      <c r="L21" s="118"/>
      <c r="M21" s="118"/>
    </row>
    <row r="22" spans="1:13" ht="16.5" x14ac:dyDescent="0.25">
      <c r="A22" s="209">
        <v>20250021</v>
      </c>
      <c r="B22" s="210">
        <v>21</v>
      </c>
      <c r="C22" s="209" t="s">
        <v>302</v>
      </c>
      <c r="D22" s="208" t="s">
        <v>69</v>
      </c>
      <c r="E22" s="208" t="s">
        <v>71</v>
      </c>
      <c r="F22" s="208">
        <v>9509459803</v>
      </c>
      <c r="G22" s="212">
        <v>45832</v>
      </c>
      <c r="H22" s="209">
        <f>SUMIF(Renewals!A:A, A22, Renewals!C:C)</f>
        <v>1200</v>
      </c>
      <c r="I22" s="213">
        <f>IF(AND(ISNUMBER(G22),H22&lt;&gt;""),G22+INT(H22/20),"")</f>
        <v>45892</v>
      </c>
      <c r="J22" s="209" t="str">
        <f ca="1">IF(I22="","",IF(I22&lt;TODAY(),"EXPIRED","ACTIVE"))</f>
        <v>ACTIVE</v>
      </c>
      <c r="K22" s="213">
        <f>_xlfn.MAXIFS(Renewals!D:D, Renewals!B:B,B22)</f>
        <v>45880</v>
      </c>
      <c r="L22" s="118"/>
      <c r="M22" s="118"/>
    </row>
    <row r="23" spans="1:13" ht="16.5" x14ac:dyDescent="0.25">
      <c r="A23" s="209">
        <v>20250119</v>
      </c>
      <c r="B23" s="210">
        <v>22</v>
      </c>
      <c r="C23" s="209" t="s">
        <v>302</v>
      </c>
      <c r="D23" s="208" t="s">
        <v>73</v>
      </c>
      <c r="E23" s="208" t="s">
        <v>74</v>
      </c>
      <c r="F23" s="214">
        <v>9653869394</v>
      </c>
      <c r="G23" s="212">
        <v>45863</v>
      </c>
      <c r="H23" s="209">
        <f>SUMIF(Renewals!A:A, A23, Renewals!C:C)</f>
        <v>600</v>
      </c>
      <c r="I23" s="213">
        <f>IF(AND(ISNUMBER(G23),H23&lt;&gt;""),G23+INT(H23/20),"")</f>
        <v>45893</v>
      </c>
      <c r="J23" s="209" t="str">
        <f ca="1">IF(I23="","",IF(I23&lt;TODAY(),"EXPIRED","ACTIVE"))</f>
        <v>ACTIVE</v>
      </c>
      <c r="K23" s="213">
        <f>_xlfn.MAXIFS(Renewals!D:D, Renewals!B:B,B23)</f>
        <v>45866</v>
      </c>
      <c r="L23" s="118"/>
      <c r="M23" s="118"/>
    </row>
    <row r="24" spans="1:13" ht="16.5" x14ac:dyDescent="0.25">
      <c r="A24" s="209">
        <v>20250023</v>
      </c>
      <c r="B24" s="210">
        <v>23</v>
      </c>
      <c r="C24" s="209" t="s">
        <v>302</v>
      </c>
      <c r="D24" s="208" t="s">
        <v>75</v>
      </c>
      <c r="E24" s="208" t="s">
        <v>76</v>
      </c>
      <c r="F24" s="208">
        <v>8058726576</v>
      </c>
      <c r="G24" s="212">
        <v>45812</v>
      </c>
      <c r="H24" s="209">
        <f>SUMIF(Renewals!A:A, A24, Renewals!C:C)</f>
        <v>1800</v>
      </c>
      <c r="I24" s="213">
        <f>IF(AND(ISNUMBER(G24),H24&lt;&gt;""),G24+INT(H24/20),"")</f>
        <v>45902</v>
      </c>
      <c r="J24" s="209" t="str">
        <f ca="1">IF(I24="","",IF(I24&lt;TODAY(),"EXPIRED","ACTIVE"))</f>
        <v>ACTIVE</v>
      </c>
      <c r="K24" s="213">
        <f>_xlfn.MAXIFS(Renewals!D:D, Renewals!B:B,B24)</f>
        <v>45876</v>
      </c>
      <c r="L24" s="118"/>
      <c r="M24" s="118"/>
    </row>
    <row r="25" spans="1:13" ht="16.5" x14ac:dyDescent="0.25">
      <c r="A25" s="209">
        <v>20250122</v>
      </c>
      <c r="B25" s="210">
        <v>24</v>
      </c>
      <c r="C25" s="209" t="s">
        <v>302</v>
      </c>
      <c r="D25" s="222" t="s">
        <v>77</v>
      </c>
      <c r="E25" s="208" t="s">
        <v>78</v>
      </c>
      <c r="F25" s="209">
        <v>7878961831</v>
      </c>
      <c r="G25" s="223">
        <v>45865</v>
      </c>
      <c r="H25" s="209">
        <f>SUMIF(Renewals!A:A, A25, Renewals!C:C)</f>
        <v>600</v>
      </c>
      <c r="I25" s="213">
        <f>IF(AND(ISNUMBER(G25),H25&lt;&gt;""),G25+INT(H25/17),"")</f>
        <v>45900</v>
      </c>
      <c r="J25" s="209" t="str">
        <f ca="1">IF(I25="","",IF(I25&lt;TODAY(),"EXPIRED","ACTIVE"))</f>
        <v>ACTIVE</v>
      </c>
      <c r="K25" s="213">
        <f>_xlfn.MAXIFS(Renewals!D:D, Renewals!B:B,B25)</f>
        <v>45870</v>
      </c>
      <c r="L25" s="118"/>
      <c r="M25" s="118"/>
    </row>
    <row r="26" spans="1:13" ht="16.5" x14ac:dyDescent="0.25">
      <c r="A26" s="209">
        <v>20250025</v>
      </c>
      <c r="B26" s="210" t="s">
        <v>80</v>
      </c>
      <c r="C26" s="209" t="s">
        <v>302</v>
      </c>
      <c r="D26" s="208" t="s">
        <v>81</v>
      </c>
      <c r="E26" s="211" t="s">
        <v>67</v>
      </c>
      <c r="F26" s="208" t="s">
        <v>24</v>
      </c>
      <c r="G26" s="212">
        <v>45829</v>
      </c>
      <c r="H26" s="209">
        <f>SUMIF(Renewals!A:A, A26, Renewals!C:C)</f>
        <v>1200</v>
      </c>
      <c r="I26" s="213">
        <f>IF(AND(ISNUMBER(G26),H26&lt;&gt;""),G26+INT(H26/20),"")</f>
        <v>45889</v>
      </c>
      <c r="J26" s="209" t="str">
        <f ca="1">IF(I26="","",IF(I26&lt;TODAY(),"EXPIRED","ACTIVE"))</f>
        <v>ACTIVE</v>
      </c>
      <c r="K26" s="213">
        <f>_xlfn.MAXIFS(Renewals!D:D, Renewals!B:B,B26)</f>
        <v>45864</v>
      </c>
      <c r="L26" s="118"/>
      <c r="M26" s="118"/>
    </row>
    <row r="27" spans="1:13" ht="16.5" x14ac:dyDescent="0.25">
      <c r="A27" s="209">
        <v>20250026</v>
      </c>
      <c r="B27" s="210" t="s">
        <v>82</v>
      </c>
      <c r="C27" s="209" t="s">
        <v>302</v>
      </c>
      <c r="D27" s="222" t="s">
        <v>83</v>
      </c>
      <c r="E27" s="208" t="s">
        <v>84</v>
      </c>
      <c r="F27" s="209">
        <v>9785725239</v>
      </c>
      <c r="G27" s="223">
        <v>45839</v>
      </c>
      <c r="H27" s="209">
        <f>SUMIF(Renewals!A:A, A27, Renewals!C:C)</f>
        <v>1200</v>
      </c>
      <c r="I27" s="213">
        <f>IF(AND(ISNUMBER(G27),H27&lt;&gt;""),G27+INT(H27/20),"")</f>
        <v>45899</v>
      </c>
      <c r="J27" s="209" t="str">
        <f ca="1">IF(I27="","",IF(I27&lt;TODAY(),"EXPIRED","ACTIVE"))</f>
        <v>ACTIVE</v>
      </c>
      <c r="K27" s="213">
        <f>_xlfn.MAXIFS(Renewals!D:D, Renewals!B:B,B27)</f>
        <v>45877</v>
      </c>
      <c r="L27" s="118"/>
      <c r="M27" s="118"/>
    </row>
    <row r="28" spans="1:13" ht="16.5" x14ac:dyDescent="0.25">
      <c r="A28" s="209">
        <v>20250032</v>
      </c>
      <c r="B28" s="210" t="s">
        <v>85</v>
      </c>
      <c r="C28" s="209" t="s">
        <v>302</v>
      </c>
      <c r="D28" s="208" t="s">
        <v>308</v>
      </c>
      <c r="E28" s="208" t="s">
        <v>309</v>
      </c>
      <c r="F28" s="208">
        <v>8440808247</v>
      </c>
      <c r="G28" s="212">
        <v>45857</v>
      </c>
      <c r="H28" s="209">
        <f>SUMIF(Renewals!A:A, A28, Renewals!C:C)</f>
        <v>1200</v>
      </c>
      <c r="I28" s="213">
        <f>IF(AND(ISNUMBER(G28),H28&lt;&gt;""),G28+INT(H28/20),"")</f>
        <v>45917</v>
      </c>
      <c r="J28" s="209" t="str">
        <f ca="1">IF(I28="","",IF(I28&lt;TODAY(),"EXPIRED","ACTIVE"))</f>
        <v>ACTIVE</v>
      </c>
      <c r="K28" s="213">
        <f>_xlfn.MAXIFS(Renewals!D:D, Renewals!B:B,B28)</f>
        <v>45886</v>
      </c>
      <c r="L28" s="118"/>
      <c r="M28" s="118"/>
    </row>
    <row r="29" spans="1:13" ht="16.5" x14ac:dyDescent="0.25">
      <c r="A29" s="209">
        <v>20250028</v>
      </c>
      <c r="B29" s="210" t="s">
        <v>88</v>
      </c>
      <c r="C29" s="209" t="s">
        <v>302</v>
      </c>
      <c r="D29" s="222" t="s">
        <v>49</v>
      </c>
      <c r="E29" s="208" t="s">
        <v>89</v>
      </c>
      <c r="F29" s="209">
        <v>9509173024</v>
      </c>
      <c r="G29" s="223">
        <v>45809</v>
      </c>
      <c r="H29" s="209">
        <f>SUMIF(Renewals!A:A, A29, Renewals!C:C)</f>
        <v>1800</v>
      </c>
      <c r="I29" s="213">
        <f>IF(AND(ISNUMBER(G29),H29&lt;&gt;""),G29+INT(H29/20),"")</f>
        <v>45899</v>
      </c>
      <c r="J29" s="209" t="str">
        <f ca="1">IF(I29="","",IF(I29&lt;TODAY(),"EXPIRED","ACTIVE"))</f>
        <v>ACTIVE</v>
      </c>
      <c r="K29" s="213">
        <f>_xlfn.MAXIFS(Renewals!D:D, Renewals!B:B,B29)</f>
        <v>45880</v>
      </c>
      <c r="L29" s="118"/>
      <c r="M29" s="118"/>
    </row>
    <row r="30" spans="1:13" ht="16.5" x14ac:dyDescent="0.25">
      <c r="A30" s="209">
        <v>20250029</v>
      </c>
      <c r="B30" s="210" t="s">
        <v>91</v>
      </c>
      <c r="C30" s="209" t="s">
        <v>302</v>
      </c>
      <c r="D30" s="224" t="s">
        <v>92</v>
      </c>
      <c r="E30" s="224" t="s">
        <v>93</v>
      </c>
      <c r="F30" s="224">
        <v>9157315502</v>
      </c>
      <c r="G30" s="225">
        <v>45835</v>
      </c>
      <c r="H30" s="209">
        <f>SUMIF(Renewals!A:A, A30, Renewals!C:C)</f>
        <v>1200</v>
      </c>
      <c r="I30" s="213">
        <f>IF(AND(ISNUMBER(G30),H30&lt;&gt;""),G30+INT(H30/20),"")</f>
        <v>45895</v>
      </c>
      <c r="J30" s="209" t="str">
        <f ca="1">IF(I30="","",IF(I30&lt;TODAY(),"EXPIRED","ACTIVE"))</f>
        <v>ACTIVE</v>
      </c>
      <c r="K30" s="213">
        <f>_xlfn.MAXIFS(Renewals!D:D, Renewals!B:B,B30)</f>
        <v>45871</v>
      </c>
      <c r="L30" s="118"/>
      <c r="M30" s="118"/>
    </row>
    <row r="31" spans="1:13" ht="16.5" x14ac:dyDescent="0.25">
      <c r="A31" s="226">
        <v>20250030</v>
      </c>
      <c r="B31" s="210" t="s">
        <v>94</v>
      </c>
      <c r="C31" s="209" t="s">
        <v>302</v>
      </c>
      <c r="D31" s="208" t="s">
        <v>95</v>
      </c>
      <c r="E31" s="208" t="s">
        <v>96</v>
      </c>
      <c r="F31" s="208">
        <v>9660575543</v>
      </c>
      <c r="G31" s="212">
        <v>45824</v>
      </c>
      <c r="H31" s="209">
        <f>SUMIF(Renewals!A:A, A31, Renewals!C:C)</f>
        <v>1200</v>
      </c>
      <c r="I31" s="213">
        <f>IF(AND(ISNUMBER(G31),H31&lt;&gt;""),G31+INT(H31/20),"")</f>
        <v>45884</v>
      </c>
      <c r="J31" s="209" t="str">
        <f ca="1">IF(I31="","",IF(I31&lt;TODAY(),"EXPIRED","ACTIVE"))</f>
        <v>EXPIRED</v>
      </c>
      <c r="K31" s="213">
        <f>_xlfn.MAXIFS(Renewals!D:D, Renewals!B:B,B31)</f>
        <v>45858</v>
      </c>
      <c r="L31" s="118"/>
      <c r="M31" s="118"/>
    </row>
    <row r="32" spans="1:13" ht="16.5" x14ac:dyDescent="0.25">
      <c r="A32" s="226">
        <v>20250031</v>
      </c>
      <c r="B32" s="210" t="s">
        <v>99</v>
      </c>
      <c r="C32" s="209" t="s">
        <v>302</v>
      </c>
      <c r="D32" s="208" t="s">
        <v>100</v>
      </c>
      <c r="E32" s="208" t="s">
        <v>60</v>
      </c>
      <c r="F32" s="208">
        <v>9413917341</v>
      </c>
      <c r="G32" s="212">
        <v>45826</v>
      </c>
      <c r="H32" s="209">
        <f>SUMIF(Renewals!A:A, A32, Renewals!C:C)</f>
        <v>1200</v>
      </c>
      <c r="I32" s="213">
        <f>IF(AND(ISNUMBER(G32),H32&lt;&gt;""),G32+INT(H32/20),"")</f>
        <v>45886</v>
      </c>
      <c r="J32" s="209" t="str">
        <f ca="1">IF(I32="","",IF(I32&lt;TODAY(),"EXPIRED","ACTIVE"))</f>
        <v>ACTIVE</v>
      </c>
      <c r="K32" s="213">
        <f>_xlfn.MAXIFS(Renewals!D:D, Renewals!B:B,B32)</f>
        <v>45862</v>
      </c>
      <c r="L32" s="118"/>
      <c r="M32" s="118"/>
    </row>
    <row r="33" spans="1:13" ht="16.5" x14ac:dyDescent="0.25">
      <c r="A33" s="226">
        <v>20250111</v>
      </c>
      <c r="B33" s="210" t="s">
        <v>101</v>
      </c>
      <c r="C33" s="209" t="s">
        <v>302</v>
      </c>
      <c r="D33" s="227" t="s">
        <v>102</v>
      </c>
      <c r="E33" s="208" t="s">
        <v>103</v>
      </c>
      <c r="F33" s="208">
        <v>9511588239</v>
      </c>
      <c r="G33" s="212">
        <v>45858</v>
      </c>
      <c r="H33" s="209">
        <f>SUMIF(Renewals!A:A, A33, Renewals!C:C)</f>
        <v>600</v>
      </c>
      <c r="I33" s="213">
        <f>IF(AND(ISNUMBER(G33),H33&lt;&gt;""),G33+INT(H33/20),"")</f>
        <v>45888</v>
      </c>
      <c r="J33" s="209" t="str">
        <f ca="1">IF(I33="","",IF(I33&lt;TODAY(),"EXPIRED","ACTIVE"))</f>
        <v>ACTIVE</v>
      </c>
      <c r="K33" s="213"/>
      <c r="L33" s="118"/>
      <c r="M33" s="118"/>
    </row>
    <row r="34" spans="1:13" ht="16.5" x14ac:dyDescent="0.25">
      <c r="A34" s="226">
        <v>20250137</v>
      </c>
      <c r="B34" s="210" t="s">
        <v>104</v>
      </c>
      <c r="C34" s="209" t="s">
        <v>302</v>
      </c>
      <c r="D34" s="227" t="s">
        <v>310</v>
      </c>
      <c r="E34" s="208" t="s">
        <v>106</v>
      </c>
      <c r="F34" s="208">
        <v>9982333850</v>
      </c>
      <c r="G34" s="212">
        <v>45871</v>
      </c>
      <c r="H34" s="209">
        <f>SUMIF(Renewals!A:A, A34, Renewals!C:C)</f>
        <v>600</v>
      </c>
      <c r="I34" s="213">
        <f>IF(AND(ISNUMBER(G34),H34&lt;&gt;""),G34+INT(H34/20),"")</f>
        <v>45901</v>
      </c>
      <c r="J34" s="209" t="str">
        <f ca="1">IF(I34="","",IF(I34&lt;TODAY(),"EXPIRED","ACTIVE"))</f>
        <v>ACTIVE</v>
      </c>
      <c r="K34" s="213"/>
      <c r="L34" s="118"/>
      <c r="M34" s="118"/>
    </row>
    <row r="35" spans="1:13" ht="16.5" x14ac:dyDescent="0.25">
      <c r="A35" s="209">
        <v>20250001</v>
      </c>
      <c r="B35" s="210" t="s">
        <v>107</v>
      </c>
      <c r="C35" s="209" t="s">
        <v>302</v>
      </c>
      <c r="D35" s="211" t="s">
        <v>108</v>
      </c>
      <c r="E35" s="208" t="s">
        <v>311</v>
      </c>
      <c r="F35" s="208">
        <v>9549220152</v>
      </c>
      <c r="G35" s="212">
        <v>45835</v>
      </c>
      <c r="H35" s="209">
        <f>SUMIF(Renewals!A:A, A35, Renewals!C:C)</f>
        <v>1200</v>
      </c>
      <c r="I35" s="213">
        <f>IF(AND(ISNUMBER(G35),H35&lt;&gt;""),G35+INT(H35/20),"")</f>
        <v>45895</v>
      </c>
      <c r="J35" s="209" t="str">
        <f ca="1">IF(I35="","",IF(I35&lt;TODAY(),"EXPIRED","ACTIVE"))</f>
        <v>ACTIVE</v>
      </c>
      <c r="K35" s="213"/>
      <c r="L35" s="118"/>
      <c r="M35" s="118"/>
    </row>
    <row r="36" spans="1:13" ht="16.5" x14ac:dyDescent="0.25">
      <c r="A36" s="209"/>
      <c r="B36" s="210" t="s">
        <v>312</v>
      </c>
      <c r="C36" s="209" t="s">
        <v>302</v>
      </c>
      <c r="D36" s="228"/>
      <c r="E36" s="208"/>
      <c r="F36" s="209"/>
      <c r="G36" s="223"/>
      <c r="H36" s="209">
        <f>SUMIF(Renewals!A:A, A36, Renewals!C:C)</f>
        <v>0</v>
      </c>
      <c r="I36" s="213" t="str">
        <f>IF(AND(ISNUMBER(G36),H36&lt;&gt;""),G36+INT(H36/20),"")</f>
        <v/>
      </c>
      <c r="J36" s="209" t="str">
        <f ca="1">IF(I36="","",IF(I36&lt;TODAY(),"EXPIRED","ACTIVE"))</f>
        <v/>
      </c>
      <c r="K36" s="213">
        <f>_xlfn.MAXIFS(Renewals!D:D, Renewals!B:B,B36)</f>
        <v>0</v>
      </c>
      <c r="L36" s="118"/>
      <c r="M36" s="118"/>
    </row>
    <row r="37" spans="1:13" ht="16.5" x14ac:dyDescent="0.25">
      <c r="A37" s="209"/>
      <c r="B37" s="210" t="s">
        <v>112</v>
      </c>
      <c r="C37" s="209" t="s">
        <v>302</v>
      </c>
      <c r="D37" s="228"/>
      <c r="E37" s="229"/>
      <c r="F37" s="230"/>
      <c r="G37" s="223"/>
      <c r="H37" s="209">
        <f>SUMIF(Renewals!A:A, A37, Renewals!C:C)</f>
        <v>0</v>
      </c>
      <c r="I37" s="213" t="str">
        <f>IF(AND(ISNUMBER(G37),H37&lt;&gt;""),G37+INT(H37/20),"")</f>
        <v/>
      </c>
      <c r="J37" s="209" t="str">
        <f ca="1">IF(I37="","",IF(I37&lt;TODAY(),"EXPIRED","ACTIVE"))</f>
        <v/>
      </c>
      <c r="K37" s="213">
        <f>_xlfn.MAXIFS(Renewals!D:D, Renewals!B:B,B37)</f>
        <v>0</v>
      </c>
      <c r="L37" s="118"/>
      <c r="M37" s="118"/>
    </row>
    <row r="38" spans="1:13" ht="16.5" x14ac:dyDescent="0.25">
      <c r="A38" s="209">
        <v>20250034</v>
      </c>
      <c r="B38" s="210" t="s">
        <v>113</v>
      </c>
      <c r="C38" s="231" t="s">
        <v>302</v>
      </c>
      <c r="D38" s="208" t="s">
        <v>114</v>
      </c>
      <c r="E38" s="208" t="s">
        <v>35</v>
      </c>
      <c r="F38" s="208">
        <v>6375127030</v>
      </c>
      <c r="G38" s="232">
        <v>45841</v>
      </c>
      <c r="H38" s="209">
        <f>SUMIF(Renewals!A:A, A38, Renewals!C:C)</f>
        <v>800</v>
      </c>
      <c r="I38" s="213">
        <f>IF(AND(ISNUMBER(G38),H38&lt;&gt;""),G38+INT(H38/20),"")</f>
        <v>45881</v>
      </c>
      <c r="J38" s="209" t="str">
        <f ca="1">IF(I38="","",IF(I38&lt;TODAY(),"EXPIRED","ACTIVE"))</f>
        <v>EXPIRED</v>
      </c>
      <c r="K38" s="213">
        <f>_xlfn.MAXIFS(Renewals!D:D, Renewals!B:B,B38)</f>
        <v>45875</v>
      </c>
      <c r="L38" s="118"/>
      <c r="M38" s="118"/>
    </row>
    <row r="39" spans="1:13" s="128" customFormat="1" ht="15" customHeight="1" x14ac:dyDescent="0.25">
      <c r="A39" s="209">
        <v>20250035</v>
      </c>
      <c r="B39" s="233" t="s">
        <v>313</v>
      </c>
      <c r="C39" s="215" t="s">
        <v>302</v>
      </c>
      <c r="D39" s="208"/>
      <c r="E39" s="208"/>
      <c r="F39" s="208"/>
      <c r="G39" s="215"/>
      <c r="H39" s="209">
        <f>SUMIF(Renewals!A:A, A39, Renewals!C:C)</f>
        <v>0</v>
      </c>
      <c r="I39" s="234"/>
      <c r="J39" s="209" t="str">
        <f ca="1">IF(I39="","",IF(I39&lt;TODAY(),"EXPIRED","ACTIVE"))</f>
        <v/>
      </c>
      <c r="K39" s="213">
        <f>_xlfn.MAXIFS(Renewals!D:D, Renewals!B:B,B39)</f>
        <v>0</v>
      </c>
      <c r="L39" s="131"/>
      <c r="M39" s="118"/>
    </row>
    <row r="40" spans="1:13" s="128" customFormat="1" ht="15" customHeight="1" x14ac:dyDescent="0.25">
      <c r="A40" s="211"/>
      <c r="B40" s="233"/>
      <c r="C40" s="215"/>
      <c r="D40" s="215"/>
      <c r="E40" s="215"/>
      <c r="F40" s="215"/>
      <c r="G40" s="234"/>
      <c r="H40" s="209">
        <f>SUMIF(Renewals!A:A, A40, Renewals!C:C)</f>
        <v>0</v>
      </c>
      <c r="I40" s="234"/>
      <c r="J40" s="209"/>
      <c r="K40" s="213">
        <f>_xlfn.MAXIFS(Renewals!D:D, Renewals!B:B,B40)</f>
        <v>0</v>
      </c>
      <c r="L40" s="131"/>
    </row>
    <row r="41" spans="1:13" ht="16.5" x14ac:dyDescent="0.25">
      <c r="A41" s="209">
        <v>20250036</v>
      </c>
      <c r="B41" s="210">
        <v>25</v>
      </c>
      <c r="C41" s="231" t="s">
        <v>314</v>
      </c>
      <c r="D41" s="208" t="s">
        <v>119</v>
      </c>
      <c r="E41" s="208" t="s">
        <v>120</v>
      </c>
      <c r="F41" s="208">
        <v>9660575543</v>
      </c>
      <c r="G41" s="212">
        <v>45824</v>
      </c>
      <c r="H41" s="209">
        <f>SUMIF(Renewals!A:A, A41, Renewals!C:C)</f>
        <v>1350</v>
      </c>
      <c r="I41" s="213">
        <f>IF(AND(ISNUMBER(G41),ISNUMBER(H41)),G41+(H41/23.33),"")</f>
        <v>45881.865409344195</v>
      </c>
      <c r="J41" s="209" t="str">
        <f ca="1">IF(I41="","",IF(I41&lt;TODAY(),"EXPIRED","ACTIVE"))</f>
        <v>EXPIRED</v>
      </c>
      <c r="K41" s="213">
        <f>_xlfn.MAXIFS(Renewals!D:D, Renewals!B:B,B41)</f>
        <v>45858</v>
      </c>
      <c r="L41" s="118"/>
      <c r="M41" s="118"/>
    </row>
    <row r="42" spans="1:13" ht="16.5" x14ac:dyDescent="0.25">
      <c r="A42" s="209">
        <v>20250125</v>
      </c>
      <c r="B42" s="210">
        <v>26</v>
      </c>
      <c r="C42" s="231" t="s">
        <v>314</v>
      </c>
      <c r="D42" s="208" t="s">
        <v>121</v>
      </c>
      <c r="E42" s="208" t="s">
        <v>122</v>
      </c>
      <c r="F42" s="208">
        <v>7240191906</v>
      </c>
      <c r="G42" s="212">
        <v>45867</v>
      </c>
      <c r="H42" s="209">
        <f>SUMIF(Renewals!A:A, A42, Renewals!C:C)</f>
        <v>1000</v>
      </c>
      <c r="I42" s="213">
        <f>IF(AND(ISNUMBER(G42),ISNUMBER(H42)),G42+(H42/22),"")</f>
        <v>45912.454545454544</v>
      </c>
      <c r="J42" s="209" t="str">
        <f ca="1">IF(I42="","",IF(I42&lt;TODAY(),"EXPIRED","ACTIVE"))</f>
        <v>ACTIVE</v>
      </c>
      <c r="K42" s="213">
        <f>_xlfn.MAXIFS(Renewals!D:D, Renewals!B:B,B42)</f>
        <v>45883</v>
      </c>
      <c r="L42" s="118"/>
      <c r="M42" s="118"/>
    </row>
    <row r="43" spans="1:13" ht="16.5" x14ac:dyDescent="0.25">
      <c r="A43" s="209">
        <v>20250142</v>
      </c>
      <c r="B43" s="210">
        <v>27</v>
      </c>
      <c r="C43" s="231" t="s">
        <v>314</v>
      </c>
      <c r="D43" s="208" t="s">
        <v>315</v>
      </c>
      <c r="E43" s="208" t="s">
        <v>124</v>
      </c>
      <c r="F43" s="208">
        <v>9351143573</v>
      </c>
      <c r="G43" s="212">
        <v>45876</v>
      </c>
      <c r="H43" s="209">
        <f>SUMIF(Renewals!A:A, A43, Renewals!C:C)</f>
        <v>700</v>
      </c>
      <c r="I43" s="213">
        <f>IF(AND(ISNUMBER(G43),ISNUMBER(H43)),G43+(H43/22),"")</f>
        <v>45907.818181818184</v>
      </c>
      <c r="J43" s="209" t="str">
        <f ca="1">IF(I43="","",IF(I43&lt;TODAY(),"EXPIRED","ACTIVE"))</f>
        <v>ACTIVE</v>
      </c>
      <c r="K43" s="213">
        <f>_xlfn.MAXIFS(Renewals!D:D, Renewals!B:B,B43)</f>
        <v>45883</v>
      </c>
      <c r="L43" s="118"/>
      <c r="M43" s="118"/>
    </row>
    <row r="44" spans="1:13" ht="16.5" x14ac:dyDescent="0.25">
      <c r="A44" s="209">
        <v>20250039</v>
      </c>
      <c r="B44" s="210">
        <v>28</v>
      </c>
      <c r="C44" s="231" t="s">
        <v>314</v>
      </c>
      <c r="D44" s="208" t="s">
        <v>125</v>
      </c>
      <c r="E44" s="208" t="s">
        <v>126</v>
      </c>
      <c r="F44" s="208">
        <v>8955184584</v>
      </c>
      <c r="G44" s="212">
        <v>45835</v>
      </c>
      <c r="H44" s="209">
        <f>SUMIF(Renewals!A:A, A44, Renewals!C:C)</f>
        <v>1300</v>
      </c>
      <c r="I44" s="213">
        <f>IF(AND(ISNUMBER(G44),ISNUMBER(H44)),G44+(H44/22),"")</f>
        <v>45894.090909090912</v>
      </c>
      <c r="J44" s="209" t="str">
        <f ca="1">IF(I44="","",IF(I44&lt;TODAY(),"EXPIRED","ACTIVE"))</f>
        <v>ACTIVE</v>
      </c>
      <c r="K44" s="213">
        <f>_xlfn.MAXIFS(Renewals!D:D, Renewals!B:B,B44)</f>
        <v>45872</v>
      </c>
      <c r="L44" s="118"/>
      <c r="M44" s="118"/>
    </row>
    <row r="45" spans="1:13" ht="16.5" x14ac:dyDescent="0.25">
      <c r="A45" s="209">
        <v>20250040</v>
      </c>
      <c r="B45" s="210">
        <v>29</v>
      </c>
      <c r="C45" s="231" t="s">
        <v>314</v>
      </c>
      <c r="D45" s="208" t="s">
        <v>109</v>
      </c>
      <c r="E45" s="208" t="s">
        <v>127</v>
      </c>
      <c r="F45" s="208">
        <v>8949686676</v>
      </c>
      <c r="G45" s="212">
        <v>45814</v>
      </c>
      <c r="H45" s="209">
        <f>SUMIF(Renewals!A:A, A45, Renewals!C:C)</f>
        <v>1950</v>
      </c>
      <c r="I45" s="213">
        <f>IF(AND(ISNUMBER(G45),ISNUMBER(H45)),G45+(H45/22),"")</f>
        <v>45902.63636363636</v>
      </c>
      <c r="J45" s="209" t="str">
        <f ca="1">IF(I45="","",IF(I45&lt;TODAY(),"EXPIRED","ACTIVE"))</f>
        <v>ACTIVE</v>
      </c>
      <c r="K45" s="213">
        <f>_xlfn.MAXIFS(Renewals!D:D, Renewals!B:B,B45)</f>
        <v>45875</v>
      </c>
      <c r="L45" s="118"/>
      <c r="M45" s="118"/>
    </row>
    <row r="46" spans="1:13" ht="16.5" x14ac:dyDescent="0.25">
      <c r="A46" s="209">
        <v>20250041</v>
      </c>
      <c r="B46" s="210">
        <v>30</v>
      </c>
      <c r="C46" s="231" t="s">
        <v>314</v>
      </c>
      <c r="D46" s="235" t="s">
        <v>129</v>
      </c>
      <c r="E46" s="208" t="s">
        <v>130</v>
      </c>
      <c r="F46" s="208">
        <v>6375449564</v>
      </c>
      <c r="G46" s="212">
        <v>45809</v>
      </c>
      <c r="H46" s="209">
        <f>SUMIF(Renewals!A:A, A46, Renewals!C:C)</f>
        <v>1950</v>
      </c>
      <c r="I46" s="213">
        <f t="shared" ref="I46:I47" si="1">IF(AND(ISNUMBER(G46),ISNUMBER(H46)),G46+(H46/22),"")</f>
        <v>45897.63636363636</v>
      </c>
      <c r="J46" s="209" t="str">
        <f ca="1">IF(I46="","",IF(I46&lt;TODAY(),"EXPIRED","ACTIVE"))</f>
        <v>ACTIVE</v>
      </c>
      <c r="K46" s="213">
        <f>_xlfn.MAXIFS(Renewals!D:D, Renewals!B:B,B46)</f>
        <v>45875</v>
      </c>
      <c r="L46" s="118"/>
      <c r="M46" s="118"/>
    </row>
    <row r="47" spans="1:13" ht="16.5" x14ac:dyDescent="0.25">
      <c r="A47" s="209">
        <v>20250042</v>
      </c>
      <c r="B47" s="210">
        <v>31</v>
      </c>
      <c r="C47" s="231" t="s">
        <v>314</v>
      </c>
      <c r="D47" s="208" t="s">
        <v>132</v>
      </c>
      <c r="E47" s="208" t="s">
        <v>316</v>
      </c>
      <c r="F47" s="208">
        <v>9983393502</v>
      </c>
      <c r="G47" s="212">
        <v>45852</v>
      </c>
      <c r="H47" s="209">
        <f>SUMIF(Renewals!A:A, A47, Renewals!C:C)</f>
        <v>1400</v>
      </c>
      <c r="I47" s="213">
        <f t="shared" si="1"/>
        <v>45915.63636363636</v>
      </c>
      <c r="J47" s="209" t="str">
        <f ca="1">IF(I47="","",IF(I47&lt;TODAY(),"EXPIRED","ACTIVE"))</f>
        <v>ACTIVE</v>
      </c>
      <c r="K47" s="213">
        <f>_xlfn.MAXIFS(Renewals!D:D, Renewals!B:B,B47)</f>
        <v>45884</v>
      </c>
      <c r="L47" s="118"/>
      <c r="M47" s="118"/>
    </row>
    <row r="48" spans="1:13" ht="16.5" x14ac:dyDescent="0.25">
      <c r="A48" s="209">
        <v>20250043</v>
      </c>
      <c r="B48" s="210">
        <v>32</v>
      </c>
      <c r="C48" s="231" t="s">
        <v>314</v>
      </c>
      <c r="D48" s="208" t="s">
        <v>125</v>
      </c>
      <c r="E48" s="208" t="s">
        <v>135</v>
      </c>
      <c r="F48" s="208">
        <v>7568481566</v>
      </c>
      <c r="G48" s="212">
        <v>45811</v>
      </c>
      <c r="H48" s="209">
        <f>SUMIF(Renewals!A:A, A48, Renewals!C:C)</f>
        <v>1950</v>
      </c>
      <c r="I48" s="213">
        <f>IF(AND(ISNUMBER(G48),ISNUMBER(H48)),G48+(H48/22),"")</f>
        <v>45899.63636363636</v>
      </c>
      <c r="J48" s="209" t="str">
        <f ca="1">IF(I48="","",IF(I48&lt;TODAY(),"EXPIRED","ACTIVE"))</f>
        <v>ACTIVE</v>
      </c>
      <c r="K48" s="213">
        <f>_xlfn.MAXIFS(Renewals!D:D, Renewals!B:B,B48)</f>
        <v>45876</v>
      </c>
      <c r="L48" s="118"/>
      <c r="M48" s="118"/>
    </row>
    <row r="49" spans="1:13" ht="16.5" x14ac:dyDescent="0.25">
      <c r="A49" s="209">
        <v>20250044</v>
      </c>
      <c r="B49" s="210">
        <v>33</v>
      </c>
      <c r="C49" s="231" t="s">
        <v>314</v>
      </c>
      <c r="D49" s="208" t="s">
        <v>317</v>
      </c>
      <c r="E49" s="208" t="s">
        <v>137</v>
      </c>
      <c r="F49" s="208">
        <v>8502871212</v>
      </c>
      <c r="G49" s="212">
        <v>45840</v>
      </c>
      <c r="H49" s="209">
        <f>SUMIF(Renewals!A:A, A49, Renewals!C:C)</f>
        <v>1300</v>
      </c>
      <c r="I49" s="213">
        <f>IF(AND(ISNUMBER(G49),ISNUMBER(H49)),G49+(H49/22),"")</f>
        <v>45899.090909090912</v>
      </c>
      <c r="J49" s="209" t="str">
        <f ca="1">IF(I49="","",IF(I49&lt;TODAY(),"EXPIRED","ACTIVE"))</f>
        <v>ACTIVE</v>
      </c>
      <c r="K49" s="213">
        <f>_xlfn.MAXIFS(Renewals!D:D, Renewals!B:B,B49)</f>
        <v>45874</v>
      </c>
      <c r="L49" s="118"/>
      <c r="M49" s="118"/>
    </row>
    <row r="50" spans="1:13" ht="16.5" x14ac:dyDescent="0.25">
      <c r="A50" s="209">
        <v>20250045</v>
      </c>
      <c r="B50" s="210">
        <v>34</v>
      </c>
      <c r="C50" s="231" t="s">
        <v>314</v>
      </c>
      <c r="D50" s="208" t="s">
        <v>93</v>
      </c>
      <c r="E50" s="208" t="s">
        <v>138</v>
      </c>
      <c r="F50" s="208">
        <v>8306022515</v>
      </c>
      <c r="G50" s="212">
        <v>45829</v>
      </c>
      <c r="H50" s="209">
        <f>SUMIF(Renewals!A:A, A50, Renewals!C:C)</f>
        <v>1300</v>
      </c>
      <c r="I50" s="213">
        <f>IF(AND(ISNUMBER(G50),ISNUMBER(H50)),G50+(H50/22),"")</f>
        <v>45888.090909090912</v>
      </c>
      <c r="J50" s="209" t="str">
        <f ca="1">IF(I50="","",IF(I50&lt;TODAY(),"EXPIRED","ACTIVE"))</f>
        <v>ACTIVE</v>
      </c>
      <c r="K50" s="213">
        <f>_xlfn.MAXIFS(Renewals!D:D, Renewals!B:B,B50)</f>
        <v>45862</v>
      </c>
      <c r="L50" s="118"/>
      <c r="M50" s="118"/>
    </row>
    <row r="51" spans="1:13" ht="16.5" x14ac:dyDescent="0.25">
      <c r="A51" s="209">
        <v>20250046</v>
      </c>
      <c r="B51" s="210">
        <v>35</v>
      </c>
      <c r="C51" s="231" t="s">
        <v>314</v>
      </c>
      <c r="D51" s="208" t="s">
        <v>140</v>
      </c>
      <c r="E51" s="208" t="s">
        <v>141</v>
      </c>
      <c r="F51" s="208">
        <v>7733981974</v>
      </c>
      <c r="G51" s="212">
        <v>45807</v>
      </c>
      <c r="H51" s="209">
        <f>SUMIF(Renewals!A:A, A51, Renewals!C:C)</f>
        <v>1950</v>
      </c>
      <c r="I51" s="213">
        <f>IF(AND(ISNUMBER(G51),ISNUMBER(H51)),G51+(H51/22),"")</f>
        <v>45895.63636363636</v>
      </c>
      <c r="J51" s="209" t="str">
        <f ca="1">IF(I51="","",IF(I51&lt;TODAY(),"EXPIRED","ACTIVE"))</f>
        <v>ACTIVE</v>
      </c>
      <c r="K51" s="213">
        <f>_xlfn.MAXIFS(Renewals!D:D, Renewals!B:B,B51)</f>
        <v>45871</v>
      </c>
      <c r="L51" s="118"/>
      <c r="M51" s="118"/>
    </row>
    <row r="52" spans="1:13" ht="16.5" x14ac:dyDescent="0.25">
      <c r="A52" s="209">
        <v>20250047</v>
      </c>
      <c r="B52" s="210">
        <v>36</v>
      </c>
      <c r="C52" s="231" t="s">
        <v>314</v>
      </c>
      <c r="D52" s="208" t="s">
        <v>143</v>
      </c>
      <c r="E52" s="208" t="s">
        <v>144</v>
      </c>
      <c r="F52" s="208">
        <v>9057343212</v>
      </c>
      <c r="G52" s="212">
        <v>45809</v>
      </c>
      <c r="H52" s="209">
        <f>SUMIF(Renewals!A:A, A52, Renewals!C:C)</f>
        <v>1950</v>
      </c>
      <c r="I52" s="213">
        <f>IF(AND(ISNUMBER(G52),ISNUMBER(H52)),G52+(H52/22),"")</f>
        <v>45897.63636363636</v>
      </c>
      <c r="J52" s="209" t="str">
        <f ca="1">IF(I52="","",IF(I52&lt;TODAY(),"EXPIRED","ACTIVE"))</f>
        <v>ACTIVE</v>
      </c>
      <c r="K52" s="213">
        <f>_xlfn.MAXIFS(Renewals!D:D, Renewals!B:B,B52)</f>
        <v>45873</v>
      </c>
      <c r="L52" s="118"/>
      <c r="M52" s="118"/>
    </row>
    <row r="53" spans="1:13" ht="16.5" x14ac:dyDescent="0.25">
      <c r="A53" s="209">
        <v>20250048</v>
      </c>
      <c r="B53" s="210">
        <v>37</v>
      </c>
      <c r="C53" s="231" t="s">
        <v>314</v>
      </c>
      <c r="D53" s="208" t="s">
        <v>146</v>
      </c>
      <c r="E53" s="208" t="s">
        <v>147</v>
      </c>
      <c r="F53" s="208">
        <v>9509593431</v>
      </c>
      <c r="G53" s="212">
        <v>45817</v>
      </c>
      <c r="H53" s="209">
        <f>SUMIF(Renewals!A:A, A53, Renewals!C:C)</f>
        <v>1950</v>
      </c>
      <c r="I53" s="213">
        <f>IF(AND(ISNUMBER(G53),ISNUMBER(H53)),G53+(H53/22),"")</f>
        <v>45905.63636363636</v>
      </c>
      <c r="J53" s="209" t="str">
        <f ca="1">IF(I53="","",IF(I53&lt;TODAY(),"EXPIRED","ACTIVE"))</f>
        <v>ACTIVE</v>
      </c>
      <c r="K53" s="213">
        <f>_xlfn.MAXIFS(Renewals!D:D, Renewals!B:B,B53)</f>
        <v>45882</v>
      </c>
      <c r="L53" s="118"/>
      <c r="M53" s="118"/>
    </row>
    <row r="54" spans="1:13" ht="16.5" x14ac:dyDescent="0.25">
      <c r="A54" s="209">
        <v>20250148</v>
      </c>
      <c r="B54" s="210">
        <v>38</v>
      </c>
      <c r="C54" s="231" t="s">
        <v>314</v>
      </c>
      <c r="D54" s="208" t="s">
        <v>403</v>
      </c>
      <c r="E54" s="208" t="s">
        <v>252</v>
      </c>
      <c r="F54" s="208">
        <v>7976997725</v>
      </c>
      <c r="G54" s="212">
        <v>45886</v>
      </c>
      <c r="H54" s="209">
        <f>SUMIF(Renewals!A:A, A54, Renewals!C:C)</f>
        <v>700</v>
      </c>
      <c r="I54" s="213">
        <f>IF(AND(ISNUMBER(G54),ISNUMBER(H54)),G54+(H54/22),"")</f>
        <v>45917.818181818184</v>
      </c>
      <c r="J54" s="209" t="str">
        <f ca="1">IF(I54="","",IF(I54&lt;TODAY(),"EXPIRED","ACTIVE"))</f>
        <v>ACTIVE</v>
      </c>
      <c r="K54" s="213">
        <f>_xlfn.MAXIFS(Renewals!D:D, Renewals!B:B,B54)</f>
        <v>45886</v>
      </c>
      <c r="L54" s="118"/>
      <c r="M54" s="118"/>
    </row>
    <row r="55" spans="1:13" ht="16.5" x14ac:dyDescent="0.25">
      <c r="A55" s="209">
        <v>20250131</v>
      </c>
      <c r="B55" s="210">
        <v>39</v>
      </c>
      <c r="C55" s="231" t="s">
        <v>314</v>
      </c>
      <c r="D55" s="235" t="s">
        <v>109</v>
      </c>
      <c r="E55" s="236" t="s">
        <v>148</v>
      </c>
      <c r="F55" s="209">
        <v>6377068543</v>
      </c>
      <c r="G55" s="237">
        <v>45871</v>
      </c>
      <c r="H55" s="209">
        <f>SUMIF(Renewals!A:A, A55, Renewals!C:C)</f>
        <v>700</v>
      </c>
      <c r="I55" s="213">
        <f>IF(AND(ISNUMBER(G55),ISNUMBER(H55)),G55+(H55/22),"")</f>
        <v>45902.818181818184</v>
      </c>
      <c r="J55" s="209" t="str">
        <f ca="1">IF(I55="","",IF(I55&lt;TODAY(),"EXPIRED","ACTIVE"))</f>
        <v>ACTIVE</v>
      </c>
      <c r="K55" s="213">
        <f>_xlfn.MAXIFS(Renewals!D:D, Renewals!B:B,B55)</f>
        <v>45873</v>
      </c>
      <c r="L55" s="118"/>
      <c r="M55" s="118"/>
    </row>
    <row r="56" spans="1:13" ht="16.5" x14ac:dyDescent="0.25">
      <c r="A56" s="209">
        <v>20250051</v>
      </c>
      <c r="B56" s="210">
        <v>40</v>
      </c>
      <c r="C56" s="231" t="s">
        <v>314</v>
      </c>
      <c r="D56" s="208" t="s">
        <v>150</v>
      </c>
      <c r="E56" s="208" t="s">
        <v>151</v>
      </c>
      <c r="F56" s="208">
        <v>7014416331</v>
      </c>
      <c r="G56" s="212">
        <v>45826</v>
      </c>
      <c r="H56" s="209">
        <f>SUMIF(Renewals!A:A, A56, Renewals!C:C)</f>
        <v>1300</v>
      </c>
      <c r="I56" s="213">
        <f>IF(AND(ISNUMBER(G56),ISNUMBER(H56)),G56+(H56/22),"")</f>
        <v>45885.090909090912</v>
      </c>
      <c r="J56" s="209" t="str">
        <f ca="1">IF(I56="","",IF(I56&lt;TODAY(),"EXPIRED","ACTIVE"))</f>
        <v>EXPIRED</v>
      </c>
      <c r="K56" s="213">
        <f>_xlfn.MAXIFS(Renewals!D:D, Renewals!B:B,B56)</f>
        <v>45860</v>
      </c>
      <c r="L56" s="118"/>
      <c r="M56" s="118"/>
    </row>
    <row r="57" spans="1:13" ht="16.5" x14ac:dyDescent="0.25">
      <c r="A57" s="209">
        <v>20250130</v>
      </c>
      <c r="B57" s="210">
        <v>41</v>
      </c>
      <c r="C57" s="231" t="s">
        <v>314</v>
      </c>
      <c r="D57" s="208" t="s">
        <v>152</v>
      </c>
      <c r="E57" s="208" t="s">
        <v>148</v>
      </c>
      <c r="F57" s="208">
        <v>6377068543</v>
      </c>
      <c r="G57" s="212">
        <v>45871</v>
      </c>
      <c r="H57" s="209">
        <f>SUMIF(Renewals!A:A, A57, Renewals!C:C)</f>
        <v>700</v>
      </c>
      <c r="I57" s="213">
        <f>IF(AND(ISNUMBER(G57),ISNUMBER(H57)),G57+(H57/22),"")</f>
        <v>45902.818181818184</v>
      </c>
      <c r="J57" s="209" t="str">
        <f ca="1">IF(I57="","",IF(I57&lt;TODAY(),"EXPIRED","ACTIVE"))</f>
        <v>ACTIVE</v>
      </c>
      <c r="K57" s="213">
        <f>_xlfn.MAXIFS(Renewals!D:D, Renewals!B:B,B57)</f>
        <v>45873</v>
      </c>
      <c r="L57" s="118"/>
      <c r="M57" s="118"/>
    </row>
    <row r="58" spans="1:13" ht="16.5" x14ac:dyDescent="0.25">
      <c r="A58" s="209">
        <v>20250053</v>
      </c>
      <c r="B58" s="210">
        <v>42</v>
      </c>
      <c r="C58" s="231" t="s">
        <v>314</v>
      </c>
      <c r="D58" s="208" t="s">
        <v>153</v>
      </c>
      <c r="E58" s="208" t="s">
        <v>154</v>
      </c>
      <c r="F58" s="208">
        <v>9352167457</v>
      </c>
      <c r="G58" s="212">
        <v>45846</v>
      </c>
      <c r="H58" s="209">
        <f>SUMIF(Renewals!A:A, A58, Renewals!C:C)</f>
        <v>1400</v>
      </c>
      <c r="I58" s="213">
        <f>IF(AND(ISNUMBER(G58),ISNUMBER(H58)),G58+(H58/22),"")</f>
        <v>45909.63636363636</v>
      </c>
      <c r="J58" s="209" t="str">
        <f ca="1">IF(I58="","",IF(I58&lt;TODAY(),"EXPIRED","ACTIVE"))</f>
        <v>ACTIVE</v>
      </c>
      <c r="K58" s="213">
        <f>_xlfn.MAXIFS(Renewals!D:D, Renewals!B:B,B58)</f>
        <v>45882</v>
      </c>
      <c r="L58" s="118"/>
      <c r="M58" s="118"/>
    </row>
    <row r="59" spans="1:13" ht="16.5" x14ac:dyDescent="0.25">
      <c r="A59" s="209">
        <v>20250054</v>
      </c>
      <c r="B59" s="210">
        <v>43</v>
      </c>
      <c r="C59" s="231" t="s">
        <v>314</v>
      </c>
      <c r="D59" s="224" t="s">
        <v>318</v>
      </c>
      <c r="E59" s="208" t="s">
        <v>157</v>
      </c>
      <c r="F59" s="211">
        <v>8696671310</v>
      </c>
      <c r="G59" s="212">
        <v>45843</v>
      </c>
      <c r="H59" s="209">
        <f>SUMIF(Renewals!A:A, A59, Renewals!C:C)</f>
        <v>1300</v>
      </c>
      <c r="I59" s="213">
        <f>IF(AND(ISNUMBER(G59),ISNUMBER(H59)),G59+(H59/22),"")</f>
        <v>45902.090909090912</v>
      </c>
      <c r="J59" s="209" t="str">
        <f ca="1">IF(I59="","",IF(I59&lt;TODAY(),"EXPIRED","ACTIVE"))</f>
        <v>ACTIVE</v>
      </c>
      <c r="K59" s="213">
        <f>_xlfn.MAXIFS(Renewals!D:D, Renewals!B:B,B59)</f>
        <v>45884</v>
      </c>
      <c r="L59" s="118"/>
      <c r="M59" s="118"/>
    </row>
    <row r="60" spans="1:13" ht="16.5" x14ac:dyDescent="0.25">
      <c r="A60" s="209">
        <v>20250055</v>
      </c>
      <c r="B60" s="210">
        <v>44</v>
      </c>
      <c r="C60" s="231" t="s">
        <v>314</v>
      </c>
      <c r="D60" s="208" t="s">
        <v>158</v>
      </c>
      <c r="E60" s="208" t="s">
        <v>159</v>
      </c>
      <c r="F60" s="208">
        <v>9256354523</v>
      </c>
      <c r="G60" s="212">
        <v>45826</v>
      </c>
      <c r="H60" s="209">
        <f>SUMIF(Renewals!A:A, A60, Renewals!C:C)</f>
        <v>1350</v>
      </c>
      <c r="I60" s="213">
        <f>IF(AND(ISNUMBER(G60),ISNUMBER(H60)),G60+(H60/22),"")</f>
        <v>45887.36363636364</v>
      </c>
      <c r="J60" s="209" t="str">
        <f ca="1">IF(I60="","",IF(I60&lt;TODAY(),"EXPIRED","ACTIVE"))</f>
        <v>ACTIVE</v>
      </c>
      <c r="K60" s="213">
        <f>_xlfn.MAXIFS(Renewals!D:D, Renewals!B:B,B60)</f>
        <v>45860</v>
      </c>
      <c r="L60" s="118"/>
      <c r="M60" s="118"/>
    </row>
    <row r="61" spans="1:13" ht="16.5" x14ac:dyDescent="0.25">
      <c r="A61" s="209">
        <v>20250056</v>
      </c>
      <c r="B61" s="210">
        <v>45</v>
      </c>
      <c r="C61" s="231" t="s">
        <v>314</v>
      </c>
      <c r="D61" s="208" t="s">
        <v>161</v>
      </c>
      <c r="E61" s="208" t="s">
        <v>147</v>
      </c>
      <c r="F61" s="208">
        <v>6367733582</v>
      </c>
      <c r="G61" s="212">
        <v>45814</v>
      </c>
      <c r="H61" s="209">
        <f>SUMIF(Renewals!A:A, A61, Renewals!C:C)</f>
        <v>1950</v>
      </c>
      <c r="I61" s="213">
        <f>IF(AND(ISNUMBER(G61),ISNUMBER(H61)),G61+(H61/22),"")</f>
        <v>45902.63636363636</v>
      </c>
      <c r="J61" s="209" t="str">
        <f ca="1">IF(I61="","",IF(I61&lt;TODAY(),"EXPIRED","ACTIVE"))</f>
        <v>ACTIVE</v>
      </c>
      <c r="K61" s="213">
        <f>_xlfn.MAXIFS(Renewals!D:D, Renewals!B:B,B61)</f>
        <v>45882</v>
      </c>
      <c r="L61" s="118"/>
      <c r="M61" s="118"/>
    </row>
    <row r="62" spans="1:13" ht="16.5" x14ac:dyDescent="0.25">
      <c r="A62" s="209">
        <v>20250057</v>
      </c>
      <c r="B62" s="210">
        <v>46</v>
      </c>
      <c r="C62" s="231" t="s">
        <v>314</v>
      </c>
      <c r="D62" s="208" t="s">
        <v>162</v>
      </c>
      <c r="E62" s="208" t="s">
        <v>163</v>
      </c>
      <c r="F62" s="208">
        <v>6378176326</v>
      </c>
      <c r="G62" s="212">
        <v>45839</v>
      </c>
      <c r="H62" s="209">
        <f>SUMIF(Renewals!A:A, A62, Renewals!C:C)</f>
        <v>1400</v>
      </c>
      <c r="I62" s="213">
        <f>IF(AND(ISNUMBER(G62),ISNUMBER(H62)),G62+(H62/22),"")</f>
        <v>45902.63636363636</v>
      </c>
      <c r="J62" s="209" t="str">
        <f ca="1">IF(I62="","",IF(I62&lt;TODAY(),"EXPIRED","ACTIVE"))</f>
        <v>ACTIVE</v>
      </c>
      <c r="K62" s="213">
        <f>_xlfn.MAXIFS(Renewals!D:D, Renewals!B:B,B62)</f>
        <v>45874</v>
      </c>
      <c r="L62" s="118"/>
      <c r="M62" s="118"/>
    </row>
    <row r="63" spans="1:13" ht="16.5" x14ac:dyDescent="0.25">
      <c r="A63" s="209">
        <v>20250058</v>
      </c>
      <c r="B63" s="210">
        <v>47</v>
      </c>
      <c r="C63" s="231" t="s">
        <v>314</v>
      </c>
      <c r="D63" s="208" t="s">
        <v>165</v>
      </c>
      <c r="E63" s="208" t="s">
        <v>152</v>
      </c>
      <c r="F63" s="208">
        <v>8824391812</v>
      </c>
      <c r="G63" s="212">
        <v>45817</v>
      </c>
      <c r="H63" s="209">
        <f>SUMIF(Renewals!A:A, A63, Renewals!C:C)</f>
        <v>1950</v>
      </c>
      <c r="I63" s="213">
        <f>IF(AND(ISNUMBER(G63),ISNUMBER(H63)),G63+(H63/22),"")</f>
        <v>45905.63636363636</v>
      </c>
      <c r="J63" s="209" t="str">
        <f ca="1">IF(I63="","",IF(I63&lt;TODAY(),"EXPIRED","ACTIVE"))</f>
        <v>ACTIVE</v>
      </c>
      <c r="K63" s="213">
        <f>_xlfn.MAXIFS(Renewals!D:D, Renewals!B:B,B63)</f>
        <v>45882</v>
      </c>
      <c r="L63" s="118"/>
      <c r="M63" s="118"/>
    </row>
    <row r="64" spans="1:13" ht="16.5" x14ac:dyDescent="0.25">
      <c r="A64" s="209">
        <v>20250059</v>
      </c>
      <c r="B64" s="210">
        <v>48</v>
      </c>
      <c r="C64" s="231" t="s">
        <v>314</v>
      </c>
      <c r="D64" s="208" t="s">
        <v>166</v>
      </c>
      <c r="E64" s="208" t="s">
        <v>167</v>
      </c>
      <c r="F64" s="208">
        <v>8209319749</v>
      </c>
      <c r="G64" s="212">
        <v>45853</v>
      </c>
      <c r="H64" s="209">
        <f>SUMIF(Renewals!A:A, A64, Renewals!C:C)</f>
        <v>700</v>
      </c>
      <c r="I64" s="213">
        <f>IF(AND(ISNUMBER(G64),ISNUMBER(H64)),G64+(H64/23.33),"")</f>
        <v>45883.004286326621</v>
      </c>
      <c r="J64" s="209" t="str">
        <f ca="1">IF(I64="","",IF(I64&lt;TODAY(),"EXPIRED","ACTIVE"))</f>
        <v>EXPIRED</v>
      </c>
      <c r="K64" s="213">
        <f>_xlfn.MAXIFS(Renewals!D:D, Renewals!B:B,B64)</f>
        <v>45856</v>
      </c>
      <c r="L64" s="118"/>
      <c r="M64" s="118"/>
    </row>
    <row r="65" spans="1:13" ht="16.5" x14ac:dyDescent="0.25">
      <c r="A65" s="209">
        <v>20250060</v>
      </c>
      <c r="B65" s="210">
        <v>49</v>
      </c>
      <c r="C65" s="231" t="s">
        <v>314</v>
      </c>
      <c r="D65" s="208" t="s">
        <v>168</v>
      </c>
      <c r="E65" s="208" t="s">
        <v>29</v>
      </c>
      <c r="F65" s="208">
        <v>7425812233</v>
      </c>
      <c r="G65" s="212">
        <v>45829</v>
      </c>
      <c r="H65" s="209">
        <f>SUMIF(Renewals!A:A, A65, Renewals!C:C)</f>
        <v>1300</v>
      </c>
      <c r="I65" s="213">
        <f>IF(AND(ISNUMBER(G65),ISNUMBER(H65)),G65+(H65/22),"")</f>
        <v>45888.090909090912</v>
      </c>
      <c r="J65" s="209" t="str">
        <f ca="1">IF(I65="","",IF(I65&lt;TODAY(),"EXPIRED","ACTIVE"))</f>
        <v>ACTIVE</v>
      </c>
      <c r="K65" s="213">
        <f>_xlfn.MAXIFS(Renewals!D:D, Renewals!B:B,B65)</f>
        <v>45862</v>
      </c>
      <c r="L65" s="118"/>
      <c r="M65" s="118"/>
    </row>
    <row r="66" spans="1:13" ht="16.5" x14ac:dyDescent="0.25">
      <c r="A66" s="209">
        <v>20250133</v>
      </c>
      <c r="B66" s="210">
        <v>50</v>
      </c>
      <c r="C66" s="231" t="s">
        <v>314</v>
      </c>
      <c r="D66" s="248" t="s">
        <v>169</v>
      </c>
      <c r="E66" s="209" t="s">
        <v>319</v>
      </c>
      <c r="F66" s="209">
        <v>6350659104</v>
      </c>
      <c r="G66" s="237">
        <v>45871</v>
      </c>
      <c r="H66" s="209">
        <f>SUMIF(Renewals!A:A, A66, Renewals!C:C)</f>
        <v>700</v>
      </c>
      <c r="I66" s="247">
        <f>IF(AND(ISNUMBER(G66),ISNUMBER(H66)),G66+(H66/22),"")</f>
        <v>45902.818181818184</v>
      </c>
      <c r="J66" s="209" t="str">
        <f ca="1">IF(I66="","",IF(I66&lt;TODAY(),"EXPIRED","ACTIVE"))</f>
        <v>ACTIVE</v>
      </c>
      <c r="K66" s="213">
        <f>_xlfn.MAXIFS(Renewals!D:D, Renewals!B:B,B66)</f>
        <v>45846</v>
      </c>
      <c r="L66" s="118"/>
      <c r="M66" s="118"/>
    </row>
    <row r="67" spans="1:13" ht="16.5" x14ac:dyDescent="0.25">
      <c r="A67" s="209">
        <v>20250062</v>
      </c>
      <c r="B67" s="210">
        <v>51</v>
      </c>
      <c r="C67" s="231" t="s">
        <v>314</v>
      </c>
      <c r="D67" s="208" t="s">
        <v>171</v>
      </c>
      <c r="E67" s="208" t="s">
        <v>172</v>
      </c>
      <c r="F67" s="208">
        <v>9057493021</v>
      </c>
      <c r="G67" s="212">
        <v>45832</v>
      </c>
      <c r="H67" s="209">
        <f>SUMIF(Renewals!A:A, A67, Renewals!C:C)</f>
        <v>1300</v>
      </c>
      <c r="I67" s="213">
        <f>IF(AND(ISNUMBER(G67),ISNUMBER(H67)),G67+(H67/22),"")</f>
        <v>45891.090909090912</v>
      </c>
      <c r="J67" s="209" t="str">
        <f ca="1">IF(I67="","",IF(I67&lt;TODAY(),"EXPIRED","ACTIVE"))</f>
        <v>ACTIVE</v>
      </c>
      <c r="K67" s="213">
        <f>_xlfn.MAXIFS(Renewals!D:D, Renewals!B:B,B67)</f>
        <v>45870</v>
      </c>
      <c r="L67" s="118"/>
      <c r="M67" s="118"/>
    </row>
    <row r="68" spans="1:13" ht="16.5" x14ac:dyDescent="0.25">
      <c r="A68" s="209">
        <v>20250063</v>
      </c>
      <c r="B68" s="210">
        <v>52</v>
      </c>
      <c r="C68" s="231" t="s">
        <v>314</v>
      </c>
      <c r="D68" s="208" t="s">
        <v>173</v>
      </c>
      <c r="E68" s="208" t="s">
        <v>174</v>
      </c>
      <c r="F68" s="208">
        <v>9256930836</v>
      </c>
      <c r="G68" s="212">
        <v>45832</v>
      </c>
      <c r="H68" s="209">
        <f>SUMIF(Renewals!A:A, A68, Renewals!C:C)</f>
        <v>1300</v>
      </c>
      <c r="I68" s="213">
        <f>IF(AND(ISNUMBER(G68),ISNUMBER(H68)),G68+(H68/22),"")</f>
        <v>45891.090909090912</v>
      </c>
      <c r="J68" s="209" t="str">
        <f ca="1">IF(I68="","",IF(I68&lt;TODAY(),"EXPIRED","ACTIVE"))</f>
        <v>ACTIVE</v>
      </c>
      <c r="K68" s="213">
        <f>_xlfn.MAXIFS(Renewals!D:D, Renewals!B:B,B68)</f>
        <v>45864</v>
      </c>
      <c r="L68" s="118"/>
      <c r="M68" s="118"/>
    </row>
    <row r="69" spans="1:13" ht="16.5" x14ac:dyDescent="0.25">
      <c r="A69" s="209">
        <v>20250064</v>
      </c>
      <c r="B69" s="210">
        <v>53</v>
      </c>
      <c r="C69" s="231" t="s">
        <v>314</v>
      </c>
      <c r="D69" s="208" t="s">
        <v>175</v>
      </c>
      <c r="E69" s="208" t="s">
        <v>176</v>
      </c>
      <c r="F69" s="208">
        <v>9783995499</v>
      </c>
      <c r="G69" s="212">
        <v>45830</v>
      </c>
      <c r="H69" s="209">
        <f>SUMIF(Renewals!A:A, A69, Renewals!C:C)</f>
        <v>1300</v>
      </c>
      <c r="I69" s="213">
        <f>IF(AND(ISNUMBER(G69),ISNUMBER(H69)),G69+(H69/22),"")</f>
        <v>45889.090909090912</v>
      </c>
      <c r="J69" s="209" t="str">
        <f ca="1">IF(I69="","",IF(I69&lt;TODAY(),"EXPIRED","ACTIVE"))</f>
        <v>ACTIVE</v>
      </c>
      <c r="K69" s="213">
        <f>_xlfn.MAXIFS(Renewals!D:D, Renewals!B:B,B69)</f>
        <v>45867</v>
      </c>
      <c r="L69" s="118"/>
      <c r="M69" s="118"/>
    </row>
    <row r="70" spans="1:13" ht="16.5" x14ac:dyDescent="0.25">
      <c r="A70" s="209">
        <v>20250115</v>
      </c>
      <c r="B70" s="210">
        <v>54</v>
      </c>
      <c r="C70" s="231" t="s">
        <v>314</v>
      </c>
      <c r="D70" s="208" t="s">
        <v>178</v>
      </c>
      <c r="E70" s="208" t="s">
        <v>320</v>
      </c>
      <c r="F70" s="208">
        <v>8561811056</v>
      </c>
      <c r="G70" s="220">
        <v>45861</v>
      </c>
      <c r="H70" s="209">
        <f>SUMIF(Renewals!A:A, A70, Renewals!C:C)</f>
        <v>700</v>
      </c>
      <c r="I70" s="213">
        <f>IF(AND(ISNUMBER(G70),ISNUMBER(H70)),G70+(H70/22),"")</f>
        <v>45892.818181818184</v>
      </c>
      <c r="J70" s="209" t="str">
        <f ca="1">IF(I70="","",IF(I70&lt;TODAY(),"EXPIRED","ACTIVE"))</f>
        <v>ACTIVE</v>
      </c>
      <c r="K70" s="213">
        <f>_xlfn.MAXIFS(Renewals!D:D, Renewals!B:B,B70)</f>
        <v>45861</v>
      </c>
      <c r="L70" s="118"/>
      <c r="M70" s="118"/>
    </row>
    <row r="71" spans="1:13" ht="16.5" x14ac:dyDescent="0.25">
      <c r="A71" s="209">
        <v>20250066</v>
      </c>
      <c r="B71" s="210">
        <v>55</v>
      </c>
      <c r="C71" s="231" t="s">
        <v>314</v>
      </c>
      <c r="D71" s="208" t="s">
        <v>181</v>
      </c>
      <c r="E71" s="208" t="s">
        <v>182</v>
      </c>
      <c r="F71" s="208">
        <v>7665889687</v>
      </c>
      <c r="G71" s="212">
        <v>45831</v>
      </c>
      <c r="H71" s="209">
        <f>SUMIF(Renewals!A:A, A71, Renewals!C:C)</f>
        <v>1300</v>
      </c>
      <c r="I71" s="213">
        <f>IF(AND(ISNUMBER(G71),ISNUMBER(H71)),G71+(H71/22),"")</f>
        <v>45890.090909090912</v>
      </c>
      <c r="J71" s="209" t="str">
        <f ca="1">IF(I71="","",IF(I71&lt;TODAY(),"EXPIRED","ACTIVE"))</f>
        <v>ACTIVE</v>
      </c>
      <c r="K71" s="213">
        <f>_xlfn.MAXIFS(Renewals!D:D, Renewals!B:B,B71)</f>
        <v>45864</v>
      </c>
      <c r="L71" s="118"/>
      <c r="M71" s="118"/>
    </row>
    <row r="72" spans="1:13" ht="16.5" x14ac:dyDescent="0.25">
      <c r="A72" s="209">
        <v>20250117</v>
      </c>
      <c r="B72" s="210">
        <v>56</v>
      </c>
      <c r="C72" s="231" t="s">
        <v>314</v>
      </c>
      <c r="D72" s="208" t="s">
        <v>183</v>
      </c>
      <c r="E72" s="208" t="s">
        <v>184</v>
      </c>
      <c r="F72" s="208">
        <v>9024195765</v>
      </c>
      <c r="G72" s="220">
        <v>45860</v>
      </c>
      <c r="H72" s="209">
        <f>SUMIF(Renewals!A:A, A72, Renewals!C:C)</f>
        <v>700</v>
      </c>
      <c r="I72" s="213">
        <f>IF(AND(ISNUMBER(G72),ISNUMBER(H72)),G72+(H72/22),"")</f>
        <v>45891.818181818184</v>
      </c>
      <c r="J72" s="209" t="str">
        <f ca="1">IF(I72="","",IF(I72&lt;TODAY(),"EXPIRED","ACTIVE"))</f>
        <v>ACTIVE</v>
      </c>
      <c r="K72" s="213">
        <f>_xlfn.MAXIFS(Renewals!D:D, Renewals!B:B,B72)</f>
        <v>45870</v>
      </c>
      <c r="L72" s="118"/>
      <c r="M72" s="118"/>
    </row>
    <row r="73" spans="1:13" ht="16.5" x14ac:dyDescent="0.25">
      <c r="A73" s="209">
        <v>20250068</v>
      </c>
      <c r="B73" s="210">
        <v>57</v>
      </c>
      <c r="C73" s="231" t="s">
        <v>314</v>
      </c>
      <c r="D73" s="208" t="s">
        <v>186</v>
      </c>
      <c r="E73" s="208" t="s">
        <v>187</v>
      </c>
      <c r="F73" s="208">
        <v>8058019963</v>
      </c>
      <c r="G73" s="220">
        <v>45829</v>
      </c>
      <c r="H73" s="209">
        <f>SUMIF(Renewals!A:A, A73, Renewals!C:C)</f>
        <v>1400</v>
      </c>
      <c r="I73" s="213">
        <f t="shared" ref="I73" si="2">IF(AND(ISNUMBER(G73),ISNUMBER(H73)),G73+(H73/23.33),"")</f>
        <v>45889.008572653234</v>
      </c>
      <c r="J73" s="209" t="str">
        <f ca="1">IF(I73="","",IF(I73&lt;TODAY(),"EXPIRED","ACTIVE"))</f>
        <v>ACTIVE</v>
      </c>
      <c r="K73" s="213">
        <f>_xlfn.MAXIFS(Renewals!D:D, Renewals!B:B,B73)</f>
        <v>45862</v>
      </c>
      <c r="L73" s="118"/>
      <c r="M73" s="118"/>
    </row>
    <row r="74" spans="1:13" ht="16.5" x14ac:dyDescent="0.25">
      <c r="A74" s="209">
        <v>20250069</v>
      </c>
      <c r="B74" s="210">
        <v>58</v>
      </c>
      <c r="C74" s="231" t="s">
        <v>314</v>
      </c>
      <c r="D74" s="208" t="s">
        <v>188</v>
      </c>
      <c r="E74" s="208" t="s">
        <v>189</v>
      </c>
      <c r="F74" s="208">
        <v>9024659608</v>
      </c>
      <c r="G74" s="212">
        <v>45840</v>
      </c>
      <c r="H74" s="209">
        <f>SUMIF(Renewals!A:A, A74, Renewals!C:C)</f>
        <v>1350</v>
      </c>
      <c r="I74" s="213">
        <f>IF(AND(ISNUMBER(G74),ISNUMBER(H74)),G74+(H74/22),"")</f>
        <v>45901.36363636364</v>
      </c>
      <c r="J74" s="209" t="str">
        <f ca="1">IF(I74="","",IF(I74&lt;TODAY(),"EXPIRED","ACTIVE"))</f>
        <v>ACTIVE</v>
      </c>
      <c r="K74" s="213">
        <f>_xlfn.MAXIFS(Renewals!D:D, Renewals!B:B,B74)</f>
        <v>45872</v>
      </c>
      <c r="L74" s="118"/>
      <c r="M74" s="118"/>
    </row>
    <row r="75" spans="1:13" ht="16.5" x14ac:dyDescent="0.25">
      <c r="A75" s="209">
        <v>20250147</v>
      </c>
      <c r="B75" s="210">
        <v>59</v>
      </c>
      <c r="C75" s="231" t="s">
        <v>314</v>
      </c>
      <c r="D75" s="208" t="s">
        <v>405</v>
      </c>
      <c r="E75" s="208" t="s">
        <v>252</v>
      </c>
      <c r="F75" s="208">
        <v>8306640673</v>
      </c>
      <c r="G75" s="212">
        <v>45884</v>
      </c>
      <c r="H75" s="209">
        <f>SUMIF(Renewals!A:A, A75, Renewals!C:C)</f>
        <v>700</v>
      </c>
      <c r="I75" s="213">
        <f>IF(AND(ISNUMBER(G75),ISNUMBER(H75)),G75+(H75/22),"")</f>
        <v>45915.818181818184</v>
      </c>
      <c r="J75" s="209" t="str">
        <f ca="1">IF(I75="","",IF(I75&lt;TODAY(),"EXPIRED","ACTIVE"))</f>
        <v>ACTIVE</v>
      </c>
      <c r="K75" s="213">
        <f>_xlfn.MAXIFS(Renewals!D:D, Renewals!B:B,B75)</f>
        <v>45886</v>
      </c>
      <c r="L75" s="118"/>
      <c r="M75" s="118"/>
    </row>
    <row r="76" spans="1:13" ht="16.5" x14ac:dyDescent="0.25">
      <c r="A76" s="209"/>
      <c r="B76" s="210">
        <v>60</v>
      </c>
      <c r="C76" s="231" t="s">
        <v>314</v>
      </c>
      <c r="D76" s="208"/>
      <c r="E76" s="208"/>
      <c r="F76" s="208"/>
      <c r="G76" s="212"/>
      <c r="H76" s="209">
        <f>SUMIF(Renewals!A:A, A76, Renewals!C:C)</f>
        <v>0</v>
      </c>
      <c r="I76" s="213" t="str">
        <f>IF(AND(ISNUMBER(G76),ISNUMBER(H76)),G76+(H76/22),"")</f>
        <v/>
      </c>
      <c r="J76" s="209" t="str">
        <f ca="1">IF(I76="","",IF(I76&lt;TODAY(),"EXPIRED","ACTIVE"))</f>
        <v/>
      </c>
      <c r="K76" s="213">
        <f>_xlfn.MAXIFS(Renewals!D:D, Renewals!B:B,B76)</f>
        <v>45854</v>
      </c>
      <c r="L76" s="118"/>
      <c r="M76" s="118"/>
    </row>
    <row r="77" spans="1:13" ht="16.5" x14ac:dyDescent="0.25">
      <c r="A77" s="209">
        <v>20250072</v>
      </c>
      <c r="B77" s="210">
        <v>61</v>
      </c>
      <c r="C77" s="231" t="s">
        <v>314</v>
      </c>
      <c r="D77" s="208" t="s">
        <v>191</v>
      </c>
      <c r="E77" s="208" t="s">
        <v>57</v>
      </c>
      <c r="F77" s="208">
        <v>7878392098</v>
      </c>
      <c r="G77" s="212">
        <v>45810</v>
      </c>
      <c r="H77" s="209">
        <f>SUMIF(Renewals!A:A, A77, Renewals!C:C)</f>
        <v>1950</v>
      </c>
      <c r="I77" s="213">
        <f>IF(AND(ISNUMBER(G77),ISNUMBER(H77)),G77+(H77/22),"")</f>
        <v>45898.63636363636</v>
      </c>
      <c r="J77" s="209" t="str">
        <f ca="1">IF(I77="","",IF(I77&lt;TODAY(),"EXPIRED","ACTIVE"))</f>
        <v>ACTIVE</v>
      </c>
      <c r="K77" s="213">
        <f>_xlfn.MAXIFS(Renewals!D:D, Renewals!B:B,B77)</f>
        <v>45873</v>
      </c>
      <c r="L77" s="118"/>
      <c r="M77" s="118"/>
    </row>
    <row r="78" spans="1:13" ht="16.5" x14ac:dyDescent="0.25">
      <c r="A78" s="209">
        <v>20250073</v>
      </c>
      <c r="B78" s="210">
        <v>62</v>
      </c>
      <c r="C78" s="231" t="s">
        <v>314</v>
      </c>
      <c r="D78" s="208" t="s">
        <v>192</v>
      </c>
      <c r="E78" s="208" t="s">
        <v>193</v>
      </c>
      <c r="F78" s="208">
        <v>9588832647</v>
      </c>
      <c r="G78" s="220">
        <v>45830</v>
      </c>
      <c r="H78" s="209">
        <f>SUMIF(Renewals!A:A, A78, Renewals!C:C)</f>
        <v>1300</v>
      </c>
      <c r="I78" s="213">
        <f>IF(AND(ISNUMBER(G78),ISNUMBER(H78)),G78+(H78/22),"")</f>
        <v>45889.090909090912</v>
      </c>
      <c r="J78" s="209" t="str">
        <f ca="1">IF(I78="","",IF(I78&lt;TODAY(),"EXPIRED","ACTIVE"))</f>
        <v>ACTIVE</v>
      </c>
      <c r="K78" s="213">
        <f>_xlfn.MAXIFS(Renewals!D:D, Renewals!B:B,B78)</f>
        <v>45863</v>
      </c>
      <c r="L78" s="118"/>
      <c r="M78" s="118"/>
    </row>
    <row r="79" spans="1:13" ht="16.5" x14ac:dyDescent="0.25">
      <c r="A79" s="209">
        <v>20250074</v>
      </c>
      <c r="B79" s="210">
        <v>63</v>
      </c>
      <c r="C79" s="231" t="s">
        <v>314</v>
      </c>
      <c r="D79" s="208" t="s">
        <v>194</v>
      </c>
      <c r="E79" s="208" t="s">
        <v>51</v>
      </c>
      <c r="F79" s="208">
        <v>9376656432</v>
      </c>
      <c r="G79" s="220">
        <v>45829</v>
      </c>
      <c r="H79" s="209">
        <f>SUMIF(Renewals!A:A, A79, Renewals!C:C)</f>
        <v>1300</v>
      </c>
      <c r="I79" s="213">
        <f>IF(AND(ISNUMBER(G79),ISNUMBER(H79)),G79+(H79/22),"")</f>
        <v>45888.090909090912</v>
      </c>
      <c r="J79" s="209" t="str">
        <f ca="1">IF(I79="","",IF(I79&lt;TODAY(),"EXPIRED","ACTIVE"))</f>
        <v>ACTIVE</v>
      </c>
      <c r="K79" s="213">
        <f>_xlfn.MAXIFS(Renewals!D:D, Renewals!B:B,B79)</f>
        <v>45860</v>
      </c>
      <c r="L79" s="118"/>
      <c r="M79" s="118"/>
    </row>
    <row r="80" spans="1:13" ht="16.5" x14ac:dyDescent="0.25">
      <c r="A80" s="209">
        <v>20250075</v>
      </c>
      <c r="B80" s="210">
        <v>64</v>
      </c>
      <c r="C80" s="231" t="s">
        <v>314</v>
      </c>
      <c r="D80" s="208" t="s">
        <v>195</v>
      </c>
      <c r="E80" s="208" t="s">
        <v>196</v>
      </c>
      <c r="F80" s="208">
        <v>7240722315</v>
      </c>
      <c r="G80" s="220">
        <v>45814</v>
      </c>
      <c r="H80" s="209">
        <f>SUMIF(Renewals!A:A, A80, Renewals!C:C)</f>
        <v>1600</v>
      </c>
      <c r="I80" s="213">
        <f>IF(AND(ISNUMBER(G80),ISNUMBER(H80)),G80+(H80/22),"")</f>
        <v>45886.727272727272</v>
      </c>
      <c r="J80" s="209" t="str">
        <f ca="1">IF(I80="","",IF(I80&lt;TODAY(),"EXPIRED","ACTIVE"))</f>
        <v>ACTIVE</v>
      </c>
      <c r="K80" s="213">
        <f>_xlfn.MAXIFS(Renewals!D:D, Renewals!B:B,B80)</f>
        <v>45877</v>
      </c>
      <c r="L80" s="118"/>
      <c r="M80" s="118"/>
    </row>
    <row r="81" spans="1:13" ht="16.5" x14ac:dyDescent="0.25">
      <c r="A81" s="209">
        <v>20250076</v>
      </c>
      <c r="B81" s="210">
        <v>65</v>
      </c>
      <c r="C81" s="231" t="s">
        <v>314</v>
      </c>
      <c r="D81" s="208" t="s">
        <v>197</v>
      </c>
      <c r="E81" s="208" t="s">
        <v>321</v>
      </c>
      <c r="F81" s="208">
        <v>7891507336</v>
      </c>
      <c r="G81" s="220">
        <v>45850</v>
      </c>
      <c r="H81" s="209">
        <f>SUMIF(Renewals!A:A, A81, Renewals!C:C)</f>
        <v>1400</v>
      </c>
      <c r="I81" s="213">
        <f>IF(AND(ISNUMBER(G81),ISNUMBER(H81)),G81+(H81/22),"")</f>
        <v>45913.63636363636</v>
      </c>
      <c r="J81" s="209" t="str">
        <f ca="1">IF(I81="","",IF(I81&lt;TODAY(),"EXPIRED","ACTIVE"))</f>
        <v>ACTIVE</v>
      </c>
      <c r="K81" s="213">
        <f>_xlfn.MAXIFS(Renewals!D:D, Renewals!B:B,B81)</f>
        <v>45877</v>
      </c>
      <c r="L81" s="118"/>
      <c r="M81" s="118"/>
    </row>
    <row r="82" spans="1:13" ht="16.5" x14ac:dyDescent="0.25">
      <c r="A82" s="209">
        <v>20250077</v>
      </c>
      <c r="B82" s="210">
        <v>66</v>
      </c>
      <c r="C82" s="231" t="s">
        <v>314</v>
      </c>
      <c r="D82" s="208" t="s">
        <v>199</v>
      </c>
      <c r="E82" s="208" t="s">
        <v>200</v>
      </c>
      <c r="F82" s="208">
        <v>7976061900</v>
      </c>
      <c r="G82" s="212">
        <v>45836</v>
      </c>
      <c r="H82" s="209">
        <f>SUMIF(Renewals!A:A, A82, Renewals!C:C)</f>
        <v>1300</v>
      </c>
      <c r="I82" s="213">
        <f>IF(AND(ISNUMBER(G82),ISNUMBER(H82)),G82+(H82/22),"")</f>
        <v>45895.090909090912</v>
      </c>
      <c r="J82" s="209" t="str">
        <f ca="1">IF(I82="","",IF(I82&lt;TODAY(),"EXPIRED","ACTIVE"))</f>
        <v>ACTIVE</v>
      </c>
      <c r="K82" s="213">
        <f>_xlfn.MAXIFS(Renewals!D:D, Renewals!B:B,B82)</f>
        <v>45870</v>
      </c>
      <c r="L82" s="118"/>
      <c r="M82" s="118"/>
    </row>
    <row r="83" spans="1:13" ht="16.5" x14ac:dyDescent="0.25">
      <c r="A83" s="209">
        <v>20250078</v>
      </c>
      <c r="B83" s="210">
        <v>67</v>
      </c>
      <c r="C83" s="231" t="s">
        <v>314</v>
      </c>
      <c r="D83" s="208" t="s">
        <v>201</v>
      </c>
      <c r="E83" s="208" t="s">
        <v>202</v>
      </c>
      <c r="F83" s="208">
        <v>7851896621</v>
      </c>
      <c r="G83" s="212">
        <v>45814</v>
      </c>
      <c r="H83" s="209">
        <f>SUMIF(Renewals!A:A, A83, Renewals!C:C)</f>
        <v>1250</v>
      </c>
      <c r="I83" s="213">
        <f>IF(AND(ISNUMBER(G83),ISNUMBER(H83)),G83+(H83/22),"")</f>
        <v>45870.818181818184</v>
      </c>
      <c r="J83" s="209" t="str">
        <f ca="1">IF(I83="","",IF(I83&lt;TODAY(),"EXPIRED","ACTIVE"))</f>
        <v>EXPIRED</v>
      </c>
      <c r="K83" s="213">
        <f>_xlfn.MAXIFS(Renewals!D:D, Renewals!B:B,B83)</f>
        <v>45848</v>
      </c>
      <c r="L83" s="118"/>
      <c r="M83" s="118"/>
    </row>
    <row r="84" spans="1:13" ht="16.5" x14ac:dyDescent="0.25">
      <c r="A84" s="209">
        <v>20250096</v>
      </c>
      <c r="B84" s="210">
        <v>68</v>
      </c>
      <c r="C84" s="231" t="s">
        <v>314</v>
      </c>
      <c r="D84" s="208" t="s">
        <v>203</v>
      </c>
      <c r="E84" s="208" t="s">
        <v>204</v>
      </c>
      <c r="F84" s="208">
        <v>6376239492</v>
      </c>
      <c r="G84" s="212">
        <v>45832</v>
      </c>
      <c r="H84" s="209">
        <f>SUMIF(Renewals!A:A, A84, Renewals!C:C)</f>
        <v>1300</v>
      </c>
      <c r="I84" s="213">
        <f>IF(AND(ISNUMBER(G84),ISNUMBER(H84)),G84+(H84/22),"")</f>
        <v>45891.090909090912</v>
      </c>
      <c r="J84" s="209" t="str">
        <f ca="1">IF(I84="","",IF(I84&lt;TODAY(),"EXPIRED","ACTIVE"))</f>
        <v>ACTIVE</v>
      </c>
      <c r="K84" s="213">
        <f>_xlfn.MAXIFS(Renewals!D:D, Renewals!B:B,B84)</f>
        <v>45867</v>
      </c>
      <c r="L84" s="118"/>
      <c r="M84" s="118"/>
    </row>
    <row r="85" spans="1:13" ht="16.5" x14ac:dyDescent="0.25">
      <c r="A85" s="209">
        <v>20250146</v>
      </c>
      <c r="B85" s="210">
        <v>69</v>
      </c>
      <c r="C85" s="231" t="s">
        <v>314</v>
      </c>
      <c r="D85" s="208" t="s">
        <v>206</v>
      </c>
      <c r="E85" s="208" t="s">
        <v>322</v>
      </c>
      <c r="F85" s="211">
        <v>8094262478</v>
      </c>
      <c r="G85" s="212">
        <v>45881</v>
      </c>
      <c r="H85" s="209">
        <f>SUMIF(Renewals!A:A, A85, Renewals!C:C)</f>
        <v>700</v>
      </c>
      <c r="I85" s="213">
        <f>IF(AND(ISNUMBER(G85),ISNUMBER(H85)),G85+(H85/22),"")</f>
        <v>45912.818181818184</v>
      </c>
      <c r="J85" s="209" t="str">
        <f ca="1">IF(I85="","",IF(I85&lt;TODAY(),"EXPIRED","ACTIVE"))</f>
        <v>ACTIVE</v>
      </c>
      <c r="K85" s="213">
        <f>_xlfn.MAXIFS(Renewals!D:D, Renewals!B:B,B85)</f>
        <v>45883</v>
      </c>
      <c r="L85" s="118"/>
      <c r="M85" s="118"/>
    </row>
    <row r="86" spans="1:13" ht="16.5" x14ac:dyDescent="0.25">
      <c r="A86" s="209">
        <v>20250081</v>
      </c>
      <c r="B86" s="210">
        <v>70</v>
      </c>
      <c r="C86" s="231" t="s">
        <v>314</v>
      </c>
      <c r="D86" s="208" t="s">
        <v>208</v>
      </c>
      <c r="E86" s="208" t="s">
        <v>209</v>
      </c>
      <c r="F86" s="208">
        <v>9785342971</v>
      </c>
      <c r="G86" s="212">
        <v>45829</v>
      </c>
      <c r="H86" s="209">
        <f>SUMIF(Renewals!A:A, A86, Renewals!C:C)</f>
        <v>1300</v>
      </c>
      <c r="I86" s="213">
        <f>IF(AND(ISNUMBER(G86),ISNUMBER(H86)),G86+(H86/22),"")</f>
        <v>45888.090909090912</v>
      </c>
      <c r="J86" s="209" t="str">
        <f ca="1">IF(I86="","",IF(I86&lt;TODAY(),"EXPIRED","ACTIVE"))</f>
        <v>ACTIVE</v>
      </c>
      <c r="K86" s="213">
        <f>_xlfn.MAXIFS(Renewals!D:D, Renewals!B:B,B86)</f>
        <v>45862</v>
      </c>
      <c r="L86" s="118"/>
      <c r="M86" s="118"/>
    </row>
    <row r="87" spans="1:13" ht="16.5" x14ac:dyDescent="0.25">
      <c r="A87" s="209">
        <v>20250082</v>
      </c>
      <c r="B87" s="210">
        <v>71</v>
      </c>
      <c r="C87" s="231" t="s">
        <v>314</v>
      </c>
      <c r="D87" s="208" t="s">
        <v>210</v>
      </c>
      <c r="E87" s="208" t="s">
        <v>211</v>
      </c>
      <c r="F87" s="208">
        <v>8824665409</v>
      </c>
      <c r="G87" s="212">
        <v>45820</v>
      </c>
      <c r="H87" s="209">
        <f>SUMIF(Renewals!A:A, A87, Renewals!C:C)</f>
        <v>2050</v>
      </c>
      <c r="I87" s="213">
        <f>IF(AND(ISNUMBER(G87),ISNUMBER(H87)),G87+(H87/22),"")</f>
        <v>45913.181818181816</v>
      </c>
      <c r="J87" s="209" t="str">
        <f ca="1">IF(I87="","",IF(I87&lt;TODAY(),"EXPIRED","ACTIVE"))</f>
        <v>ACTIVE</v>
      </c>
      <c r="K87" s="213">
        <f>_xlfn.MAXIFS(Renewals!D:D, Renewals!B:B,B87)</f>
        <v>45883</v>
      </c>
      <c r="L87" s="118"/>
      <c r="M87" s="118"/>
    </row>
    <row r="88" spans="1:13" ht="16.5" x14ac:dyDescent="0.25">
      <c r="A88" s="209">
        <v>20250083</v>
      </c>
      <c r="B88" s="210">
        <v>72</v>
      </c>
      <c r="C88" s="231" t="s">
        <v>314</v>
      </c>
      <c r="D88" s="208" t="s">
        <v>213</v>
      </c>
      <c r="E88" s="208" t="s">
        <v>214</v>
      </c>
      <c r="F88" s="208">
        <v>9982926884</v>
      </c>
      <c r="G88" s="220">
        <v>45829</v>
      </c>
      <c r="H88" s="209">
        <f>SUMIF(Renewals!A:A, A88, Renewals!C:C)</f>
        <v>1300</v>
      </c>
      <c r="I88" s="213">
        <f>IF(AND(ISNUMBER(G88),ISNUMBER(H88)),G88+(H88/22),"")</f>
        <v>45888.090909090912</v>
      </c>
      <c r="J88" s="209" t="str">
        <f ca="1">IF(I88="","",IF(I88&lt;TODAY(),"EXPIRED","ACTIVE"))</f>
        <v>ACTIVE</v>
      </c>
      <c r="K88" s="213">
        <f>_xlfn.MAXIFS(Renewals!D:D, Renewals!B:B,B88)</f>
        <v>45863</v>
      </c>
      <c r="L88" s="118"/>
      <c r="M88" s="118"/>
    </row>
    <row r="89" spans="1:13" ht="16.5" x14ac:dyDescent="0.25">
      <c r="A89" s="209">
        <v>20250144</v>
      </c>
      <c r="B89" s="210">
        <v>73</v>
      </c>
      <c r="C89" s="231" t="s">
        <v>314</v>
      </c>
      <c r="D89" s="235" t="s">
        <v>216</v>
      </c>
      <c r="E89" s="209" t="s">
        <v>217</v>
      </c>
      <c r="F89" s="209">
        <v>8690728245</v>
      </c>
      <c r="G89" s="237">
        <v>45879</v>
      </c>
      <c r="H89" s="209">
        <f>SUMIF(Renewals!A:A, A89, Renewals!C:C)</f>
        <v>700</v>
      </c>
      <c r="I89" s="213">
        <f>IF(AND(ISNUMBER(G89),ISNUMBER(H89)),G89+(H89/22),"")</f>
        <v>45910.818181818184</v>
      </c>
      <c r="J89" s="209" t="str">
        <f ca="1">IF(I89="","",IF(I89&lt;TODAY(),"EXPIRED","ACTIVE"))</f>
        <v>ACTIVE</v>
      </c>
      <c r="K89" s="213">
        <f>_xlfn.MAXIFS(Renewals!D:D, Renewals!B:B,B89)</f>
        <v>45882</v>
      </c>
      <c r="L89" s="118"/>
      <c r="M89" s="118"/>
    </row>
    <row r="90" spans="1:13" ht="16.5" x14ac:dyDescent="0.25">
      <c r="A90" s="209">
        <v>20250110</v>
      </c>
      <c r="B90" s="210">
        <v>74</v>
      </c>
      <c r="C90" s="231" t="s">
        <v>314</v>
      </c>
      <c r="D90" s="208" t="s">
        <v>201</v>
      </c>
      <c r="E90" s="208" t="s">
        <v>218</v>
      </c>
      <c r="F90" s="208">
        <v>8058970669</v>
      </c>
      <c r="G90" s="212">
        <v>45854</v>
      </c>
      <c r="H90" s="209">
        <f>SUMIF(Renewals!A:A, A90, Renewals!C:C)</f>
        <v>700</v>
      </c>
      <c r="I90" s="213">
        <f>IF(AND(ISNUMBER(G90),ISNUMBER(H90)),G90+(H90/22),"")</f>
        <v>45885.818181818184</v>
      </c>
      <c r="J90" s="209" t="str">
        <f ca="1">IF(I90="","",IF(I90&lt;TODAY(),"EXPIRED","ACTIVE"))</f>
        <v>EXPIRED</v>
      </c>
      <c r="K90" s="213">
        <f>_xlfn.MAXIFS(Renewals!D:D, Renewals!B:B,B90)</f>
        <v>45863</v>
      </c>
      <c r="L90" s="118"/>
      <c r="M90" s="118"/>
    </row>
    <row r="91" spans="1:13" ht="16.5" x14ac:dyDescent="0.25">
      <c r="A91" s="209">
        <v>20250086</v>
      </c>
      <c r="B91" s="210">
        <v>75</v>
      </c>
      <c r="C91" s="231" t="s">
        <v>314</v>
      </c>
      <c r="D91" s="208" t="s">
        <v>219</v>
      </c>
      <c r="E91" s="208" t="s">
        <v>220</v>
      </c>
      <c r="F91" s="208">
        <v>6376141062</v>
      </c>
      <c r="G91" s="212">
        <v>45829</v>
      </c>
      <c r="H91" s="209">
        <f>SUMIF(Renewals!A:A, A91, Renewals!C:C)</f>
        <v>1300</v>
      </c>
      <c r="I91" s="213">
        <f>IF(AND(ISNUMBER(G91),ISNUMBER(H91)),G91+(H91/22),"")</f>
        <v>45888.090909090912</v>
      </c>
      <c r="J91" s="209" t="str">
        <f ca="1">IF(I91="","",IF(I91&lt;TODAY(),"EXPIRED","ACTIVE"))</f>
        <v>ACTIVE</v>
      </c>
      <c r="K91" s="213">
        <f>_xlfn.MAXIFS(Renewals!D:D, Renewals!B:B,B91)</f>
        <v>45870</v>
      </c>
      <c r="L91" s="118"/>
      <c r="M91" s="118"/>
    </row>
    <row r="92" spans="1:13" ht="16.5" x14ac:dyDescent="0.25">
      <c r="A92" s="209">
        <v>20250087</v>
      </c>
      <c r="B92" s="210">
        <v>76</v>
      </c>
      <c r="C92" s="231" t="s">
        <v>314</v>
      </c>
      <c r="D92" s="208" t="s">
        <v>221</v>
      </c>
      <c r="E92" s="208" t="s">
        <v>222</v>
      </c>
      <c r="F92" s="208">
        <v>9166879113</v>
      </c>
      <c r="G92" s="220">
        <v>45829</v>
      </c>
      <c r="H92" s="209">
        <f>SUMIF(Renewals!A:A, A92, Renewals!C:C)</f>
        <v>1300</v>
      </c>
      <c r="I92" s="213">
        <f>IF(AND(ISNUMBER(G92),ISNUMBER(H92)),G92+(H92/22),"")</f>
        <v>45888.090909090912</v>
      </c>
      <c r="J92" s="209" t="str">
        <f ca="1">IF(I92="","",IF(I92&lt;TODAY(),"EXPIRED","ACTIVE"))</f>
        <v>ACTIVE</v>
      </c>
      <c r="K92" s="213">
        <f>_xlfn.MAXIFS(Renewals!D:D, Renewals!B:B,B92)</f>
        <v>45861</v>
      </c>
      <c r="L92" s="118"/>
      <c r="M92" s="118"/>
    </row>
    <row r="93" spans="1:13" ht="16.5" x14ac:dyDescent="0.25">
      <c r="A93" s="209">
        <v>20250088</v>
      </c>
      <c r="B93" s="210">
        <v>77</v>
      </c>
      <c r="C93" s="231" t="s">
        <v>314</v>
      </c>
      <c r="D93" s="208" t="s">
        <v>223</v>
      </c>
      <c r="E93" s="208" t="s">
        <v>224</v>
      </c>
      <c r="F93" s="208">
        <v>8058183587</v>
      </c>
      <c r="G93" s="220">
        <v>45829</v>
      </c>
      <c r="H93" s="209">
        <f>SUMIF(Renewals!A:A, A93, Renewals!C:C)</f>
        <v>1300</v>
      </c>
      <c r="I93" s="213">
        <f>IF(AND(ISNUMBER(G93),ISNUMBER(H93)),G93+(H93/22),"")</f>
        <v>45888.090909090912</v>
      </c>
      <c r="J93" s="209" t="str">
        <f ca="1">IF(I93="","",IF(I93&lt;TODAY(),"EXPIRED","ACTIVE"))</f>
        <v>ACTIVE</v>
      </c>
      <c r="K93" s="213">
        <f>_xlfn.MAXIFS(Renewals!D:D, Renewals!B:B,B93)</f>
        <v>45861</v>
      </c>
      <c r="L93" s="118"/>
      <c r="M93" s="118"/>
    </row>
    <row r="94" spans="1:13" ht="16.5" x14ac:dyDescent="0.25">
      <c r="A94" s="209">
        <v>20250089</v>
      </c>
      <c r="B94" s="210">
        <v>78</v>
      </c>
      <c r="C94" s="231" t="s">
        <v>314</v>
      </c>
      <c r="D94" s="208" t="s">
        <v>323</v>
      </c>
      <c r="E94" s="208" t="s">
        <v>222</v>
      </c>
      <c r="F94" s="208">
        <v>9358131298</v>
      </c>
      <c r="G94" s="220">
        <v>45846</v>
      </c>
      <c r="H94" s="209">
        <f>SUMIF(Renewals!A:A, A94, Renewals!C:C)</f>
        <v>1350</v>
      </c>
      <c r="I94" s="213">
        <f>IF(AND(ISNUMBER(G94),ISNUMBER(H94)),G94+(H94/22),"")</f>
        <v>45907.36363636364</v>
      </c>
      <c r="J94" s="209" t="str">
        <f ca="1">IF(I94="","",IF(I94&lt;TODAY(),"EXPIRED","ACTIVE"))</f>
        <v>ACTIVE</v>
      </c>
      <c r="K94" s="213">
        <f>_xlfn.MAXIFS(Renewals!D:D, Renewals!B:B,B94)</f>
        <v>45883</v>
      </c>
      <c r="L94" s="118"/>
      <c r="M94" s="118"/>
    </row>
    <row r="95" spans="1:13" ht="16.5" x14ac:dyDescent="0.25">
      <c r="A95" s="209">
        <v>20250090</v>
      </c>
      <c r="B95" s="210">
        <v>79</v>
      </c>
      <c r="C95" s="231" t="s">
        <v>314</v>
      </c>
      <c r="D95" s="208" t="s">
        <v>201</v>
      </c>
      <c r="E95" s="208" t="s">
        <v>226</v>
      </c>
      <c r="F95" s="208">
        <v>8003750629</v>
      </c>
      <c r="G95" s="212">
        <v>45830</v>
      </c>
      <c r="H95" s="209">
        <f>SUMIF(Renewals!A:A, A95, Renewals!C:C)</f>
        <v>1300</v>
      </c>
      <c r="I95" s="213">
        <f>IF(AND(ISNUMBER(G95),ISNUMBER(H95)),G95+(H95/22),"")</f>
        <v>45889.090909090912</v>
      </c>
      <c r="J95" s="209" t="str">
        <f ca="1">IF(I95="","",IF(I95&lt;TODAY(),"EXPIRED","ACTIVE"))</f>
        <v>ACTIVE</v>
      </c>
      <c r="K95" s="213">
        <f>_xlfn.MAXIFS(Renewals!D:D, Renewals!B:B,B95)</f>
        <v>45864</v>
      </c>
      <c r="L95" s="118"/>
      <c r="M95" s="118"/>
    </row>
    <row r="96" spans="1:13" ht="16.5" x14ac:dyDescent="0.25">
      <c r="A96" s="209">
        <v>20250091</v>
      </c>
      <c r="B96" s="210">
        <v>80</v>
      </c>
      <c r="C96" s="231" t="s">
        <v>314</v>
      </c>
      <c r="D96" s="208" t="s">
        <v>227</v>
      </c>
      <c r="E96" s="208" t="s">
        <v>324</v>
      </c>
      <c r="F96" s="208">
        <v>9799320957</v>
      </c>
      <c r="G96" s="212">
        <v>45850</v>
      </c>
      <c r="H96" s="209">
        <f>SUMIF(Renewals!A:A, A96, Renewals!C:C)</f>
        <v>2000</v>
      </c>
      <c r="I96" s="213">
        <f>IF(AND(ISNUMBER(G96),ISNUMBER(H96)),G96+(H96/22),"")</f>
        <v>45940.909090909088</v>
      </c>
      <c r="J96" s="209" t="str">
        <f ca="1">IF(I96="","",IF(I96&lt;TODAY(),"EXPIRED","ACTIVE"))</f>
        <v>ACTIVE</v>
      </c>
      <c r="K96" s="213">
        <f>_xlfn.MAXIFS(Renewals!D:D, Renewals!B:B,B96)</f>
        <v>45885</v>
      </c>
      <c r="L96" s="118"/>
      <c r="M96" s="118"/>
    </row>
    <row r="97" spans="1:13" ht="16.5" x14ac:dyDescent="0.25">
      <c r="A97" s="209">
        <v>20250092</v>
      </c>
      <c r="B97" s="210">
        <v>81</v>
      </c>
      <c r="C97" s="231" t="s">
        <v>314</v>
      </c>
      <c r="D97" s="208" t="s">
        <v>229</v>
      </c>
      <c r="E97" s="208" t="s">
        <v>230</v>
      </c>
      <c r="F97" s="208">
        <v>7665223656</v>
      </c>
      <c r="G97" s="212">
        <v>45834</v>
      </c>
      <c r="H97" s="209">
        <f>SUMIF(Renewals!A:A, A97, Renewals!C:C)</f>
        <v>1400</v>
      </c>
      <c r="I97" s="213">
        <f>IF(AND(ISNUMBER(G97),ISNUMBER(H97)),G97+(H97/22),"")</f>
        <v>45897.63636363636</v>
      </c>
      <c r="J97" s="209" t="str">
        <f ca="1">IF(I97="","",IF(I97&lt;TODAY(),"EXPIRED","ACTIVE"))</f>
        <v>ACTIVE</v>
      </c>
      <c r="K97" s="213">
        <f>_xlfn.MAXIFS(Renewals!D:D, Renewals!B:B,B97)</f>
        <v>45867</v>
      </c>
      <c r="L97" s="118"/>
      <c r="M97" s="118"/>
    </row>
    <row r="98" spans="1:13" ht="16.5" x14ac:dyDescent="0.25">
      <c r="A98" s="209">
        <v>20250093</v>
      </c>
      <c r="B98" s="210">
        <v>82</v>
      </c>
      <c r="C98" s="231" t="s">
        <v>314</v>
      </c>
      <c r="D98" s="208" t="s">
        <v>231</v>
      </c>
      <c r="E98" s="208" t="s">
        <v>232</v>
      </c>
      <c r="F98" s="208">
        <v>8209952668</v>
      </c>
      <c r="G98" s="212">
        <v>45817</v>
      </c>
      <c r="H98" s="209">
        <f>SUMIF(Renewals!A:A, A98, Renewals!C:C)</f>
        <v>2050</v>
      </c>
      <c r="I98" s="213">
        <f>IF(AND(ISNUMBER(G98),ISNUMBER(H98)),G98+(H98/22),"")</f>
        <v>45910.181818181816</v>
      </c>
      <c r="J98" s="209" t="str">
        <f ca="1">IF(I98="","",IF(I98&lt;TODAY(),"EXPIRED","ACTIVE"))</f>
        <v>ACTIVE</v>
      </c>
      <c r="K98" s="213">
        <f>_xlfn.MAXIFS(Renewals!D:D, Renewals!B:B,B98)</f>
        <v>45875</v>
      </c>
      <c r="L98" s="118"/>
      <c r="M98" s="118"/>
    </row>
    <row r="99" spans="1:13" ht="16.5" x14ac:dyDescent="0.25">
      <c r="A99" s="238"/>
      <c r="B99" s="239">
        <v>83</v>
      </c>
      <c r="C99" s="240" t="s">
        <v>314</v>
      </c>
      <c r="D99" s="241" t="s">
        <v>233</v>
      </c>
      <c r="E99" s="241" t="s">
        <v>234</v>
      </c>
      <c r="F99" s="241"/>
      <c r="G99" s="242"/>
      <c r="H99" s="238">
        <v>0</v>
      </c>
      <c r="I99" s="243" t="str">
        <f>IF(AND(ISNUMBER(G99),ISNUMBER(H99)),G99+(H99/22),"")</f>
        <v/>
      </c>
      <c r="J99" s="238" t="str">
        <f ca="1">IF(I99="","",IF(I99&lt;TODAY(),"EXPIRED","ACTIVE"))</f>
        <v/>
      </c>
      <c r="K99" s="213">
        <f>_xlfn.MAXIFS(Renewals!D:D, Renewals!B:B,B99)</f>
        <v>45844</v>
      </c>
      <c r="L99" s="118"/>
      <c r="M99" s="118"/>
    </row>
    <row r="100" spans="1:13" ht="16.5" x14ac:dyDescent="0.25">
      <c r="A100" s="209">
        <v>20250095</v>
      </c>
      <c r="B100" s="210">
        <v>84</v>
      </c>
      <c r="C100" s="231" t="s">
        <v>314</v>
      </c>
      <c r="D100" s="208" t="s">
        <v>235</v>
      </c>
      <c r="E100" s="208" t="s">
        <v>236</v>
      </c>
      <c r="F100" s="208">
        <v>6378609482</v>
      </c>
      <c r="G100" s="212">
        <v>45816</v>
      </c>
      <c r="H100" s="209">
        <f>SUMIF(Renewals!A:A, A100, Renewals!C:C)</f>
        <v>1950</v>
      </c>
      <c r="I100" s="213">
        <f>IF(AND(ISNUMBER(G100),ISNUMBER(H100)),G100+(H100/22),"")</f>
        <v>45904.63636363636</v>
      </c>
      <c r="J100" s="209" t="str">
        <f ca="1">IF(I100="","",IF(I100&lt;TODAY(),"EXPIRED","ACTIVE"))</f>
        <v>ACTIVE</v>
      </c>
      <c r="K100" s="213">
        <f>_xlfn.MAXIFS(Renewals!D:D, Renewals!B:B,B100)</f>
        <v>45883</v>
      </c>
      <c r="L100" s="118"/>
      <c r="M100" s="118"/>
    </row>
    <row r="101" spans="1:13" ht="16.5" x14ac:dyDescent="0.25">
      <c r="A101" s="209">
        <v>20250105</v>
      </c>
      <c r="B101" s="210">
        <v>85</v>
      </c>
      <c r="C101" s="231" t="s">
        <v>314</v>
      </c>
      <c r="D101" s="211" t="s">
        <v>238</v>
      </c>
      <c r="E101" s="211" t="s">
        <v>325</v>
      </c>
      <c r="F101" s="208">
        <v>9509719394</v>
      </c>
      <c r="G101" s="212">
        <v>45853</v>
      </c>
      <c r="H101" s="209">
        <f>SUMIF(Renewals!A:A, A101, Renewals!C:C)</f>
        <v>1000</v>
      </c>
      <c r="I101" s="213">
        <f>IF(AND(ISNUMBER(G101),ISNUMBER(H101)),G101+(H101/22),"")</f>
        <v>45898.454545454544</v>
      </c>
      <c r="J101" s="209" t="str">
        <f ca="1">IF(I101="","",IF(I101&lt;TODAY(),"EXPIRED","ACTIVE"))</f>
        <v>ACTIVE</v>
      </c>
      <c r="K101" s="213">
        <f>_xlfn.MAXIFS(Renewals!D:D, Renewals!B:B,B101)</f>
        <v>45873</v>
      </c>
      <c r="L101" s="118"/>
      <c r="M101" s="118"/>
    </row>
    <row r="102" spans="1:13" ht="16.5" x14ac:dyDescent="0.25">
      <c r="A102" s="209">
        <v>20250097</v>
      </c>
      <c r="B102" s="210">
        <v>86</v>
      </c>
      <c r="C102" s="231" t="s">
        <v>314</v>
      </c>
      <c r="D102" s="208" t="s">
        <v>241</v>
      </c>
      <c r="E102" s="208" t="s">
        <v>242</v>
      </c>
      <c r="F102" s="208">
        <v>9950995477</v>
      </c>
      <c r="G102" s="212">
        <v>45809</v>
      </c>
      <c r="H102" s="209">
        <f>SUMIF(Renewals!A:A, A102, Renewals!C:C)</f>
        <v>2000</v>
      </c>
      <c r="I102" s="213">
        <f>IF(AND(ISNUMBER(G102),ISNUMBER(H102)),G102+(H102/22),"")</f>
        <v>45899.909090909088</v>
      </c>
      <c r="J102" s="209" t="str">
        <f ca="1">IF(I102="","",IF(I102&lt;TODAY(),"EXPIRED","ACTIVE"))</f>
        <v>ACTIVE</v>
      </c>
      <c r="K102" s="213">
        <f>_xlfn.MAXIFS(Renewals!D:D, Renewals!B:B,B102)</f>
        <v>45876</v>
      </c>
      <c r="L102" s="118"/>
      <c r="M102" s="118"/>
    </row>
    <row r="103" spans="1:13" ht="16.5" x14ac:dyDescent="0.25">
      <c r="A103" s="209">
        <v>20250098</v>
      </c>
      <c r="B103" s="210">
        <v>87</v>
      </c>
      <c r="C103" s="231" t="s">
        <v>314</v>
      </c>
      <c r="D103" s="244" t="s">
        <v>244</v>
      </c>
      <c r="E103" s="208" t="s">
        <v>176</v>
      </c>
      <c r="F103" s="208">
        <v>6350129568</v>
      </c>
      <c r="G103" s="212">
        <v>45833</v>
      </c>
      <c r="H103" s="209">
        <f>SUMIF(Renewals!A:A, A103, Renewals!C:C)</f>
        <v>1300</v>
      </c>
      <c r="I103" s="213">
        <f>IF(AND(ISNUMBER(G103),ISNUMBER(H103)),G103+(H103/22),"")</f>
        <v>45892.090909090912</v>
      </c>
      <c r="J103" s="209" t="str">
        <f ca="1">IF(I103="","",IF(I103&lt;TODAY(),"EXPIRED","ACTIVE"))</f>
        <v>ACTIVE</v>
      </c>
      <c r="K103" s="213">
        <f>_xlfn.MAXIFS(Renewals!D:D, Renewals!B:B,B103)</f>
        <v>45867</v>
      </c>
      <c r="L103" s="118"/>
      <c r="M103" s="118"/>
    </row>
    <row r="104" spans="1:13" ht="16.5" x14ac:dyDescent="0.25">
      <c r="A104" s="209">
        <v>20250099</v>
      </c>
      <c r="B104" s="210">
        <v>88</v>
      </c>
      <c r="C104" s="231" t="s">
        <v>314</v>
      </c>
      <c r="D104" s="208" t="s">
        <v>245</v>
      </c>
      <c r="E104" s="208" t="s">
        <v>246</v>
      </c>
      <c r="F104" s="208">
        <v>6378149311</v>
      </c>
      <c r="G104" s="212">
        <v>45836</v>
      </c>
      <c r="H104" s="209">
        <f>SUMIF(Renewals!A:A, A104, Renewals!C:C)</f>
        <v>1300</v>
      </c>
      <c r="I104" s="213">
        <f>IF(AND(ISNUMBER(G104),ISNUMBER(H104)),G104+(H104/22),"")</f>
        <v>45895.090909090912</v>
      </c>
      <c r="J104" s="209" t="str">
        <f ca="1">IF(I104="","",IF(I104&lt;TODAY(),"EXPIRED","ACTIVE"))</f>
        <v>ACTIVE</v>
      </c>
      <c r="K104" s="213">
        <f>_xlfn.MAXIFS(Renewals!D:D, Renewals!B:B,B104)</f>
        <v>45872</v>
      </c>
      <c r="L104" s="118"/>
      <c r="M104" s="118"/>
    </row>
    <row r="105" spans="1:13" ht="16.5" x14ac:dyDescent="0.25">
      <c r="A105" s="209">
        <v>20250050</v>
      </c>
      <c r="B105" s="210">
        <v>89</v>
      </c>
      <c r="C105" s="231" t="s">
        <v>314</v>
      </c>
      <c r="D105" s="208" t="s">
        <v>247</v>
      </c>
      <c r="E105" s="208" t="s">
        <v>248</v>
      </c>
      <c r="F105" s="208">
        <v>9982548285</v>
      </c>
      <c r="G105" s="212">
        <v>45823</v>
      </c>
      <c r="H105" s="209">
        <f>SUMIF(Renewals!A:A, A105, Renewals!C:C)</f>
        <v>1850</v>
      </c>
      <c r="I105" s="213">
        <f>IF(AND(ISNUMBER(G105),ISNUMBER(H105)),G105+(H105/22),"")</f>
        <v>45907.090909090912</v>
      </c>
      <c r="J105" s="209" t="str">
        <f ca="1">IF(I105="","",IF(I105&lt;TODAY(),"EXPIRED","ACTIVE"))</f>
        <v>ACTIVE</v>
      </c>
      <c r="K105" s="213">
        <f>_xlfn.MAXIFS(Renewals!D:D, Renewals!B:B,B105)</f>
        <v>45885</v>
      </c>
      <c r="L105" s="118"/>
      <c r="M105" s="118"/>
    </row>
    <row r="106" spans="1:13" ht="16.5" x14ac:dyDescent="0.25">
      <c r="A106" s="209">
        <v>20250101</v>
      </c>
      <c r="B106" s="210">
        <v>90</v>
      </c>
      <c r="C106" s="231" t="s">
        <v>314</v>
      </c>
      <c r="D106" s="227" t="s">
        <v>249</v>
      </c>
      <c r="E106" s="227" t="s">
        <v>250</v>
      </c>
      <c r="F106" s="227">
        <v>8875319170</v>
      </c>
      <c r="G106" s="245">
        <v>45830</v>
      </c>
      <c r="H106" s="230">
        <f>SUMIF(Renewals!A:A, A106, Renewals!C:C)</f>
        <v>1300</v>
      </c>
      <c r="I106" s="213">
        <f>IF(AND(ISNUMBER(G106),ISNUMBER(H106)),G106+(H106/22),"")</f>
        <v>45889.090909090912</v>
      </c>
      <c r="J106" s="209" t="str">
        <f ca="1">IF(I106="","",IF(I106&lt;TODAY(),"EXPIRED","ACTIVE"))</f>
        <v>ACTIVE</v>
      </c>
      <c r="K106" s="213">
        <f>_xlfn.MAXIFS(Renewals!D:D, Renewals!B:B,B106)</f>
        <v>45864</v>
      </c>
      <c r="L106" s="118"/>
      <c r="M106" s="118"/>
    </row>
    <row r="107" spans="1:13" ht="16.5" x14ac:dyDescent="0.25">
      <c r="A107" s="209">
        <v>20250126</v>
      </c>
      <c r="B107" s="210">
        <v>91</v>
      </c>
      <c r="C107" s="231" t="s">
        <v>314</v>
      </c>
      <c r="D107" s="246" t="s">
        <v>251</v>
      </c>
      <c r="E107" s="209" t="s">
        <v>326</v>
      </c>
      <c r="F107" s="209">
        <v>9799880204</v>
      </c>
      <c r="G107" s="223">
        <v>45870</v>
      </c>
      <c r="H107" s="209">
        <f>SUMIF(Renewals!A:A, A107, Renewals!C:C)</f>
        <v>500</v>
      </c>
      <c r="I107" s="247">
        <f>IF(AND(ISNUMBER(G107),ISNUMBER(H107)),G107+(H107/22),"")</f>
        <v>45892.727272727272</v>
      </c>
      <c r="J107" s="209" t="str">
        <f ca="1">IF(I107="","",IF(I107&lt;TODAY(),"EXPIRED","ACTIVE"))</f>
        <v>ACTIVE</v>
      </c>
      <c r="K107" s="213">
        <f>_xlfn.MAXIFS(Renewals!D:D, Renewals!B:B,B107)</f>
        <v>45875</v>
      </c>
      <c r="L107" s="118"/>
      <c r="M107" s="118"/>
    </row>
    <row r="108" spans="1:13" ht="16.5" x14ac:dyDescent="0.25">
      <c r="A108" s="209">
        <v>20250127</v>
      </c>
      <c r="B108" s="210">
        <v>92</v>
      </c>
      <c r="C108" s="231" t="s">
        <v>314</v>
      </c>
      <c r="D108" s="208" t="s">
        <v>279</v>
      </c>
      <c r="E108" s="208" t="s">
        <v>254</v>
      </c>
      <c r="F108" s="208">
        <v>9799880204</v>
      </c>
      <c r="G108" s="212">
        <v>45870</v>
      </c>
      <c r="H108" s="209">
        <f>SUMIF(Renewals!A:A, A108, Renewals!C:C)</f>
        <v>700</v>
      </c>
      <c r="I108" s="247">
        <f>IF(AND(ISNUMBER(G108),ISNUMBER(H108)),G108+(H108/22),"")</f>
        <v>45901.818181818184</v>
      </c>
      <c r="J108" s="209" t="str">
        <f ca="1">IF(I108="","",IF(I108&lt;TODAY(),"EXPIRED","ACTIVE"))</f>
        <v>ACTIVE</v>
      </c>
      <c r="K108" s="213">
        <f>_xlfn.MAXIFS(Renewals!D:D, Renewals!B:B,B108)</f>
        <v>45820</v>
      </c>
      <c r="L108" s="118"/>
      <c r="M108" s="118"/>
    </row>
    <row r="109" spans="1:13" ht="16.5" x14ac:dyDescent="0.25">
      <c r="A109" s="209">
        <v>20250145</v>
      </c>
      <c r="B109" s="210">
        <v>93</v>
      </c>
      <c r="C109" s="231" t="s">
        <v>314</v>
      </c>
      <c r="D109" s="208" t="s">
        <v>255</v>
      </c>
      <c r="E109" s="208" t="s">
        <v>256</v>
      </c>
      <c r="F109" s="208">
        <v>7232806595</v>
      </c>
      <c r="G109" s="212">
        <v>45881</v>
      </c>
      <c r="H109" s="209">
        <f>SUMIF(Renewals!A:A, A109, Renewals!C:C)</f>
        <v>700</v>
      </c>
      <c r="I109" s="247">
        <f>IF(AND(ISNUMBER(G109),ISNUMBER(H109)),G109+(H109/22),"")</f>
        <v>45912.818181818184</v>
      </c>
      <c r="J109" s="209" t="str">
        <f ca="1">IF(I109="","",IF(I109&lt;TODAY(),"EXPIRED","ACTIVE"))</f>
        <v>ACTIVE</v>
      </c>
      <c r="K109" s="213">
        <f>_xlfn.MAXIFS(Renewals!D:D, Renewals!B:B,B109)</f>
        <v>45883</v>
      </c>
      <c r="L109" s="118"/>
      <c r="M109" s="118"/>
    </row>
    <row r="110" spans="1:13" ht="16.5" x14ac:dyDescent="0.25">
      <c r="A110" s="209">
        <v>20250114</v>
      </c>
      <c r="B110" s="210">
        <v>94</v>
      </c>
      <c r="C110" s="231" t="s">
        <v>314</v>
      </c>
      <c r="D110" s="248" t="s">
        <v>257</v>
      </c>
      <c r="E110" s="209"/>
      <c r="F110" s="209">
        <v>8003712236</v>
      </c>
      <c r="G110" s="237">
        <v>45862</v>
      </c>
      <c r="H110" s="209">
        <f>SUMIF(Renewals!A:A, A110, Renewals!C:C)</f>
        <v>700</v>
      </c>
      <c r="I110" s="247">
        <f>IF(AND(ISNUMBER(G110),ISNUMBER(H110)),G110+(H110/22),"")</f>
        <v>45893.818181818184</v>
      </c>
      <c r="J110" s="209" t="str">
        <f ca="1">IF(I101="","",IF(I101&lt;TODAY(),"EXPIRED","ACTIVE"))</f>
        <v>ACTIVE</v>
      </c>
      <c r="K110" s="213">
        <f>_xlfn.MAXIFS(Renewals!D:D, Renewals!B:B,B110)</f>
        <v>45864</v>
      </c>
      <c r="L110" s="118"/>
      <c r="M110" s="118"/>
    </row>
    <row r="111" spans="1:13" ht="16.5" x14ac:dyDescent="0.25">
      <c r="A111" s="209">
        <v>20250124</v>
      </c>
      <c r="B111" s="210">
        <v>95</v>
      </c>
      <c r="C111" s="231" t="s">
        <v>314</v>
      </c>
      <c r="D111" s="248" t="s">
        <v>124</v>
      </c>
      <c r="E111" s="209" t="s">
        <v>258</v>
      </c>
      <c r="F111" s="209">
        <v>8619840772</v>
      </c>
      <c r="G111" s="237">
        <v>45867</v>
      </c>
      <c r="H111" s="209">
        <f>SUMIF(Renewals!A:A, A111, Renewals!C:C)</f>
        <v>700</v>
      </c>
      <c r="I111" s="247">
        <f>IF(AND(ISNUMBER(G111),ISNUMBER(H111)),G111+(H111/22),"")</f>
        <v>45898.818181818184</v>
      </c>
      <c r="J111" s="209" t="str">
        <f ca="1">IF(I111="","",IF(I111&lt;TODAY(),"EXPIRED","ACTIVE"))</f>
        <v>ACTIVE</v>
      </c>
      <c r="K111" s="213">
        <f>_xlfn.MAXIFS(Renewals!D:D, Renewals!B:B,B111)</f>
        <v>45872</v>
      </c>
      <c r="L111" s="118"/>
      <c r="M111" s="118"/>
    </row>
    <row r="112" spans="1:13" ht="16.5" x14ac:dyDescent="0.25">
      <c r="A112" s="209">
        <v>20250143</v>
      </c>
      <c r="B112" s="210">
        <v>96</v>
      </c>
      <c r="C112" s="231" t="s">
        <v>314</v>
      </c>
      <c r="D112" s="208" t="s">
        <v>259</v>
      </c>
      <c r="E112" s="208" t="s">
        <v>260</v>
      </c>
      <c r="F112" s="208">
        <v>7891321205</v>
      </c>
      <c r="G112" s="212">
        <v>45879</v>
      </c>
      <c r="H112" s="209">
        <f>SUMIF(Renewals!A:A, A112, Renewals!C:C)</f>
        <v>700</v>
      </c>
      <c r="I112" s="247">
        <f>IF(AND(ISNUMBER(G112),ISNUMBER(H112)),G112+(H112/22),"")</f>
        <v>45910.818181818184</v>
      </c>
      <c r="J112" s="209" t="str">
        <f ca="1">IF(I112="","",IF(I112&lt;TODAY(),"EXPIRED","ACTIVE"))</f>
        <v>ACTIVE</v>
      </c>
      <c r="K112" s="213">
        <f>_xlfn.MAXIFS(Renewals!D:D, Renewals!B:B,B112)</f>
        <v>45882</v>
      </c>
      <c r="L112" s="118"/>
      <c r="M112" s="118"/>
    </row>
    <row r="113" spans="1:13" ht="16.5" x14ac:dyDescent="0.25">
      <c r="A113" s="209">
        <v>20250140</v>
      </c>
      <c r="B113" s="210">
        <v>97</v>
      </c>
      <c r="C113" s="231" t="s">
        <v>314</v>
      </c>
      <c r="D113" s="208" t="s">
        <v>226</v>
      </c>
      <c r="E113" s="208" t="s">
        <v>261</v>
      </c>
      <c r="F113" s="208">
        <v>8058825202</v>
      </c>
      <c r="G113" s="212">
        <v>45875</v>
      </c>
      <c r="H113" s="209">
        <f>SUMIF(Renewals!A:A, A113, Renewals!C:C)</f>
        <v>500</v>
      </c>
      <c r="I113" s="247">
        <f>IF(AND(ISNUMBER(G113),ISNUMBER(H113)),G113+(H113/22),"")</f>
        <v>45897.727272727272</v>
      </c>
      <c r="J113" s="209" t="str">
        <f ca="1">IF(I113="","",IF(I113&lt;TODAY(),"EXPIRED","ACTIVE"))</f>
        <v>ACTIVE</v>
      </c>
      <c r="K113" s="213">
        <f>_xlfn.MAXIFS(Renewals!D:D, Renewals!B:B,B113)</f>
        <v>45880</v>
      </c>
      <c r="L113" s="118"/>
      <c r="M113" s="118"/>
    </row>
    <row r="114" spans="1:13" ht="16.5" x14ac:dyDescent="0.25">
      <c r="A114" s="209">
        <v>20250123</v>
      </c>
      <c r="B114" s="210">
        <v>98</v>
      </c>
      <c r="C114" s="231" t="s">
        <v>314</v>
      </c>
      <c r="D114" s="246" t="s">
        <v>262</v>
      </c>
      <c r="E114" s="209" t="s">
        <v>89</v>
      </c>
      <c r="F114" s="209">
        <v>8824879273</v>
      </c>
      <c r="G114" s="223">
        <v>45865</v>
      </c>
      <c r="H114" s="209">
        <f>SUMIF(Renewals!A:A, A114, Renewals!C:C)</f>
        <v>650</v>
      </c>
      <c r="I114" s="247">
        <f>IF(AND(ISNUMBER(G114),ISNUMBER(H114)),G114+(H114/22),"")</f>
        <v>45894.545454545456</v>
      </c>
      <c r="J114" s="209" t="str">
        <f ca="1">IF(I114="","",IF(I114&lt;TODAY(),"EXPIRED","ACTIVE"))</f>
        <v>ACTIVE</v>
      </c>
      <c r="K114" s="213">
        <f>_xlfn.MAXIFS(Renewals!D:D, Renewals!B:B,B114)</f>
        <v>45880</v>
      </c>
      <c r="L114" s="118"/>
      <c r="M114" s="118"/>
    </row>
    <row r="115" spans="1:13" ht="16.5" x14ac:dyDescent="0.25">
      <c r="A115" s="209">
        <v>20250128</v>
      </c>
      <c r="B115" s="210">
        <v>99</v>
      </c>
      <c r="C115" s="231" t="s">
        <v>314</v>
      </c>
      <c r="D115" s="208" t="s">
        <v>263</v>
      </c>
      <c r="E115" s="209" t="s">
        <v>327</v>
      </c>
      <c r="F115" s="209">
        <v>7877080309</v>
      </c>
      <c r="G115" s="237">
        <v>45870</v>
      </c>
      <c r="H115" s="209">
        <f>SUMIF(Renewals!A:A, A115, Renewals!C:C)</f>
        <v>700</v>
      </c>
      <c r="I115" s="247">
        <f>IF(AND(ISNUMBER(G115),ISNUMBER(H115)),G115+(H115/22),"")</f>
        <v>45901.818181818184</v>
      </c>
      <c r="J115" s="209" t="str">
        <f ca="1">IF(I115="","",IF(I115&lt;TODAY(),"EXPIRED","ACTIVE"))</f>
        <v>ACTIVE</v>
      </c>
      <c r="K115" s="213">
        <f>_xlfn.MAXIFS(Renewals!D:D, Renewals!B:B,B115)</f>
        <v>45883</v>
      </c>
      <c r="L115" s="118"/>
      <c r="M115" s="118"/>
    </row>
    <row r="116" spans="1:13" ht="16.5" x14ac:dyDescent="0.25">
      <c r="A116" s="209"/>
      <c r="B116" s="210" t="s">
        <v>328</v>
      </c>
      <c r="C116" s="231" t="s">
        <v>314</v>
      </c>
      <c r="D116" s="235"/>
      <c r="E116" s="209"/>
      <c r="F116" s="209"/>
      <c r="G116" s="237"/>
      <c r="H116" s="209"/>
      <c r="I116" s="247" t="str">
        <f>IF(AND(ISNUMBER(G116),ISNUMBER(H116)),G116+(H116/22),"")</f>
        <v/>
      </c>
      <c r="J116" s="209" t="str">
        <f ca="1">IF(I116="","",IF(I116&lt;TODAY(),"EXPIRED","ACTIVE"))</f>
        <v/>
      </c>
      <c r="K116" s="213">
        <f>_xlfn.MAXIFS(Renewals!D:D, Renewals!B:B,B116)</f>
        <v>0</v>
      </c>
      <c r="L116" s="118"/>
      <c r="M116" s="118"/>
    </row>
    <row r="117" spans="1:13" ht="16.5" x14ac:dyDescent="0.25">
      <c r="A117" s="209"/>
      <c r="B117" s="210" t="s">
        <v>329</v>
      </c>
      <c r="C117" s="231" t="s">
        <v>314</v>
      </c>
      <c r="D117" s="235"/>
      <c r="E117" s="209"/>
      <c r="F117" s="209"/>
      <c r="G117" s="237"/>
      <c r="H117" s="209">
        <f>SUMIF(Renewals!A:A, A117, Renewals!C:C)</f>
        <v>0</v>
      </c>
      <c r="I117" s="247" t="str">
        <f>IF(AND(ISNUMBER(G117),ISNUMBER(H117)),G117+(H117/22),"")</f>
        <v/>
      </c>
      <c r="J117" s="209" t="str">
        <f ca="1">IF(I117="","",IF(I117&lt;TODAY(),"EXPIRED","ACTIVE"))</f>
        <v/>
      </c>
      <c r="K117" s="213">
        <f>_xlfn.MAXIFS(Renewals!D:D, Renewals!B:B,B117)</f>
        <v>0</v>
      </c>
      <c r="L117" s="118"/>
      <c r="M117" s="118"/>
    </row>
    <row r="118" spans="1:13" ht="16.5" x14ac:dyDescent="0.2">
      <c r="A118" s="209"/>
      <c r="B118" s="236" t="s">
        <v>330</v>
      </c>
      <c r="C118" s="231" t="s">
        <v>314</v>
      </c>
      <c r="D118" s="248"/>
      <c r="E118" s="209"/>
      <c r="F118" s="209"/>
      <c r="G118" s="237"/>
      <c r="H118" s="209">
        <f>SUMIF(Renewals!A:A, A118, Renewals!C:C)</f>
        <v>0</v>
      </c>
      <c r="I118" s="247" t="str">
        <f>IF(AND(ISNUMBER(G118),ISNUMBER(H118)),G118+(H118/22),"")</f>
        <v/>
      </c>
      <c r="J118" s="209" t="str">
        <f ca="1">IF(I118="","",IF(I118&lt;TODAY(),"EXPIRED","ACTIVE"))</f>
        <v/>
      </c>
      <c r="K118" s="213">
        <f>_xlfn.MAXIFS(Renewals!D:D, Renewals!B:B,B118)</f>
        <v>45872</v>
      </c>
      <c r="L118" s="118"/>
      <c r="M118" s="118"/>
    </row>
    <row r="119" spans="1:13" ht="16.5" x14ac:dyDescent="0.25">
      <c r="A119" s="209">
        <v>20250084</v>
      </c>
      <c r="B119" s="236" t="s">
        <v>331</v>
      </c>
      <c r="C119" s="231" t="s">
        <v>314</v>
      </c>
      <c r="D119" s="224" t="s">
        <v>109</v>
      </c>
      <c r="E119" s="224" t="s">
        <v>271</v>
      </c>
      <c r="F119" s="224">
        <v>8000124282</v>
      </c>
      <c r="G119" s="225">
        <v>45822</v>
      </c>
      <c r="H119" s="209">
        <f>SUMIF(Renewals!A:A, A119, Renewals!C:C)</f>
        <v>1400</v>
      </c>
      <c r="I119" s="247">
        <f>IF(AND(ISNUMBER(G119),ISNUMBER(H119)),G119+(H119/22),"")</f>
        <v>45885.63636363636</v>
      </c>
      <c r="J119" s="209" t="str">
        <f ca="1">IF(I119="","",IF(I119&lt;TODAY(),"EXPIRED","ACTIVE"))</f>
        <v>EXPIRED</v>
      </c>
      <c r="K119" s="213">
        <f>_xlfn.MAXIFS(Renewals!D:D, Renewals!B:B,B119)</f>
        <v>0</v>
      </c>
      <c r="L119" s="118"/>
      <c r="M119" s="118"/>
    </row>
    <row r="120" spans="1:13" ht="16.5" x14ac:dyDescent="0.2">
      <c r="A120" s="209">
        <v>20250139</v>
      </c>
      <c r="B120" s="236" t="s">
        <v>332</v>
      </c>
      <c r="C120" s="231" t="s">
        <v>314</v>
      </c>
      <c r="D120" s="248" t="s">
        <v>333</v>
      </c>
      <c r="E120" s="209" t="s">
        <v>334</v>
      </c>
      <c r="F120" s="209" t="s">
        <v>335</v>
      </c>
      <c r="G120" s="237">
        <v>45872</v>
      </c>
      <c r="H120" s="209">
        <f>SUMIF(Renewals!A:A, A120, Renewals!C:C)</f>
        <v>350</v>
      </c>
      <c r="I120" s="247">
        <f>IF(AND(ISNUMBER(G120),ISNUMBER(H120)),G120+(H120/22),"")</f>
        <v>45887.909090909088</v>
      </c>
      <c r="J120" s="209" t="str">
        <f ca="1">IF(I120="","",IF(I120&lt;TODAY(),"EXPIRED","ACTIVE"))</f>
        <v>ACTIVE</v>
      </c>
      <c r="K120" s="213">
        <f>_xlfn.MAXIFS(Renewals!D:D, Renewals!B:B,B120)</f>
        <v>45873</v>
      </c>
      <c r="L120" s="118"/>
      <c r="M120" s="118"/>
    </row>
    <row r="121" spans="1:13" ht="16.5" x14ac:dyDescent="0.2">
      <c r="A121" s="209"/>
      <c r="B121" s="236"/>
      <c r="C121" s="231"/>
      <c r="D121" s="248"/>
      <c r="E121" s="209"/>
      <c r="F121" s="209"/>
      <c r="G121" s="237"/>
      <c r="H121" s="209">
        <f>SUMIF(Renewals!A:A, A121, Renewals!C:C)</f>
        <v>0</v>
      </c>
      <c r="I121" s="247" t="str">
        <f>IF(AND(ISNUMBER(G121),ISNUMBER(H121)),G121+(H121/22),"")</f>
        <v/>
      </c>
      <c r="J121" s="209" t="str">
        <f ca="1">IF(I121="","",IF(I121&lt;TODAY(),"EXPIRED","ACTIVE"))</f>
        <v/>
      </c>
      <c r="K121" s="213">
        <f>_xlfn.MAXIFS(Renewals!D:D, Renewals!B:B,B121)</f>
        <v>0</v>
      </c>
      <c r="L121" s="118"/>
      <c r="M121" s="118"/>
    </row>
    <row r="122" spans="1:13" ht="16.5" x14ac:dyDescent="0.2">
      <c r="A122" s="209"/>
      <c r="B122" s="236"/>
      <c r="C122" s="209"/>
      <c r="D122" s="249"/>
      <c r="E122" s="250"/>
      <c r="F122" s="250"/>
      <c r="G122" s="251"/>
      <c r="H122" s="250">
        <f>SUMIF(Renewals!A:A, A122, Renewals!C:C)</f>
        <v>0</v>
      </c>
      <c r="I122" s="213" t="str">
        <f>IF(AND(ISNUMBER(G122),ISNUMBER(H122)),G122+(H122/22),"")</f>
        <v/>
      </c>
      <c r="J122" s="209" t="str">
        <f ca="1">IF(I122="","",IF(I122&lt;TODAY(),"EXPIRED","ACTIVE"))</f>
        <v/>
      </c>
      <c r="K122" s="213">
        <f>_xlfn.MAXIFS(Renewals!D:D, Renewals!B:B,B122)</f>
        <v>0</v>
      </c>
      <c r="L122" s="118"/>
      <c r="M122" s="118"/>
    </row>
    <row r="123" spans="1:13" ht="16.5" x14ac:dyDescent="0.2">
      <c r="A123" s="209"/>
      <c r="B123" s="236"/>
      <c r="C123" s="209"/>
      <c r="D123" s="248"/>
      <c r="E123" s="209"/>
      <c r="F123" s="209"/>
      <c r="G123" s="237"/>
      <c r="H123" s="209">
        <f>SUMIF(Renewals!A:A, A123, Renewals!C:C)</f>
        <v>0</v>
      </c>
      <c r="I123" s="213" t="str">
        <f>IF(AND(ISNUMBER(G123),ISNUMBER(H123)),G123+(H123/22),"")</f>
        <v/>
      </c>
      <c r="J123" s="209" t="str">
        <f ca="1">IF(I123="","",IF(I123&lt;TODAY(),"EXPIRED","ACTIVE"))</f>
        <v/>
      </c>
      <c r="K123" s="213">
        <f>_xlfn.MAXIFS(Renewals!D:D, Renewals!B:B,B123)</f>
        <v>0</v>
      </c>
      <c r="L123" s="118"/>
      <c r="M123" s="118"/>
    </row>
    <row r="124" spans="1:13" ht="16.5" x14ac:dyDescent="0.2">
      <c r="A124" s="209"/>
      <c r="B124" s="236"/>
      <c r="C124" s="209"/>
      <c r="D124" s="248"/>
      <c r="E124" s="209"/>
      <c r="F124" s="209"/>
      <c r="G124" s="237"/>
      <c r="H124" s="209">
        <f>SUMIF(Renewals!A:A, A124, Renewals!C:C)</f>
        <v>0</v>
      </c>
      <c r="I124" s="213" t="str">
        <f>IF(AND(ISNUMBER(G124),ISNUMBER(H124)),G124+(H124/22),"")</f>
        <v/>
      </c>
      <c r="J124" s="209" t="str">
        <f ca="1">IF(I124="","",IF(I124&lt;TODAY(),"EXPIRED","ACTIVE"))</f>
        <v/>
      </c>
      <c r="K124" s="213">
        <f>_xlfn.MAXIFS(Renewals!D:D, Renewals!B:B,B124)</f>
        <v>0</v>
      </c>
      <c r="L124" s="118"/>
      <c r="M124" s="118"/>
    </row>
    <row r="125" spans="1:13" ht="16.5" x14ac:dyDescent="0.2">
      <c r="A125" s="209"/>
      <c r="B125" s="236"/>
      <c r="C125" s="209"/>
      <c r="D125" s="248"/>
      <c r="E125" s="209"/>
      <c r="F125" s="209"/>
      <c r="G125" s="237"/>
      <c r="H125" s="209">
        <f>SUMIF(Renewals!A:A, A125, Renewals!C:C)</f>
        <v>0</v>
      </c>
      <c r="I125" s="213" t="str">
        <f>IF(AND(ISNUMBER(G125),ISNUMBER(H125)),G125+(H125/22),"")</f>
        <v/>
      </c>
      <c r="J125" s="209" t="str">
        <f ca="1">IF(I125="","",IF(I125&lt;TODAY(),"EXPIRED","ACTIVE"))</f>
        <v/>
      </c>
      <c r="K125" s="213">
        <f>_xlfn.MAXIFS(Renewals!D:D, Renewals!B:B,B125)</f>
        <v>0</v>
      </c>
      <c r="L125" s="118"/>
      <c r="M125" s="118"/>
    </row>
    <row r="126" spans="1:13" ht="16.5" x14ac:dyDescent="0.2">
      <c r="A126" s="209"/>
      <c r="B126" s="236"/>
      <c r="C126" s="209"/>
      <c r="D126" s="248"/>
      <c r="E126" s="209"/>
      <c r="F126" s="209"/>
      <c r="G126" s="237"/>
      <c r="H126" s="209">
        <f>SUMIF(Renewals!A:A, A126, Renewals!C:C)</f>
        <v>0</v>
      </c>
      <c r="I126" s="213" t="str">
        <f>IF(AND(ISNUMBER(G126),ISNUMBER(H126)),G126+(H126/22),"")</f>
        <v/>
      </c>
      <c r="J126" s="209" t="str">
        <f ca="1">IF(I126="","",IF(I126&lt;TODAY(),"EXPIRED","ACTIVE"))</f>
        <v/>
      </c>
      <c r="K126" s="213">
        <f>_xlfn.MAXIFS(Renewals!D:D, Renewals!B:B,B126)</f>
        <v>0</v>
      </c>
      <c r="L126" s="118"/>
      <c r="M126" s="118"/>
    </row>
    <row r="127" spans="1:13" ht="16.5" x14ac:dyDescent="0.2">
      <c r="A127" s="209"/>
      <c r="B127" s="236"/>
      <c r="C127" s="209"/>
      <c r="D127" s="248"/>
      <c r="E127" s="209"/>
      <c r="F127" s="209"/>
      <c r="G127" s="237"/>
      <c r="H127" s="209">
        <f>SUMIF(Renewals!A:A, A127, Renewals!C:C)</f>
        <v>0</v>
      </c>
      <c r="I127" s="213" t="str">
        <f>IF(AND(ISNUMBER(G127),ISNUMBER(H127)),G127+(H127/22),"")</f>
        <v/>
      </c>
      <c r="J127" s="209" t="str">
        <f ca="1">IF(I127="","",IF(I127&lt;TODAY(),"EXPIRED","ACTIVE"))</f>
        <v/>
      </c>
      <c r="K127" s="213">
        <f>_xlfn.MAXIFS(Renewals!D:D, Renewals!B:B,B127)</f>
        <v>0</v>
      </c>
      <c r="L127" s="118"/>
      <c r="M127" s="118"/>
    </row>
    <row r="128" spans="1:13" ht="16.5" x14ac:dyDescent="0.2">
      <c r="A128" s="209"/>
      <c r="B128" s="236"/>
      <c r="C128" s="209"/>
      <c r="D128" s="248"/>
      <c r="E128" s="209"/>
      <c r="F128" s="209"/>
      <c r="G128" s="237"/>
      <c r="H128" s="209">
        <f>SUMIF(Renewals!A:A, A128, Renewals!C:C)</f>
        <v>0</v>
      </c>
      <c r="I128" s="213" t="str">
        <f>IF(AND(ISNUMBER(G128),ISNUMBER(H128)),G128+(H128/22),"")</f>
        <v/>
      </c>
      <c r="J128" s="209" t="str">
        <f ca="1">IF(I128="","",IF(I128&lt;TODAY(),"EXPIRED","ACTIVE"))</f>
        <v/>
      </c>
      <c r="K128" s="213">
        <f>_xlfn.MAXIFS(Renewals!D:D, Renewals!B:B,B128)</f>
        <v>0</v>
      </c>
      <c r="L128" s="118"/>
      <c r="M128" s="118"/>
    </row>
    <row r="129" spans="1:13" ht="16.5" x14ac:dyDescent="0.2">
      <c r="A129" s="209"/>
      <c r="B129" s="236"/>
      <c r="C129" s="209"/>
      <c r="D129" s="248"/>
      <c r="E129" s="209"/>
      <c r="F129" s="209"/>
      <c r="G129" s="237"/>
      <c r="H129" s="209">
        <f>SUMIF(Renewals!A:A, A129, Renewals!C:C)</f>
        <v>0</v>
      </c>
      <c r="I129" s="213" t="str">
        <f>IF(AND(ISNUMBER(G129),ISNUMBER(H129)),G129+(H129/22),"")</f>
        <v/>
      </c>
      <c r="J129" s="209" t="str">
        <f ca="1">IF(I129="","",IF(I129&lt;TODAY(),"EXPIRED","ACTIVE"))</f>
        <v/>
      </c>
      <c r="K129" s="213">
        <f>_xlfn.MAXIFS(Renewals!D:D, Renewals!B:B,B129)</f>
        <v>0</v>
      </c>
      <c r="L129" s="118"/>
      <c r="M129" s="118"/>
    </row>
    <row r="130" spans="1:13" ht="16.5" x14ac:dyDescent="0.2">
      <c r="A130" s="209"/>
      <c r="B130" s="236"/>
      <c r="C130" s="209"/>
      <c r="D130" s="248"/>
      <c r="E130" s="209"/>
      <c r="F130" s="209"/>
      <c r="G130" s="237"/>
      <c r="H130" s="209">
        <f>SUMIF(Renewals!A:A, A130, Renewals!C:C)</f>
        <v>0</v>
      </c>
      <c r="I130" s="213" t="str">
        <f>IF(AND(ISNUMBER(G130),ISNUMBER(H130)),G130+(H130/22),"")</f>
        <v/>
      </c>
      <c r="J130" s="209" t="str">
        <f ca="1">IF(I130="","",IF(I130&lt;TODAY(),"EXPIRED","ACTIVE"))</f>
        <v/>
      </c>
      <c r="K130" s="213">
        <f>_xlfn.MAXIFS(Renewals!D:D, Renewals!B:B,B130)</f>
        <v>0</v>
      </c>
      <c r="L130" s="118"/>
      <c r="M130" s="118"/>
    </row>
    <row r="131" spans="1:13" ht="16.5" x14ac:dyDescent="0.2">
      <c r="A131" s="209"/>
      <c r="B131" s="236"/>
      <c r="C131" s="209"/>
      <c r="D131" s="228"/>
      <c r="E131" s="230"/>
      <c r="F131" s="230"/>
      <c r="G131" s="253"/>
      <c r="H131" s="230">
        <f>SUMIF(Renewals!A:A, A131, Renewals!C:C)</f>
        <v>0</v>
      </c>
      <c r="I131" s="262" t="str">
        <f>IF(AND(ISNUMBER(G131),ISNUMBER(H131)),G131+(H131/22),"")</f>
        <v/>
      </c>
      <c r="J131" s="209" t="str">
        <f ca="1">IF(I131="","",IF(I131&lt;TODAY(),"EXPIRED","ACTIVE"))</f>
        <v/>
      </c>
      <c r="K131" s="213">
        <f>_xlfn.MAXIFS(Renewals!D:D, Renewals!B:B,B131)</f>
        <v>0</v>
      </c>
      <c r="L131" s="118"/>
      <c r="M131" s="118"/>
    </row>
    <row r="132" spans="1:13" ht="16.5" x14ac:dyDescent="0.2">
      <c r="A132" s="209"/>
      <c r="B132" s="236"/>
      <c r="C132" s="231"/>
      <c r="D132" s="248"/>
      <c r="E132" s="209"/>
      <c r="F132" s="209"/>
      <c r="G132" s="237"/>
      <c r="H132" s="209">
        <f>SUMIF(Renewals!A:A, A132, Renewals!C:C)</f>
        <v>0</v>
      </c>
      <c r="I132" s="213" t="str">
        <f>IF(AND(ISNUMBER(G132),ISNUMBER(H132)),G132+(H132/22),"")</f>
        <v/>
      </c>
      <c r="J132" s="236" t="str">
        <f ca="1">IF(I132="","",IF(I132&lt;TODAY(),"EXPIRED","ACTIVE"))</f>
        <v/>
      </c>
      <c r="K132" s="213">
        <f>_xlfn.MAXIFS(Renewals!D:D, Renewals!B:B,B132)</f>
        <v>0</v>
      </c>
      <c r="L132" s="118"/>
      <c r="M132" s="118"/>
    </row>
    <row r="133" spans="1:13" ht="16.5" x14ac:dyDescent="0.2">
      <c r="A133" s="209"/>
      <c r="B133" s="252"/>
      <c r="C133" s="261"/>
      <c r="D133" s="248"/>
      <c r="E133" s="209"/>
      <c r="F133" s="209"/>
      <c r="G133" s="237"/>
      <c r="H133" s="209">
        <f>SUMIF(Renewals!A:A, A133, Renewals!C:C)</f>
        <v>0</v>
      </c>
      <c r="I133" s="213" t="str">
        <f>IF(AND(ISNUMBER(G133),ISNUMBER(H133)),G133+(H133/22),"")</f>
        <v/>
      </c>
      <c r="J133" s="236" t="str">
        <f ca="1">IF(I133="","",IF(I133&lt;TODAY(),"EXPIRED","ACTIVE"))</f>
        <v/>
      </c>
      <c r="K133" s="213">
        <f>_xlfn.MAXIFS(Renewals!D:D, Renewals!B:B,B133)</f>
        <v>0</v>
      </c>
      <c r="L133" s="118"/>
      <c r="M133" s="118"/>
    </row>
    <row r="134" spans="1:13" ht="16.5" x14ac:dyDescent="0.2">
      <c r="A134" s="209"/>
      <c r="B134" s="236"/>
      <c r="C134" s="231"/>
      <c r="D134" s="248"/>
      <c r="E134" s="209"/>
      <c r="F134" s="209"/>
      <c r="G134" s="237"/>
      <c r="H134" s="209"/>
      <c r="I134" s="213"/>
      <c r="J134" s="236" t="str">
        <f ca="1">IF(I134="","",IF(I134&lt;TODAY(),"EXPIRED","ACTIVE"))</f>
        <v/>
      </c>
      <c r="K134" s="213">
        <f>_xlfn.MAXIFS(Renewals!D:D, Renewals!B:B,B134)</f>
        <v>0</v>
      </c>
      <c r="L134" s="118"/>
      <c r="M134" s="118"/>
    </row>
    <row r="135" spans="1:13" ht="16.5" x14ac:dyDescent="0.2">
      <c r="A135" s="209"/>
      <c r="B135" s="257"/>
      <c r="C135" s="257"/>
      <c r="D135" s="254"/>
      <c r="E135" s="255"/>
      <c r="F135" s="255"/>
      <c r="G135" s="259"/>
      <c r="H135" s="257"/>
      <c r="I135" s="258"/>
      <c r="J135" s="257"/>
      <c r="K135" s="258"/>
    </row>
    <row r="136" spans="1:13" ht="16.5" x14ac:dyDescent="0.2">
      <c r="A136" s="209"/>
      <c r="B136" s="257"/>
      <c r="C136" s="257"/>
      <c r="D136" s="254"/>
      <c r="E136" s="255"/>
      <c r="F136" s="255"/>
      <c r="G136" s="256"/>
      <c r="H136" s="257"/>
      <c r="I136" s="258"/>
      <c r="J136" s="257"/>
      <c r="K136" s="258"/>
    </row>
    <row r="143" spans="1:13" x14ac:dyDescent="0.2">
      <c r="G143" s="126"/>
    </row>
  </sheetData>
  <sheetProtection sheet="1" objects="1" scenarios="1" formatCells="0" formatColumns="0" formatRows="0" insertColumns="0" insertRows="0" sort="0" autoFilter="0" pivotTables="0"/>
  <protectedRanges>
    <protectedRange sqref="B1:C127 D108:G109 D115:G127 A112:A127 A1:A109 D1:G106 D112:G113" name="Range1"/>
  </protectedRanges>
  <autoFilter ref="A1:N134" xr:uid="{76243F50-60D4-46E6-8E9F-7AB5CDA9FF23}"/>
  <conditionalFormatting sqref="I2:I38 I41:I133">
    <cfRule type="expression" dxfId="3" priority="6">
      <formula>AND(I2&lt;&gt;"",I2&lt;TODAY())</formula>
    </cfRule>
  </conditionalFormatting>
  <conditionalFormatting sqref="J2:J130">
    <cfRule type="expression" dxfId="2" priority="1">
      <formula>AND(J2="EXPIRED", TODAY() - I2 &gt; 3)</formula>
    </cfRule>
  </conditionalFormatting>
  <conditionalFormatting sqref="J2:J134">
    <cfRule type="expression" dxfId="1" priority="3">
      <formula>AND(J2="EXPIRED", TODAY() - I2 &gt;0, TODAY() - I2 &lt;= 3)</formula>
    </cfRule>
  </conditionalFormatting>
  <conditionalFormatting sqref="K1:L1">
    <cfRule type="containsText" dxfId="0" priority="4" operator="containsText" text="EXPIRED">
      <formula>NOT(ISERROR(SEARCH("EXPIRED",K1)))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56462-542C-466C-8663-DA4C9166E64C}">
  <dimension ref="A1:F268"/>
  <sheetViews>
    <sheetView topLeftCell="A229" zoomScaleNormal="60" zoomScaleSheetLayoutView="100" workbookViewId="0">
      <selection activeCell="C276" sqref="C276"/>
    </sheetView>
  </sheetViews>
  <sheetFormatPr defaultRowHeight="15" x14ac:dyDescent="0.2"/>
  <cols>
    <col min="1" max="1" width="10.89453125" bestFit="1" customWidth="1"/>
    <col min="2" max="2" width="15.19921875" style="114" bestFit="1" customWidth="1"/>
    <col min="3" max="3" width="26.09765625" style="270" bestFit="1" customWidth="1"/>
    <col min="4" max="4" width="27.98046875" style="114" customWidth="1"/>
    <col min="5" max="5" width="16.8125" style="114" bestFit="1" customWidth="1"/>
    <col min="6" max="6" width="22.328125" customWidth="1"/>
  </cols>
  <sheetData>
    <row r="1" spans="1:6" x14ac:dyDescent="0.2">
      <c r="A1" s="138" t="s">
        <v>291</v>
      </c>
      <c r="B1" s="138" t="s">
        <v>336</v>
      </c>
      <c r="C1" s="269" t="s">
        <v>337</v>
      </c>
      <c r="D1" s="139" t="s">
        <v>338</v>
      </c>
      <c r="E1" s="138" t="s">
        <v>339</v>
      </c>
      <c r="F1" s="138" t="s">
        <v>340</v>
      </c>
    </row>
    <row r="2" spans="1:6" x14ac:dyDescent="0.2">
      <c r="A2" s="114">
        <v>20250018</v>
      </c>
      <c r="B2" s="114">
        <v>18</v>
      </c>
      <c r="C2" s="270">
        <v>500</v>
      </c>
      <c r="D2" s="115">
        <v>45830</v>
      </c>
      <c r="E2" s="114" t="s">
        <v>341</v>
      </c>
      <c r="F2" s="114"/>
    </row>
    <row r="3" spans="1:6" x14ac:dyDescent="0.2">
      <c r="A3" s="114">
        <v>20250088</v>
      </c>
      <c r="B3" s="114">
        <v>77</v>
      </c>
      <c r="C3" s="270">
        <v>650</v>
      </c>
      <c r="D3" s="115">
        <v>45830</v>
      </c>
      <c r="E3" s="114" t="s">
        <v>342</v>
      </c>
      <c r="F3" s="114"/>
    </row>
    <row r="4" spans="1:6" x14ac:dyDescent="0.2">
      <c r="A4" s="114">
        <v>20250087</v>
      </c>
      <c r="B4" s="114">
        <v>76</v>
      </c>
      <c r="C4" s="270">
        <v>650</v>
      </c>
      <c r="D4" s="115">
        <v>45830</v>
      </c>
      <c r="E4" s="114" t="s">
        <v>342</v>
      </c>
      <c r="F4" s="114"/>
    </row>
    <row r="5" spans="1:6" x14ac:dyDescent="0.2">
      <c r="A5" s="114">
        <v>20250067</v>
      </c>
      <c r="B5" s="114">
        <v>56</v>
      </c>
      <c r="C5" s="270">
        <v>650</v>
      </c>
      <c r="D5" s="115">
        <v>45831</v>
      </c>
      <c r="E5" s="114" t="s">
        <v>341</v>
      </c>
      <c r="F5" s="114"/>
    </row>
    <row r="6" spans="1:6" x14ac:dyDescent="0.2">
      <c r="A6" s="114">
        <v>20250065</v>
      </c>
      <c r="B6" s="114">
        <v>54</v>
      </c>
      <c r="C6" s="270">
        <v>650</v>
      </c>
      <c r="D6" s="115">
        <v>45831</v>
      </c>
      <c r="E6" s="114" t="s">
        <v>342</v>
      </c>
      <c r="F6" s="114"/>
    </row>
    <row r="7" spans="1:6" x14ac:dyDescent="0.2">
      <c r="A7" s="114">
        <v>20250068</v>
      </c>
      <c r="B7" s="114">
        <v>57</v>
      </c>
      <c r="C7" s="270">
        <v>700</v>
      </c>
      <c r="D7" s="115">
        <v>45832</v>
      </c>
      <c r="E7" s="114" t="s">
        <v>341</v>
      </c>
      <c r="F7" s="114"/>
    </row>
    <row r="8" spans="1:6" x14ac:dyDescent="0.2">
      <c r="A8" s="114">
        <v>20250073</v>
      </c>
      <c r="B8" s="114">
        <v>62</v>
      </c>
      <c r="C8" s="270">
        <v>650</v>
      </c>
      <c r="D8" s="115">
        <v>45832</v>
      </c>
      <c r="E8" s="114" t="s">
        <v>341</v>
      </c>
      <c r="F8" s="114"/>
    </row>
    <row r="9" spans="1:6" x14ac:dyDescent="0.2">
      <c r="A9" s="114">
        <v>20250083</v>
      </c>
      <c r="B9" s="114">
        <v>72</v>
      </c>
      <c r="C9" s="270">
        <v>650</v>
      </c>
      <c r="D9" s="115">
        <v>45832</v>
      </c>
      <c r="E9" s="114" t="s">
        <v>341</v>
      </c>
      <c r="F9" s="114"/>
    </row>
    <row r="10" spans="1:6" x14ac:dyDescent="0.2">
      <c r="A10" s="114">
        <v>20250017</v>
      </c>
      <c r="B10" s="114">
        <v>17</v>
      </c>
      <c r="C10" s="270">
        <v>600</v>
      </c>
      <c r="D10" s="115">
        <v>45841</v>
      </c>
      <c r="E10" s="114" t="s">
        <v>341</v>
      </c>
      <c r="F10" s="114"/>
    </row>
    <row r="11" spans="1:6" x14ac:dyDescent="0.2">
      <c r="A11" s="114">
        <v>20250089</v>
      </c>
      <c r="B11" s="114">
        <v>78</v>
      </c>
      <c r="C11" s="270">
        <v>500</v>
      </c>
      <c r="D11" s="115">
        <v>45834</v>
      </c>
      <c r="E11" s="114" t="s">
        <v>341</v>
      </c>
      <c r="F11" s="114"/>
    </row>
    <row r="12" spans="1:6" x14ac:dyDescent="0.2">
      <c r="A12" s="114">
        <v>20250080</v>
      </c>
      <c r="B12" s="114">
        <v>69</v>
      </c>
      <c r="C12" s="270">
        <v>650</v>
      </c>
      <c r="D12" s="115">
        <v>45834</v>
      </c>
      <c r="E12" s="114" t="s">
        <v>341</v>
      </c>
      <c r="F12" s="114"/>
    </row>
    <row r="13" spans="1:6" x14ac:dyDescent="0.2">
      <c r="A13" s="114">
        <v>20250074</v>
      </c>
      <c r="B13" s="114">
        <v>63</v>
      </c>
      <c r="C13" s="270">
        <v>500</v>
      </c>
      <c r="D13" s="115">
        <v>45834</v>
      </c>
      <c r="E13" s="114" t="s">
        <v>341</v>
      </c>
      <c r="F13" s="114"/>
    </row>
    <row r="14" spans="1:6" x14ac:dyDescent="0.2">
      <c r="A14" s="114">
        <v>20250024</v>
      </c>
      <c r="B14" s="114">
        <v>24</v>
      </c>
      <c r="C14" s="270">
        <v>500</v>
      </c>
      <c r="D14" s="115">
        <v>45834</v>
      </c>
      <c r="E14" s="114" t="s">
        <v>341</v>
      </c>
      <c r="F14" s="114"/>
    </row>
    <row r="15" spans="1:6" x14ac:dyDescent="0.2">
      <c r="A15" s="114">
        <v>20250101</v>
      </c>
      <c r="B15" s="114">
        <v>90</v>
      </c>
      <c r="C15" s="270">
        <v>650</v>
      </c>
      <c r="D15" s="115">
        <v>45832</v>
      </c>
      <c r="E15" s="114" t="s">
        <v>341</v>
      </c>
      <c r="F15" s="114"/>
    </row>
    <row r="16" spans="1:6" x14ac:dyDescent="0.2">
      <c r="A16" s="114">
        <v>20250011</v>
      </c>
      <c r="B16" s="114">
        <v>11</v>
      </c>
      <c r="C16" s="270">
        <v>600</v>
      </c>
      <c r="D16" s="115">
        <v>45834</v>
      </c>
      <c r="E16" s="114" t="s">
        <v>343</v>
      </c>
      <c r="F16" s="114"/>
    </row>
    <row r="17" spans="1:6" x14ac:dyDescent="0.2">
      <c r="A17" s="114">
        <v>20250066</v>
      </c>
      <c r="B17" s="114">
        <v>55</v>
      </c>
      <c r="C17" s="270">
        <v>650</v>
      </c>
      <c r="D17" s="115">
        <v>45834</v>
      </c>
      <c r="E17" s="114" t="s">
        <v>341</v>
      </c>
      <c r="F17" s="114"/>
    </row>
    <row r="18" spans="1:6" x14ac:dyDescent="0.2">
      <c r="A18" s="114">
        <v>20250085</v>
      </c>
      <c r="B18" s="114">
        <v>74</v>
      </c>
      <c r="C18" s="270">
        <v>600</v>
      </c>
      <c r="D18" s="115">
        <v>45834</v>
      </c>
      <c r="E18" s="114" t="s">
        <v>341</v>
      </c>
      <c r="F18" s="114"/>
    </row>
    <row r="19" spans="1:6" x14ac:dyDescent="0.2">
      <c r="A19" s="114">
        <v>20250060</v>
      </c>
      <c r="B19" s="114">
        <v>49</v>
      </c>
      <c r="C19" s="270">
        <v>650</v>
      </c>
      <c r="D19" s="115">
        <v>45827</v>
      </c>
      <c r="E19" s="114" t="s">
        <v>341</v>
      </c>
      <c r="F19" s="114"/>
    </row>
    <row r="20" spans="1:6" x14ac:dyDescent="0.2">
      <c r="A20" s="114">
        <v>20250089</v>
      </c>
      <c r="B20" s="114">
        <v>78</v>
      </c>
      <c r="C20" s="270">
        <v>150</v>
      </c>
      <c r="D20" s="115">
        <v>45835</v>
      </c>
      <c r="E20" s="114" t="s">
        <v>341</v>
      </c>
      <c r="F20" s="114"/>
    </row>
    <row r="21" spans="1:6" x14ac:dyDescent="0.2">
      <c r="A21" s="114">
        <v>20250062</v>
      </c>
      <c r="B21" s="114">
        <v>51</v>
      </c>
      <c r="C21" s="270">
        <v>580</v>
      </c>
      <c r="D21" s="115">
        <v>45835</v>
      </c>
      <c r="E21" s="114" t="s">
        <v>342</v>
      </c>
      <c r="F21" s="114"/>
    </row>
    <row r="22" spans="1:6" x14ac:dyDescent="0.2">
      <c r="A22" s="114">
        <v>20250062</v>
      </c>
      <c r="B22" s="114">
        <v>51</v>
      </c>
      <c r="C22" s="270">
        <v>70</v>
      </c>
      <c r="D22" s="115">
        <v>45835</v>
      </c>
      <c r="E22" s="114" t="s">
        <v>341</v>
      </c>
      <c r="F22" s="114"/>
    </row>
    <row r="23" spans="1:6" x14ac:dyDescent="0.2">
      <c r="A23" s="114">
        <v>20250070</v>
      </c>
      <c r="B23" s="114">
        <v>59</v>
      </c>
      <c r="C23" s="270">
        <v>500</v>
      </c>
      <c r="D23" s="115">
        <v>45835</v>
      </c>
      <c r="E23" s="114" t="s">
        <v>341</v>
      </c>
      <c r="F23" s="114"/>
    </row>
    <row r="24" spans="1:6" x14ac:dyDescent="0.2">
      <c r="A24" s="114">
        <v>20250005</v>
      </c>
      <c r="B24" s="114">
        <v>5</v>
      </c>
      <c r="C24" s="270">
        <v>600</v>
      </c>
      <c r="D24" s="115">
        <v>45823</v>
      </c>
      <c r="E24" s="114" t="s">
        <v>341</v>
      </c>
      <c r="F24" s="114"/>
    </row>
    <row r="25" spans="1:6" x14ac:dyDescent="0.2">
      <c r="A25" s="114">
        <v>20250009</v>
      </c>
      <c r="B25" s="114">
        <v>9</v>
      </c>
      <c r="C25" s="270">
        <v>600</v>
      </c>
      <c r="D25" s="115">
        <v>45827</v>
      </c>
      <c r="E25" s="114" t="s">
        <v>341</v>
      </c>
      <c r="F25" s="114"/>
    </row>
    <row r="26" spans="1:6" x14ac:dyDescent="0.2">
      <c r="A26" s="114">
        <v>20250010</v>
      </c>
      <c r="B26" s="114">
        <v>10</v>
      </c>
      <c r="C26" s="270">
        <v>600</v>
      </c>
      <c r="D26" s="115">
        <v>45829</v>
      </c>
      <c r="E26" s="114" t="s">
        <v>341</v>
      </c>
      <c r="F26" s="114"/>
    </row>
    <row r="27" spans="1:6" x14ac:dyDescent="0.2">
      <c r="A27" s="114">
        <v>20250013</v>
      </c>
      <c r="B27" s="114">
        <v>13</v>
      </c>
      <c r="C27" s="270">
        <v>600</v>
      </c>
      <c r="D27" s="115">
        <v>45816</v>
      </c>
      <c r="E27" s="114" t="s">
        <v>341</v>
      </c>
      <c r="F27" s="114"/>
    </row>
    <row r="28" spans="1:6" x14ac:dyDescent="0.2">
      <c r="A28" s="114">
        <v>20250014</v>
      </c>
      <c r="B28" s="114">
        <v>14</v>
      </c>
      <c r="C28" s="270">
        <v>600</v>
      </c>
      <c r="D28" s="115">
        <v>45811</v>
      </c>
      <c r="E28" s="114" t="s">
        <v>341</v>
      </c>
      <c r="F28" s="114"/>
    </row>
    <row r="29" spans="1:6" x14ac:dyDescent="0.2">
      <c r="A29" s="114">
        <v>20250020</v>
      </c>
      <c r="B29" s="114">
        <v>20</v>
      </c>
      <c r="C29" s="270">
        <v>600</v>
      </c>
      <c r="D29" s="115">
        <v>45811</v>
      </c>
      <c r="E29" s="114" t="s">
        <v>341</v>
      </c>
      <c r="F29" s="114"/>
    </row>
    <row r="30" spans="1:6" x14ac:dyDescent="0.2">
      <c r="A30" s="114">
        <v>20250021</v>
      </c>
      <c r="B30" s="114">
        <v>21</v>
      </c>
      <c r="C30" s="270">
        <v>600</v>
      </c>
      <c r="D30" s="115">
        <v>45834</v>
      </c>
      <c r="E30" s="114" t="s">
        <v>341</v>
      </c>
      <c r="F30" s="114"/>
    </row>
    <row r="31" spans="1:6" x14ac:dyDescent="0.2">
      <c r="A31" s="114">
        <v>20250023</v>
      </c>
      <c r="B31" s="114">
        <v>23</v>
      </c>
      <c r="C31" s="270">
        <v>600</v>
      </c>
      <c r="D31" s="115">
        <v>45814</v>
      </c>
      <c r="E31" s="114" t="s">
        <v>341</v>
      </c>
      <c r="F31" s="114"/>
    </row>
    <row r="32" spans="1:6" x14ac:dyDescent="0.2">
      <c r="A32" s="114">
        <v>20250026</v>
      </c>
      <c r="B32" s="114" t="s">
        <v>82</v>
      </c>
      <c r="C32" s="270">
        <v>600</v>
      </c>
      <c r="D32" s="115">
        <v>45815</v>
      </c>
      <c r="E32" s="114" t="s">
        <v>341</v>
      </c>
      <c r="F32" s="114"/>
    </row>
    <row r="33" spans="1:6" x14ac:dyDescent="0.2">
      <c r="A33" s="114">
        <v>20250027</v>
      </c>
      <c r="B33" s="114" t="s">
        <v>85</v>
      </c>
      <c r="C33" s="270">
        <v>600</v>
      </c>
      <c r="D33" s="115">
        <v>45823</v>
      </c>
      <c r="E33" s="114" t="s">
        <v>341</v>
      </c>
      <c r="F33" s="114"/>
    </row>
    <row r="34" spans="1:6" x14ac:dyDescent="0.2">
      <c r="A34" s="114">
        <v>20250028</v>
      </c>
      <c r="B34" s="114" t="s">
        <v>88</v>
      </c>
      <c r="C34" s="270">
        <v>600</v>
      </c>
      <c r="D34" s="115">
        <v>45829</v>
      </c>
      <c r="E34" s="114" t="s">
        <v>341</v>
      </c>
      <c r="F34" s="114"/>
    </row>
    <row r="35" spans="1:6" x14ac:dyDescent="0.2">
      <c r="A35" s="114">
        <v>20250030</v>
      </c>
      <c r="B35" s="114" t="s">
        <v>94</v>
      </c>
      <c r="C35" s="270">
        <v>600</v>
      </c>
      <c r="D35" s="115">
        <v>45826</v>
      </c>
      <c r="E35" s="114" t="s">
        <v>341</v>
      </c>
      <c r="F35" s="114"/>
    </row>
    <row r="36" spans="1:6" x14ac:dyDescent="0.2">
      <c r="A36" s="114">
        <v>20250036</v>
      </c>
      <c r="B36" s="114">
        <v>25</v>
      </c>
      <c r="C36" s="270">
        <v>650</v>
      </c>
      <c r="D36" s="115">
        <v>45814</v>
      </c>
      <c r="E36" s="114" t="s">
        <v>341</v>
      </c>
      <c r="F36" s="114"/>
    </row>
    <row r="37" spans="1:6" x14ac:dyDescent="0.2">
      <c r="A37" s="114">
        <v>20250037</v>
      </c>
      <c r="B37" s="114">
        <v>26</v>
      </c>
      <c r="C37" s="270">
        <v>650</v>
      </c>
      <c r="D37" s="115">
        <v>45818</v>
      </c>
      <c r="E37" s="114" t="s">
        <v>341</v>
      </c>
      <c r="F37" s="114"/>
    </row>
    <row r="38" spans="1:6" x14ac:dyDescent="0.2">
      <c r="A38" s="114">
        <v>20250038</v>
      </c>
      <c r="B38" s="114">
        <v>27</v>
      </c>
      <c r="C38" s="270">
        <v>650</v>
      </c>
      <c r="D38" s="115">
        <v>45822</v>
      </c>
      <c r="E38" s="114" t="s">
        <v>344</v>
      </c>
      <c r="F38" s="114"/>
    </row>
    <row r="39" spans="1:6" x14ac:dyDescent="0.2">
      <c r="A39" s="114">
        <v>20250040</v>
      </c>
      <c r="B39" s="114">
        <v>29</v>
      </c>
      <c r="C39" s="270">
        <v>650</v>
      </c>
      <c r="D39" s="115">
        <v>45814</v>
      </c>
      <c r="E39" s="114" t="s">
        <v>341</v>
      </c>
      <c r="F39" s="114"/>
    </row>
    <row r="40" spans="1:6" x14ac:dyDescent="0.2">
      <c r="A40" s="114">
        <v>20250041</v>
      </c>
      <c r="B40" s="114">
        <v>30</v>
      </c>
      <c r="C40" s="270">
        <v>650</v>
      </c>
      <c r="D40" s="115">
        <v>45810</v>
      </c>
      <c r="E40" s="114" t="s">
        <v>341</v>
      </c>
      <c r="F40" s="114"/>
    </row>
    <row r="41" spans="1:6" x14ac:dyDescent="0.2">
      <c r="A41" s="114">
        <v>20250043</v>
      </c>
      <c r="B41" s="114">
        <v>32</v>
      </c>
      <c r="C41" s="270">
        <v>650</v>
      </c>
      <c r="D41" s="115">
        <v>45816</v>
      </c>
      <c r="E41" s="114" t="s">
        <v>341</v>
      </c>
      <c r="F41" s="114"/>
    </row>
    <row r="42" spans="1:6" x14ac:dyDescent="0.2">
      <c r="A42" s="114">
        <v>20250044</v>
      </c>
      <c r="B42" s="114">
        <v>33</v>
      </c>
      <c r="C42" s="270">
        <v>650</v>
      </c>
      <c r="D42" s="115">
        <v>45817</v>
      </c>
      <c r="E42" s="114" t="s">
        <v>341</v>
      </c>
      <c r="F42" s="114"/>
    </row>
    <row r="43" spans="1:6" x14ac:dyDescent="0.2">
      <c r="A43" s="114">
        <v>20250047</v>
      </c>
      <c r="B43" s="114">
        <v>36</v>
      </c>
      <c r="C43" s="270">
        <v>650</v>
      </c>
      <c r="D43" s="115">
        <v>45810</v>
      </c>
      <c r="E43" s="114" t="s">
        <v>341</v>
      </c>
      <c r="F43" s="114"/>
    </row>
    <row r="44" spans="1:6" x14ac:dyDescent="0.2">
      <c r="A44" s="114">
        <v>20250048</v>
      </c>
      <c r="B44" s="114">
        <v>37</v>
      </c>
      <c r="C44" s="270">
        <v>650</v>
      </c>
      <c r="D44" s="115">
        <v>45823</v>
      </c>
      <c r="E44" s="114" t="s">
        <v>341</v>
      </c>
      <c r="F44" s="114"/>
    </row>
    <row r="45" spans="1:6" x14ac:dyDescent="0.2">
      <c r="A45" s="114">
        <v>20250049</v>
      </c>
      <c r="B45" s="114">
        <v>38</v>
      </c>
      <c r="C45" s="270">
        <v>650</v>
      </c>
      <c r="D45" s="115">
        <v>45818</v>
      </c>
      <c r="E45" s="114" t="s">
        <v>341</v>
      </c>
      <c r="F45" s="114"/>
    </row>
    <row r="46" spans="1:6" x14ac:dyDescent="0.2">
      <c r="A46" s="114">
        <v>20250050</v>
      </c>
      <c r="B46" s="114">
        <v>39</v>
      </c>
      <c r="C46" s="270">
        <v>600</v>
      </c>
      <c r="D46" s="115">
        <v>45829</v>
      </c>
      <c r="E46" s="114" t="s">
        <v>341</v>
      </c>
      <c r="F46" s="114"/>
    </row>
    <row r="47" spans="1:6" x14ac:dyDescent="0.2">
      <c r="A47" s="114">
        <v>20250051</v>
      </c>
      <c r="B47" s="114">
        <v>40</v>
      </c>
      <c r="C47" s="270">
        <v>650</v>
      </c>
      <c r="D47" s="115">
        <v>45829</v>
      </c>
      <c r="E47" s="114" t="s">
        <v>341</v>
      </c>
      <c r="F47" s="114"/>
    </row>
    <row r="48" spans="1:6" x14ac:dyDescent="0.2">
      <c r="A48" s="114">
        <v>20250056</v>
      </c>
      <c r="B48" s="114">
        <v>45</v>
      </c>
      <c r="C48" s="270">
        <v>650</v>
      </c>
      <c r="D48" s="115">
        <v>45815</v>
      </c>
      <c r="E48" s="114" t="s">
        <v>341</v>
      </c>
      <c r="F48" s="114"/>
    </row>
    <row r="49" spans="1:6" x14ac:dyDescent="0.2">
      <c r="A49" s="114">
        <v>20250058</v>
      </c>
      <c r="B49" s="114">
        <v>47</v>
      </c>
      <c r="C49" s="270">
        <v>650</v>
      </c>
      <c r="D49" s="115">
        <v>45822</v>
      </c>
      <c r="E49" s="114" t="s">
        <v>341</v>
      </c>
      <c r="F49" s="114"/>
    </row>
    <row r="50" spans="1:6" x14ac:dyDescent="0.2">
      <c r="A50" s="114">
        <v>20250061</v>
      </c>
      <c r="B50" s="114">
        <v>50</v>
      </c>
      <c r="C50" s="270">
        <v>650</v>
      </c>
      <c r="D50" s="115">
        <v>45814</v>
      </c>
      <c r="E50" s="114" t="s">
        <v>341</v>
      </c>
      <c r="F50" s="114"/>
    </row>
    <row r="51" spans="1:6" x14ac:dyDescent="0.2">
      <c r="A51" s="114">
        <v>20250069</v>
      </c>
      <c r="B51" s="114">
        <v>58</v>
      </c>
      <c r="C51" s="270">
        <v>650</v>
      </c>
      <c r="D51" s="115">
        <v>45822</v>
      </c>
      <c r="E51" s="114" t="s">
        <v>341</v>
      </c>
      <c r="F51" s="114"/>
    </row>
    <row r="52" spans="1:6" x14ac:dyDescent="0.2">
      <c r="A52" s="114">
        <v>20250072</v>
      </c>
      <c r="B52" s="114">
        <v>61</v>
      </c>
      <c r="C52" s="270">
        <v>650</v>
      </c>
      <c r="D52" s="115">
        <v>45811</v>
      </c>
      <c r="E52" s="114" t="s">
        <v>341</v>
      </c>
      <c r="F52" s="114"/>
    </row>
    <row r="53" spans="1:6" x14ac:dyDescent="0.2">
      <c r="A53" s="114">
        <v>20250075</v>
      </c>
      <c r="B53" s="114">
        <v>64</v>
      </c>
      <c r="C53" s="270">
        <v>650</v>
      </c>
      <c r="D53" s="115">
        <v>45813</v>
      </c>
      <c r="E53" s="114" t="s">
        <v>341</v>
      </c>
      <c r="F53" s="114"/>
    </row>
    <row r="54" spans="1:6" x14ac:dyDescent="0.2">
      <c r="A54" s="114">
        <v>20250078</v>
      </c>
      <c r="B54" s="114">
        <v>67</v>
      </c>
      <c r="C54" s="270">
        <v>650</v>
      </c>
      <c r="D54" s="115">
        <v>45816</v>
      </c>
      <c r="E54" s="114" t="s">
        <v>341</v>
      </c>
      <c r="F54" s="114"/>
    </row>
    <row r="55" spans="1:6" x14ac:dyDescent="0.2">
      <c r="A55" s="114">
        <v>20250092</v>
      </c>
      <c r="B55" s="114">
        <v>81</v>
      </c>
      <c r="C55" s="270">
        <v>700</v>
      </c>
      <c r="D55" s="115">
        <v>45836</v>
      </c>
      <c r="E55" s="114" t="s">
        <v>341</v>
      </c>
      <c r="F55" s="114"/>
    </row>
    <row r="56" spans="1:6" x14ac:dyDescent="0.2">
      <c r="A56" s="114">
        <v>20250081</v>
      </c>
      <c r="B56" s="114">
        <v>70</v>
      </c>
      <c r="C56" s="270">
        <v>650</v>
      </c>
      <c r="D56" s="115">
        <v>45827</v>
      </c>
      <c r="E56" s="114" t="s">
        <v>341</v>
      </c>
      <c r="F56" s="114"/>
    </row>
    <row r="57" spans="1:6" x14ac:dyDescent="0.2">
      <c r="A57" s="114">
        <v>20250082</v>
      </c>
      <c r="B57" s="114">
        <v>71</v>
      </c>
      <c r="C57" s="270">
        <v>650</v>
      </c>
      <c r="D57" s="115">
        <v>45811</v>
      </c>
      <c r="E57" s="114" t="s">
        <v>341</v>
      </c>
      <c r="F57" s="114"/>
    </row>
    <row r="58" spans="1:6" x14ac:dyDescent="0.2">
      <c r="A58" s="114">
        <v>20250084</v>
      </c>
      <c r="B58" s="114">
        <v>73</v>
      </c>
      <c r="C58" s="270">
        <v>700</v>
      </c>
      <c r="D58" s="115">
        <v>45832</v>
      </c>
      <c r="E58" s="114" t="s">
        <v>341</v>
      </c>
      <c r="F58" s="114"/>
    </row>
    <row r="59" spans="1:6" x14ac:dyDescent="0.2">
      <c r="A59" s="114">
        <v>20250091</v>
      </c>
      <c r="B59" s="114">
        <v>80</v>
      </c>
      <c r="C59" s="270">
        <v>650</v>
      </c>
      <c r="D59" s="115">
        <v>45810</v>
      </c>
      <c r="E59" s="114" t="s">
        <v>341</v>
      </c>
      <c r="F59" s="114"/>
    </row>
    <row r="60" spans="1:6" x14ac:dyDescent="0.2">
      <c r="A60" s="114">
        <v>20250093</v>
      </c>
      <c r="B60" s="114">
        <v>82</v>
      </c>
      <c r="C60" s="270">
        <v>650</v>
      </c>
      <c r="D60" s="115">
        <v>45819</v>
      </c>
      <c r="E60" s="114" t="s">
        <v>341</v>
      </c>
      <c r="F60" s="114"/>
    </row>
    <row r="61" spans="1:6" x14ac:dyDescent="0.2">
      <c r="A61" s="114">
        <v>20250094</v>
      </c>
      <c r="B61" s="114">
        <v>83</v>
      </c>
      <c r="C61" s="270">
        <v>650</v>
      </c>
      <c r="D61" s="115">
        <v>45814</v>
      </c>
      <c r="E61" s="114" t="s">
        <v>341</v>
      </c>
      <c r="F61" s="114"/>
    </row>
    <row r="62" spans="1:6" x14ac:dyDescent="0.2">
      <c r="A62" s="114">
        <v>20250095</v>
      </c>
      <c r="B62" s="114">
        <v>84</v>
      </c>
      <c r="C62" s="270">
        <v>650</v>
      </c>
      <c r="D62" s="115">
        <v>45818</v>
      </c>
      <c r="E62" s="114" t="s">
        <v>344</v>
      </c>
      <c r="F62" s="114"/>
    </row>
    <row r="63" spans="1:6" x14ac:dyDescent="0.2">
      <c r="A63" s="114">
        <v>20250097</v>
      </c>
      <c r="B63" s="114">
        <v>86</v>
      </c>
      <c r="C63" s="270">
        <v>650</v>
      </c>
      <c r="D63" s="115">
        <v>45810</v>
      </c>
      <c r="E63" s="114" t="s">
        <v>344</v>
      </c>
      <c r="F63" s="114"/>
    </row>
    <row r="64" spans="1:6" x14ac:dyDescent="0.2">
      <c r="A64" s="114">
        <v>20250100</v>
      </c>
      <c r="B64" s="114">
        <v>89</v>
      </c>
      <c r="C64" s="270">
        <v>650</v>
      </c>
      <c r="D64" s="115">
        <v>45822</v>
      </c>
      <c r="E64" s="114" t="s">
        <v>344</v>
      </c>
      <c r="F64" s="114"/>
    </row>
    <row r="65" spans="1:6" x14ac:dyDescent="0.2">
      <c r="A65" s="114">
        <v>20250102</v>
      </c>
      <c r="B65" s="114">
        <v>91</v>
      </c>
      <c r="C65" s="270">
        <v>650</v>
      </c>
      <c r="D65" s="115">
        <v>45826</v>
      </c>
      <c r="E65" s="114" t="s">
        <v>344</v>
      </c>
      <c r="F65" s="114"/>
    </row>
    <row r="66" spans="1:6" x14ac:dyDescent="0.2">
      <c r="A66" s="114">
        <v>20250103</v>
      </c>
      <c r="B66" s="114">
        <v>92</v>
      </c>
      <c r="C66" s="270">
        <v>650</v>
      </c>
      <c r="D66" s="115">
        <v>45820</v>
      </c>
      <c r="E66" s="114" t="s">
        <v>344</v>
      </c>
      <c r="F66" s="114"/>
    </row>
    <row r="67" spans="1:6" x14ac:dyDescent="0.2">
      <c r="A67" s="114">
        <v>20250025</v>
      </c>
      <c r="B67" s="114" t="s">
        <v>80</v>
      </c>
      <c r="C67" s="270">
        <v>600</v>
      </c>
      <c r="D67" s="115">
        <v>45833</v>
      </c>
      <c r="E67" s="114" t="s">
        <v>341</v>
      </c>
      <c r="F67" s="114"/>
    </row>
    <row r="68" spans="1:6" x14ac:dyDescent="0.2">
      <c r="A68" s="114">
        <v>20250045</v>
      </c>
      <c r="B68" s="114">
        <v>34</v>
      </c>
      <c r="C68" s="270">
        <v>650</v>
      </c>
      <c r="D68" s="115">
        <v>45836</v>
      </c>
      <c r="E68" s="114" t="s">
        <v>342</v>
      </c>
      <c r="F68" s="114"/>
    </row>
    <row r="69" spans="1:6" x14ac:dyDescent="0.2">
      <c r="A69" s="114">
        <v>20250063</v>
      </c>
      <c r="B69" s="114">
        <v>52</v>
      </c>
      <c r="C69" s="270">
        <v>650</v>
      </c>
      <c r="D69" s="115">
        <v>45836</v>
      </c>
      <c r="E69" s="114" t="s">
        <v>344</v>
      </c>
      <c r="F69" s="114"/>
    </row>
    <row r="70" spans="1:6" x14ac:dyDescent="0.2">
      <c r="A70" s="114">
        <v>20250012</v>
      </c>
      <c r="B70" s="114">
        <v>12</v>
      </c>
      <c r="C70" s="270">
        <v>600</v>
      </c>
      <c r="D70" s="115">
        <v>45836</v>
      </c>
      <c r="E70" s="114" t="s">
        <v>344</v>
      </c>
      <c r="F70" s="114"/>
    </row>
    <row r="71" spans="1:6" x14ac:dyDescent="0.2">
      <c r="A71" s="114">
        <v>20250086</v>
      </c>
      <c r="B71" s="114">
        <v>75</v>
      </c>
      <c r="C71" s="270">
        <v>650</v>
      </c>
      <c r="D71" s="115">
        <v>45837</v>
      </c>
      <c r="E71" s="114" t="s">
        <v>343</v>
      </c>
      <c r="F71" s="114"/>
    </row>
    <row r="72" spans="1:6" x14ac:dyDescent="0.2">
      <c r="A72" s="114">
        <v>20250022</v>
      </c>
      <c r="B72" s="114">
        <v>22</v>
      </c>
      <c r="C72" s="270">
        <v>600</v>
      </c>
      <c r="D72" s="115">
        <v>45836</v>
      </c>
      <c r="E72" s="114" t="s">
        <v>344</v>
      </c>
      <c r="F72" s="114"/>
    </row>
    <row r="73" spans="1:6" x14ac:dyDescent="0.2">
      <c r="A73" s="114">
        <v>20250019</v>
      </c>
      <c r="B73" s="114">
        <v>19</v>
      </c>
      <c r="C73" s="270">
        <v>600</v>
      </c>
      <c r="D73" s="115">
        <v>45836</v>
      </c>
      <c r="E73" s="114" t="s">
        <v>341</v>
      </c>
      <c r="F73" s="114"/>
    </row>
    <row r="74" spans="1:6" x14ac:dyDescent="0.2">
      <c r="A74" s="114">
        <v>20250090</v>
      </c>
      <c r="B74" s="114">
        <v>79</v>
      </c>
      <c r="C74" s="270">
        <v>600</v>
      </c>
      <c r="D74" s="115">
        <v>45836</v>
      </c>
      <c r="E74" s="114" t="s">
        <v>344</v>
      </c>
      <c r="F74" s="114"/>
    </row>
    <row r="75" spans="1:6" x14ac:dyDescent="0.2">
      <c r="A75" s="114">
        <v>20250046</v>
      </c>
      <c r="B75" s="114">
        <v>35</v>
      </c>
      <c r="C75" s="270">
        <v>650</v>
      </c>
      <c r="D75" s="115">
        <v>45807</v>
      </c>
      <c r="E75" s="114" t="s">
        <v>341</v>
      </c>
      <c r="F75" s="114"/>
    </row>
    <row r="76" spans="1:6" x14ac:dyDescent="0.2">
      <c r="A76" s="114">
        <v>20250079</v>
      </c>
      <c r="B76" s="114">
        <v>68</v>
      </c>
      <c r="C76" s="270">
        <v>400</v>
      </c>
      <c r="D76" s="115">
        <v>45837</v>
      </c>
      <c r="E76" s="114" t="s">
        <v>343</v>
      </c>
      <c r="F76" s="114"/>
    </row>
    <row r="77" spans="1:6" x14ac:dyDescent="0.2">
      <c r="A77" s="114">
        <v>20250001</v>
      </c>
      <c r="B77" s="114">
        <v>1</v>
      </c>
      <c r="C77" s="270">
        <v>600</v>
      </c>
      <c r="D77" s="115">
        <v>45837</v>
      </c>
      <c r="E77" s="114" t="s">
        <v>341</v>
      </c>
      <c r="F77" s="114"/>
    </row>
    <row r="78" spans="1:6" x14ac:dyDescent="0.2">
      <c r="A78" s="114">
        <v>20250064</v>
      </c>
      <c r="B78" s="114">
        <v>53</v>
      </c>
      <c r="C78" s="270">
        <v>650</v>
      </c>
      <c r="D78" s="115">
        <v>45837</v>
      </c>
      <c r="E78" s="114" t="s">
        <v>341</v>
      </c>
      <c r="F78" s="114"/>
    </row>
    <row r="79" spans="1:6" x14ac:dyDescent="0.2">
      <c r="A79" s="114">
        <v>20250098</v>
      </c>
      <c r="B79" s="114">
        <v>87</v>
      </c>
      <c r="C79" s="270">
        <v>650</v>
      </c>
      <c r="D79" s="115">
        <v>45837</v>
      </c>
      <c r="E79" s="114" t="s">
        <v>341</v>
      </c>
      <c r="F79" s="114"/>
    </row>
    <row r="80" spans="1:6" x14ac:dyDescent="0.2">
      <c r="A80" s="114">
        <v>20250057</v>
      </c>
      <c r="B80" s="114">
        <v>46</v>
      </c>
      <c r="C80" s="270">
        <v>700</v>
      </c>
      <c r="D80" s="115">
        <v>45839</v>
      </c>
      <c r="E80" s="114" t="s">
        <v>341</v>
      </c>
      <c r="F80" s="114"/>
    </row>
    <row r="81" spans="1:6" x14ac:dyDescent="0.2">
      <c r="A81" s="114">
        <v>20250039</v>
      </c>
      <c r="B81" s="114">
        <v>28</v>
      </c>
      <c r="C81" s="270">
        <v>600</v>
      </c>
      <c r="D81" s="115">
        <v>45839</v>
      </c>
      <c r="E81" s="114" t="s">
        <v>341</v>
      </c>
      <c r="F81" s="114"/>
    </row>
    <row r="82" spans="1:6" x14ac:dyDescent="0.2">
      <c r="A82" s="114">
        <v>20250077</v>
      </c>
      <c r="B82" s="114">
        <v>66</v>
      </c>
      <c r="C82" s="270">
        <v>650</v>
      </c>
      <c r="D82" s="115">
        <v>45839</v>
      </c>
      <c r="E82" s="114" t="s">
        <v>341</v>
      </c>
      <c r="F82" s="114"/>
    </row>
    <row r="83" spans="1:6" x14ac:dyDescent="0.2">
      <c r="A83" s="114">
        <v>20250008</v>
      </c>
      <c r="B83" s="114">
        <v>8</v>
      </c>
      <c r="C83" s="270">
        <v>500</v>
      </c>
      <c r="D83" s="115">
        <v>45839</v>
      </c>
      <c r="E83" s="114" t="s">
        <v>341</v>
      </c>
      <c r="F83" s="114"/>
    </row>
    <row r="84" spans="1:6" x14ac:dyDescent="0.2">
      <c r="A84" s="114">
        <v>20250008</v>
      </c>
      <c r="B84" s="114">
        <v>8</v>
      </c>
      <c r="C84" s="270">
        <v>100</v>
      </c>
      <c r="D84" s="115">
        <v>45839</v>
      </c>
      <c r="E84" s="114" t="s">
        <v>342</v>
      </c>
      <c r="F84" s="114"/>
    </row>
    <row r="85" spans="1:6" x14ac:dyDescent="0.2">
      <c r="A85" s="114">
        <v>20250079</v>
      </c>
      <c r="B85" s="114">
        <v>68</v>
      </c>
      <c r="C85" s="270">
        <v>250</v>
      </c>
      <c r="D85" s="115">
        <v>45839</v>
      </c>
      <c r="E85" s="114" t="s">
        <v>341</v>
      </c>
      <c r="F85" s="114"/>
    </row>
    <row r="86" spans="1:6" x14ac:dyDescent="0.2">
      <c r="A86" s="114">
        <v>20250110</v>
      </c>
      <c r="B86" s="114" t="s">
        <v>266</v>
      </c>
      <c r="D86" s="115"/>
      <c r="F86" s="114"/>
    </row>
    <row r="87" spans="1:6" x14ac:dyDescent="0.2">
      <c r="A87" s="114">
        <v>20250097</v>
      </c>
      <c r="B87" s="114">
        <v>86</v>
      </c>
      <c r="C87" s="270">
        <v>650</v>
      </c>
      <c r="D87" s="115">
        <v>45841</v>
      </c>
      <c r="E87" s="114" t="s">
        <v>342</v>
      </c>
      <c r="F87" s="114"/>
    </row>
    <row r="88" spans="1:6" x14ac:dyDescent="0.2">
      <c r="A88" s="114">
        <v>20250031</v>
      </c>
      <c r="B88" s="114" t="s">
        <v>99</v>
      </c>
      <c r="C88" s="270">
        <v>600</v>
      </c>
      <c r="D88" s="115">
        <v>45841</v>
      </c>
      <c r="E88" s="114" t="s">
        <v>341</v>
      </c>
      <c r="F88" s="114"/>
    </row>
    <row r="89" spans="1:6" x14ac:dyDescent="0.2">
      <c r="A89" s="114">
        <v>20250015</v>
      </c>
      <c r="B89" s="114">
        <v>15</v>
      </c>
      <c r="C89" s="270">
        <v>600</v>
      </c>
      <c r="D89" s="115">
        <v>45841</v>
      </c>
      <c r="E89" s="114" t="s">
        <v>341</v>
      </c>
      <c r="F89" s="114"/>
    </row>
    <row r="90" spans="1:6" x14ac:dyDescent="0.2">
      <c r="A90" s="114">
        <v>20250096</v>
      </c>
      <c r="B90" s="114">
        <v>85</v>
      </c>
      <c r="C90" s="270">
        <v>500</v>
      </c>
      <c r="D90" s="115">
        <v>45841</v>
      </c>
      <c r="E90" s="114" t="s">
        <v>342</v>
      </c>
      <c r="F90" s="114"/>
    </row>
    <row r="91" spans="1:6" x14ac:dyDescent="0.2">
      <c r="A91" s="114">
        <v>20250096</v>
      </c>
      <c r="B91" s="114">
        <v>85</v>
      </c>
      <c r="C91" s="270">
        <v>150</v>
      </c>
      <c r="D91" s="115">
        <v>45841</v>
      </c>
      <c r="E91" s="114" t="s">
        <v>341</v>
      </c>
      <c r="F91" s="114"/>
    </row>
    <row r="92" spans="1:6" x14ac:dyDescent="0.2">
      <c r="A92" s="114">
        <v>20250013</v>
      </c>
      <c r="B92" s="114">
        <v>13</v>
      </c>
      <c r="C92" s="270">
        <v>600</v>
      </c>
      <c r="D92" s="115">
        <v>45841</v>
      </c>
      <c r="E92" s="114" t="s">
        <v>344</v>
      </c>
      <c r="F92" s="114"/>
    </row>
    <row r="93" spans="1:6" x14ac:dyDescent="0.2">
      <c r="A93" s="114">
        <v>20250109</v>
      </c>
      <c r="B93" s="114" t="s">
        <v>265</v>
      </c>
      <c r="C93" s="270">
        <v>700</v>
      </c>
      <c r="D93" s="115">
        <v>45856</v>
      </c>
      <c r="E93" s="114" t="s">
        <v>341</v>
      </c>
      <c r="F93" s="114"/>
    </row>
    <row r="94" spans="1:6" x14ac:dyDescent="0.2">
      <c r="A94" s="114">
        <v>20250047</v>
      </c>
      <c r="B94" s="114">
        <v>36</v>
      </c>
      <c r="C94" s="270">
        <v>650</v>
      </c>
      <c r="D94" s="115">
        <v>45841</v>
      </c>
      <c r="E94" s="114" t="s">
        <v>341</v>
      </c>
      <c r="F94" s="114"/>
    </row>
    <row r="95" spans="1:6" x14ac:dyDescent="0.2">
      <c r="A95" s="114">
        <v>20250099</v>
      </c>
      <c r="B95" s="114">
        <v>88</v>
      </c>
      <c r="C95" s="270">
        <v>650</v>
      </c>
      <c r="D95" s="115">
        <v>45841</v>
      </c>
      <c r="E95" s="114" t="s">
        <v>341</v>
      </c>
      <c r="F95" s="114"/>
    </row>
    <row r="96" spans="1:6" x14ac:dyDescent="0.2">
      <c r="A96" s="114" t="e">
        <v>#N/A</v>
      </c>
      <c r="C96" s="270">
        <v>400</v>
      </c>
      <c r="D96" s="115">
        <v>45841</v>
      </c>
      <c r="E96" s="114" t="s">
        <v>341</v>
      </c>
      <c r="F96" s="114"/>
    </row>
    <row r="97" spans="1:6" x14ac:dyDescent="0.2">
      <c r="A97" s="114">
        <v>20250003</v>
      </c>
      <c r="B97" s="114">
        <v>3</v>
      </c>
      <c r="C97" s="270">
        <v>600</v>
      </c>
      <c r="D97" s="115">
        <v>45841</v>
      </c>
      <c r="E97" s="114" t="s">
        <v>341</v>
      </c>
      <c r="F97" s="114"/>
    </row>
    <row r="98" spans="1:6" x14ac:dyDescent="0.2">
      <c r="A98" s="114">
        <v>20250004</v>
      </c>
      <c r="B98" s="114">
        <v>4</v>
      </c>
      <c r="C98" s="270">
        <v>600</v>
      </c>
      <c r="D98" s="115">
        <v>45841</v>
      </c>
      <c r="E98" s="114" t="s">
        <v>341</v>
      </c>
      <c r="F98" s="114"/>
    </row>
    <row r="99" spans="1:6" x14ac:dyDescent="0.2">
      <c r="A99" s="114">
        <v>20250039</v>
      </c>
      <c r="B99" s="114">
        <v>28</v>
      </c>
      <c r="C99" s="270">
        <v>50</v>
      </c>
      <c r="D99" s="115">
        <v>45842</v>
      </c>
      <c r="E99" s="114" t="s">
        <v>343</v>
      </c>
      <c r="F99" s="114"/>
    </row>
    <row r="100" spans="1:6" x14ac:dyDescent="0.2">
      <c r="A100" s="114">
        <v>20250041</v>
      </c>
      <c r="B100" s="114">
        <v>30</v>
      </c>
      <c r="C100" s="270">
        <v>650</v>
      </c>
      <c r="D100" s="115">
        <v>45842</v>
      </c>
      <c r="E100" s="114" t="s">
        <v>344</v>
      </c>
      <c r="F100" s="114"/>
    </row>
    <row r="101" spans="1:6" x14ac:dyDescent="0.2">
      <c r="A101" s="114">
        <v>20250014</v>
      </c>
      <c r="B101" s="114">
        <v>14</v>
      </c>
      <c r="C101" s="270">
        <v>600</v>
      </c>
      <c r="D101" s="115">
        <v>45842</v>
      </c>
      <c r="E101" s="114" t="s">
        <v>341</v>
      </c>
      <c r="F101" s="114"/>
    </row>
    <row r="102" spans="1:6" x14ac:dyDescent="0.2">
      <c r="A102" s="114">
        <v>20250072</v>
      </c>
      <c r="B102" s="114">
        <v>61</v>
      </c>
      <c r="C102" s="270">
        <v>650</v>
      </c>
      <c r="D102" s="115">
        <v>45842</v>
      </c>
      <c r="E102" s="114" t="s">
        <v>341</v>
      </c>
      <c r="F102" s="114"/>
    </row>
    <row r="103" spans="1:6" x14ac:dyDescent="0.2">
      <c r="A103" s="114">
        <v>20250052</v>
      </c>
      <c r="B103" s="114">
        <v>41</v>
      </c>
      <c r="C103" s="270">
        <v>650</v>
      </c>
      <c r="D103" s="115">
        <v>45843</v>
      </c>
      <c r="E103" s="114" t="s">
        <v>341</v>
      </c>
      <c r="F103" s="114"/>
    </row>
    <row r="104" spans="1:6" x14ac:dyDescent="0.2">
      <c r="A104" s="114">
        <v>20250029</v>
      </c>
      <c r="B104" s="135" t="s">
        <v>91</v>
      </c>
      <c r="C104" s="270">
        <v>600</v>
      </c>
      <c r="D104" s="115">
        <v>45843</v>
      </c>
      <c r="E104" s="114" t="s">
        <v>344</v>
      </c>
      <c r="F104" s="114"/>
    </row>
    <row r="105" spans="1:6" x14ac:dyDescent="0.2">
      <c r="A105" s="114">
        <v>20250046</v>
      </c>
      <c r="B105" s="114">
        <v>35</v>
      </c>
      <c r="C105" s="270">
        <v>650</v>
      </c>
      <c r="D105" s="115">
        <v>45843</v>
      </c>
      <c r="E105" s="114" t="s">
        <v>341</v>
      </c>
      <c r="F105" s="114"/>
    </row>
    <row r="106" spans="1:6" x14ac:dyDescent="0.2">
      <c r="A106" s="114">
        <v>20250055</v>
      </c>
      <c r="B106" s="114">
        <v>44</v>
      </c>
      <c r="C106" s="270">
        <v>650</v>
      </c>
      <c r="D106" s="115">
        <v>45828</v>
      </c>
      <c r="E106" s="114" t="s">
        <v>344</v>
      </c>
      <c r="F106" s="114"/>
    </row>
    <row r="107" spans="1:6" x14ac:dyDescent="0.2">
      <c r="A107" s="114">
        <v>20250002</v>
      </c>
      <c r="B107" s="114">
        <v>2</v>
      </c>
      <c r="C107" s="270">
        <v>600</v>
      </c>
      <c r="D107" s="115">
        <v>45843</v>
      </c>
      <c r="E107" s="114" t="s">
        <v>341</v>
      </c>
      <c r="F107" s="114"/>
    </row>
    <row r="108" spans="1:6" x14ac:dyDescent="0.2">
      <c r="A108" s="114">
        <v>20250094</v>
      </c>
      <c r="B108" s="114">
        <v>83</v>
      </c>
      <c r="C108" s="270">
        <v>650</v>
      </c>
      <c r="D108" s="115">
        <v>45844</v>
      </c>
      <c r="E108" s="114" t="s">
        <v>341</v>
      </c>
      <c r="F108" s="114"/>
    </row>
    <row r="109" spans="1:6" x14ac:dyDescent="0.2">
      <c r="A109" s="114">
        <v>20250075</v>
      </c>
      <c r="B109" s="114">
        <v>64</v>
      </c>
      <c r="C109" s="270">
        <v>350</v>
      </c>
      <c r="D109" s="115">
        <v>45845</v>
      </c>
      <c r="E109" s="114" t="s">
        <v>341</v>
      </c>
      <c r="F109" s="114"/>
    </row>
    <row r="110" spans="1:6" x14ac:dyDescent="0.2">
      <c r="A110" s="114">
        <v>20250020</v>
      </c>
      <c r="B110" s="114">
        <v>20</v>
      </c>
      <c r="C110" s="270">
        <v>600</v>
      </c>
      <c r="D110" s="115">
        <v>45845</v>
      </c>
      <c r="E110" s="114" t="s">
        <v>341</v>
      </c>
      <c r="F110" s="114"/>
    </row>
    <row r="111" spans="1:6" x14ac:dyDescent="0.2">
      <c r="A111" s="114">
        <v>20250082</v>
      </c>
      <c r="B111" s="114">
        <v>71</v>
      </c>
      <c r="C111" s="270">
        <v>500</v>
      </c>
      <c r="D111" s="115">
        <v>45845</v>
      </c>
      <c r="E111" s="114" t="s">
        <v>341</v>
      </c>
      <c r="F111" s="114"/>
    </row>
    <row r="112" spans="1:6" x14ac:dyDescent="0.2">
      <c r="A112" s="114">
        <v>20250085</v>
      </c>
      <c r="B112" s="114">
        <v>74</v>
      </c>
      <c r="C112" s="270">
        <v>50</v>
      </c>
      <c r="D112" s="115">
        <v>45845</v>
      </c>
      <c r="E112" s="114" t="s">
        <v>341</v>
      </c>
      <c r="F112" s="114"/>
    </row>
    <row r="113" spans="1:6" x14ac:dyDescent="0.2">
      <c r="A113" s="114">
        <v>20250056</v>
      </c>
      <c r="B113" s="114">
        <v>45</v>
      </c>
      <c r="C113" s="270">
        <v>650</v>
      </c>
      <c r="D113" s="115">
        <v>45846</v>
      </c>
      <c r="E113" s="114" t="s">
        <v>343</v>
      </c>
      <c r="F113" s="114"/>
    </row>
    <row r="114" spans="1:6" x14ac:dyDescent="0.2">
      <c r="A114" s="114">
        <v>20250061</v>
      </c>
      <c r="B114" s="114">
        <v>50</v>
      </c>
      <c r="C114" s="270">
        <v>650</v>
      </c>
      <c r="D114" s="115">
        <v>45846</v>
      </c>
      <c r="E114" s="114" t="s">
        <v>341</v>
      </c>
      <c r="F114" s="114"/>
    </row>
    <row r="115" spans="1:6" x14ac:dyDescent="0.2">
      <c r="A115" s="114">
        <v>20250036</v>
      </c>
      <c r="B115" s="114">
        <v>23</v>
      </c>
      <c r="C115" s="270">
        <v>50</v>
      </c>
      <c r="D115" s="115">
        <v>45846</v>
      </c>
      <c r="E115" s="114" t="s">
        <v>344</v>
      </c>
      <c r="F115" s="114"/>
    </row>
    <row r="116" spans="1:6" x14ac:dyDescent="0.2">
      <c r="A116" s="114">
        <v>20250040</v>
      </c>
      <c r="B116" s="114">
        <v>29</v>
      </c>
      <c r="C116" s="270">
        <v>600</v>
      </c>
      <c r="D116" s="115">
        <v>45846</v>
      </c>
      <c r="E116" s="114" t="s">
        <v>341</v>
      </c>
      <c r="F116" s="114"/>
    </row>
    <row r="117" spans="1:6" x14ac:dyDescent="0.2">
      <c r="A117" s="114">
        <v>20250023</v>
      </c>
      <c r="B117" s="114">
        <v>23</v>
      </c>
      <c r="C117" s="270">
        <v>600</v>
      </c>
      <c r="D117" s="115">
        <v>45846</v>
      </c>
      <c r="E117" s="114" t="s">
        <v>344</v>
      </c>
      <c r="F117" s="114"/>
    </row>
    <row r="118" spans="1:6" x14ac:dyDescent="0.2">
      <c r="A118" s="114">
        <v>20250037</v>
      </c>
      <c r="B118" s="114">
        <v>26</v>
      </c>
      <c r="C118" s="270">
        <v>650</v>
      </c>
      <c r="D118" s="115">
        <v>45847</v>
      </c>
      <c r="E118" s="114" t="s">
        <v>341</v>
      </c>
      <c r="F118" s="114"/>
    </row>
    <row r="119" spans="1:6" x14ac:dyDescent="0.2">
      <c r="A119" s="114">
        <v>20250043</v>
      </c>
      <c r="B119" s="114">
        <v>32</v>
      </c>
      <c r="C119" s="270">
        <v>650</v>
      </c>
      <c r="D119" s="115">
        <v>45847</v>
      </c>
      <c r="E119" s="114" t="s">
        <v>341</v>
      </c>
      <c r="F119" s="114"/>
    </row>
    <row r="120" spans="1:6" x14ac:dyDescent="0.2">
      <c r="A120" s="114">
        <v>20250053</v>
      </c>
      <c r="B120" s="114">
        <v>42</v>
      </c>
      <c r="C120" s="270">
        <v>700</v>
      </c>
      <c r="D120" s="115">
        <v>45848</v>
      </c>
      <c r="E120" s="114" t="s">
        <v>344</v>
      </c>
      <c r="F120" s="114"/>
    </row>
    <row r="121" spans="1:6" x14ac:dyDescent="0.2">
      <c r="A121" s="114">
        <v>20250076</v>
      </c>
      <c r="B121" s="114">
        <v>65</v>
      </c>
      <c r="C121" s="270">
        <v>700</v>
      </c>
      <c r="D121" s="115">
        <v>45848</v>
      </c>
      <c r="E121" s="114" t="s">
        <v>341</v>
      </c>
      <c r="F121" s="114"/>
    </row>
    <row r="122" spans="1:6" x14ac:dyDescent="0.2">
      <c r="A122" s="114">
        <v>20250078</v>
      </c>
      <c r="B122" s="114">
        <v>67</v>
      </c>
      <c r="C122" s="270">
        <v>600</v>
      </c>
      <c r="D122" s="115">
        <v>45848</v>
      </c>
      <c r="E122" s="114" t="s">
        <v>341</v>
      </c>
      <c r="F122" s="114"/>
    </row>
    <row r="123" spans="1:6" x14ac:dyDescent="0.2">
      <c r="A123" s="114">
        <v>20250104</v>
      </c>
      <c r="B123" s="114">
        <v>93</v>
      </c>
      <c r="C123" s="270">
        <v>700</v>
      </c>
      <c r="D123" s="115">
        <v>45848</v>
      </c>
      <c r="E123" s="114" t="s">
        <v>341</v>
      </c>
      <c r="F123" s="114"/>
    </row>
    <row r="124" spans="1:6" x14ac:dyDescent="0.2">
      <c r="A124" s="114">
        <v>20250006</v>
      </c>
      <c r="B124" s="114">
        <v>6</v>
      </c>
      <c r="C124" s="270">
        <v>600</v>
      </c>
      <c r="D124" s="115">
        <v>45848</v>
      </c>
      <c r="E124" s="114" t="s">
        <v>344</v>
      </c>
      <c r="F124" s="114"/>
    </row>
    <row r="125" spans="1:6" x14ac:dyDescent="0.2">
      <c r="A125" s="114">
        <v>20250100</v>
      </c>
      <c r="B125" s="114">
        <v>89</v>
      </c>
      <c r="C125" s="270">
        <v>650</v>
      </c>
      <c r="D125" s="115">
        <v>45849</v>
      </c>
      <c r="E125" s="114" t="s">
        <v>341</v>
      </c>
      <c r="F125" s="114"/>
    </row>
    <row r="126" spans="1:6" x14ac:dyDescent="0.2">
      <c r="A126" s="114">
        <v>20250049</v>
      </c>
      <c r="B126" s="114">
        <v>38</v>
      </c>
      <c r="C126" s="270">
        <v>650</v>
      </c>
      <c r="D126" s="115">
        <v>45849</v>
      </c>
      <c r="E126" s="114" t="s">
        <v>344</v>
      </c>
      <c r="F126" s="114"/>
    </row>
    <row r="127" spans="1:6" x14ac:dyDescent="0.2">
      <c r="A127" s="114">
        <v>20250033</v>
      </c>
      <c r="B127" s="114">
        <v>16</v>
      </c>
      <c r="C127" s="270">
        <v>600</v>
      </c>
      <c r="D127" s="115">
        <v>45849</v>
      </c>
      <c r="E127" s="114" t="s">
        <v>341</v>
      </c>
      <c r="F127" s="114"/>
    </row>
    <row r="128" spans="1:6" x14ac:dyDescent="0.2">
      <c r="A128" s="114">
        <v>20250054</v>
      </c>
      <c r="B128" s="114">
        <v>43</v>
      </c>
      <c r="C128" s="270">
        <v>650</v>
      </c>
      <c r="D128" s="115">
        <v>45849</v>
      </c>
      <c r="E128" s="114" t="s">
        <v>341</v>
      </c>
      <c r="F128" s="114"/>
    </row>
    <row r="129" spans="1:6" x14ac:dyDescent="0.2">
      <c r="A129" s="114">
        <v>20250091</v>
      </c>
      <c r="B129" s="114">
        <v>80</v>
      </c>
      <c r="C129" s="270">
        <v>700</v>
      </c>
      <c r="D129" s="115">
        <v>45850</v>
      </c>
      <c r="E129" s="114" t="s">
        <v>341</v>
      </c>
      <c r="F129" s="114"/>
    </row>
    <row r="130" spans="1:6" x14ac:dyDescent="0.2">
      <c r="A130" s="114">
        <v>20250095</v>
      </c>
      <c r="B130" s="114">
        <v>84</v>
      </c>
      <c r="C130" s="270">
        <v>600</v>
      </c>
      <c r="D130" s="115">
        <v>45850</v>
      </c>
      <c r="E130" s="114" t="s">
        <v>341</v>
      </c>
      <c r="F130" s="114"/>
    </row>
    <row r="131" spans="1:6" x14ac:dyDescent="0.2">
      <c r="A131" s="114">
        <v>20250005</v>
      </c>
      <c r="B131" s="114">
        <v>5</v>
      </c>
      <c r="C131" s="270">
        <v>600</v>
      </c>
      <c r="D131" s="115">
        <v>45852</v>
      </c>
      <c r="E131" s="114" t="s">
        <v>341</v>
      </c>
      <c r="F131" s="114"/>
    </row>
    <row r="132" spans="1:6" x14ac:dyDescent="0.2">
      <c r="A132" s="114">
        <v>20250042</v>
      </c>
      <c r="B132" s="114">
        <v>31</v>
      </c>
      <c r="C132" s="270">
        <v>700</v>
      </c>
      <c r="D132" s="115">
        <v>45853</v>
      </c>
      <c r="E132" s="114" t="s">
        <v>341</v>
      </c>
      <c r="F132" s="114"/>
    </row>
    <row r="133" spans="1:6" x14ac:dyDescent="0.2">
      <c r="A133" s="114">
        <v>20250093</v>
      </c>
      <c r="B133" s="114">
        <v>82</v>
      </c>
      <c r="C133" s="270">
        <v>700</v>
      </c>
      <c r="D133" s="115">
        <v>45853</v>
      </c>
      <c r="E133" s="114" t="s">
        <v>341</v>
      </c>
      <c r="F133" s="114"/>
    </row>
    <row r="134" spans="1:6" x14ac:dyDescent="0.2">
      <c r="A134" s="114">
        <v>20250058</v>
      </c>
      <c r="B134" s="114">
        <v>47</v>
      </c>
      <c r="C134" s="270">
        <v>650</v>
      </c>
      <c r="D134" s="115">
        <v>45853</v>
      </c>
      <c r="E134" s="114" t="s">
        <v>341</v>
      </c>
      <c r="F134" s="114"/>
    </row>
    <row r="135" spans="1:6" x14ac:dyDescent="0.2">
      <c r="A135" s="114">
        <v>20250074</v>
      </c>
      <c r="B135" s="114">
        <v>63</v>
      </c>
      <c r="C135" s="270">
        <v>150</v>
      </c>
      <c r="D135" s="115">
        <v>45853</v>
      </c>
      <c r="E135" s="114" t="s">
        <v>341</v>
      </c>
      <c r="F135" s="114"/>
    </row>
    <row r="136" spans="1:6" x14ac:dyDescent="0.2">
      <c r="A136" s="114">
        <v>20250084</v>
      </c>
      <c r="B136" s="114">
        <v>73</v>
      </c>
      <c r="C136" s="270">
        <v>700</v>
      </c>
      <c r="D136" s="115">
        <v>45854</v>
      </c>
      <c r="E136" s="114" t="s">
        <v>341</v>
      </c>
      <c r="F136" s="114"/>
    </row>
    <row r="137" spans="1:6" x14ac:dyDescent="0.2">
      <c r="A137" s="114">
        <v>20250071</v>
      </c>
      <c r="B137" s="114">
        <v>60</v>
      </c>
      <c r="C137" s="270">
        <v>700</v>
      </c>
      <c r="D137" s="115">
        <v>45854</v>
      </c>
      <c r="E137" s="114" t="s">
        <v>341</v>
      </c>
      <c r="F137" s="114"/>
    </row>
    <row r="138" spans="1:6" x14ac:dyDescent="0.2">
      <c r="A138" s="114">
        <v>20250075</v>
      </c>
      <c r="B138" s="114">
        <v>64</v>
      </c>
      <c r="C138" s="270">
        <v>300</v>
      </c>
      <c r="D138" s="115">
        <v>45854</v>
      </c>
      <c r="E138" s="114" t="s">
        <v>341</v>
      </c>
      <c r="F138" s="114"/>
    </row>
    <row r="139" spans="1:6" x14ac:dyDescent="0.2">
      <c r="A139" s="114">
        <v>20250034</v>
      </c>
      <c r="B139" s="114" t="s">
        <v>113</v>
      </c>
      <c r="C139" s="270">
        <v>400</v>
      </c>
      <c r="D139" s="115">
        <v>45841</v>
      </c>
      <c r="E139" s="114" t="s">
        <v>341</v>
      </c>
      <c r="F139" s="114"/>
    </row>
    <row r="140" spans="1:6" x14ac:dyDescent="0.2">
      <c r="A140" s="114">
        <v>20250038</v>
      </c>
      <c r="B140" s="114">
        <v>27</v>
      </c>
      <c r="C140" s="270">
        <v>650</v>
      </c>
      <c r="D140" s="115">
        <v>45843</v>
      </c>
      <c r="E140" s="114" t="s">
        <v>341</v>
      </c>
      <c r="F140" s="114"/>
    </row>
    <row r="141" spans="1:6" x14ac:dyDescent="0.2">
      <c r="A141" s="114">
        <v>20250017</v>
      </c>
      <c r="B141" s="114">
        <v>17</v>
      </c>
      <c r="C141" s="270">
        <v>600</v>
      </c>
      <c r="D141" s="115">
        <v>45841</v>
      </c>
      <c r="E141" s="114" t="s">
        <v>341</v>
      </c>
      <c r="F141" s="114"/>
    </row>
    <row r="142" spans="1:6" x14ac:dyDescent="0.2">
      <c r="A142" s="114">
        <v>20250105</v>
      </c>
      <c r="B142" s="114">
        <v>94</v>
      </c>
      <c r="C142" s="270">
        <v>350</v>
      </c>
      <c r="D142" s="115">
        <v>45854</v>
      </c>
      <c r="E142" s="114" t="s">
        <v>344</v>
      </c>
      <c r="F142" s="114"/>
    </row>
    <row r="143" spans="1:6" x14ac:dyDescent="0.2">
      <c r="A143" s="114">
        <v>20250028</v>
      </c>
      <c r="B143" s="114" t="s">
        <v>88</v>
      </c>
      <c r="C143" s="270">
        <v>600</v>
      </c>
      <c r="D143" s="115">
        <v>45855</v>
      </c>
      <c r="E143" s="114" t="s">
        <v>344</v>
      </c>
      <c r="F143" s="114"/>
    </row>
    <row r="144" spans="1:6" x14ac:dyDescent="0.2">
      <c r="A144" s="114">
        <v>20250048</v>
      </c>
      <c r="B144" s="114">
        <v>37</v>
      </c>
      <c r="C144" s="270">
        <v>400</v>
      </c>
      <c r="D144" s="115">
        <v>45855</v>
      </c>
      <c r="E144" s="114" t="s">
        <v>341</v>
      </c>
      <c r="F144" s="114"/>
    </row>
    <row r="145" spans="1:6" x14ac:dyDescent="0.2">
      <c r="A145" s="114">
        <v>20250040</v>
      </c>
      <c r="B145" s="114">
        <v>29</v>
      </c>
      <c r="C145" s="270">
        <v>50</v>
      </c>
      <c r="D145" s="115">
        <v>45855</v>
      </c>
      <c r="E145" s="114" t="s">
        <v>341</v>
      </c>
      <c r="F145" s="114"/>
    </row>
    <row r="146" spans="1:6" x14ac:dyDescent="0.2">
      <c r="A146" s="114">
        <v>20250059</v>
      </c>
      <c r="B146" s="114">
        <v>48</v>
      </c>
      <c r="C146" s="270">
        <v>700</v>
      </c>
      <c r="D146" s="115">
        <v>45856</v>
      </c>
      <c r="E146" s="114" t="s">
        <v>341</v>
      </c>
      <c r="F146" s="114"/>
    </row>
    <row r="147" spans="1:6" x14ac:dyDescent="0.2">
      <c r="A147" s="114">
        <v>20250090</v>
      </c>
      <c r="B147" s="114">
        <v>79</v>
      </c>
      <c r="C147" s="270">
        <v>50</v>
      </c>
      <c r="D147" s="115">
        <v>45857</v>
      </c>
      <c r="E147" s="114" t="s">
        <v>341</v>
      </c>
      <c r="F147" s="114"/>
    </row>
    <row r="148" spans="1:6" x14ac:dyDescent="0.2">
      <c r="A148" s="114">
        <v>20250032</v>
      </c>
      <c r="B148" s="114" t="s">
        <v>85</v>
      </c>
      <c r="C148" s="270">
        <v>600</v>
      </c>
      <c r="D148" s="115">
        <v>45857</v>
      </c>
      <c r="E148" s="114" t="s">
        <v>341</v>
      </c>
      <c r="F148" s="114"/>
    </row>
    <row r="149" spans="1:6" x14ac:dyDescent="0.2">
      <c r="A149" s="114">
        <v>20250095</v>
      </c>
      <c r="B149" s="114">
        <v>84</v>
      </c>
      <c r="C149" s="270">
        <v>50</v>
      </c>
      <c r="D149" s="115">
        <v>45857</v>
      </c>
      <c r="E149" s="114" t="s">
        <v>341</v>
      </c>
      <c r="F149" s="114"/>
    </row>
    <row r="150" spans="1:6" x14ac:dyDescent="0.2">
      <c r="A150" s="114">
        <v>20250030</v>
      </c>
      <c r="B150" s="114" t="s">
        <v>94</v>
      </c>
      <c r="C150" s="270">
        <v>600</v>
      </c>
      <c r="D150" s="115">
        <v>45858</v>
      </c>
      <c r="E150" s="114" t="s">
        <v>341</v>
      </c>
      <c r="F150" s="114"/>
    </row>
    <row r="151" spans="1:6" x14ac:dyDescent="0.2">
      <c r="A151" s="114">
        <v>20250036</v>
      </c>
      <c r="B151" s="114">
        <v>25</v>
      </c>
      <c r="C151" s="270">
        <v>650</v>
      </c>
      <c r="D151" s="115">
        <v>45858</v>
      </c>
      <c r="E151" s="114" t="s">
        <v>341</v>
      </c>
      <c r="F151" s="114"/>
    </row>
    <row r="152" spans="1:6" x14ac:dyDescent="0.2">
      <c r="A152" s="114">
        <v>20250050</v>
      </c>
      <c r="B152" s="114">
        <v>39</v>
      </c>
      <c r="C152" s="270">
        <v>750</v>
      </c>
      <c r="D152" s="115">
        <v>45858</v>
      </c>
      <c r="E152" s="114" t="s">
        <v>341</v>
      </c>
      <c r="F152" s="114"/>
    </row>
    <row r="153" spans="1:6" x14ac:dyDescent="0.2">
      <c r="A153" s="114">
        <v>20250082</v>
      </c>
      <c r="B153" s="114">
        <v>71</v>
      </c>
      <c r="C153" s="270">
        <v>200</v>
      </c>
      <c r="D153" s="115">
        <v>45858</v>
      </c>
      <c r="E153" s="114" t="s">
        <v>341</v>
      </c>
      <c r="F153" s="114"/>
    </row>
    <row r="154" spans="1:6" x14ac:dyDescent="0.2">
      <c r="A154" s="114">
        <v>20250110</v>
      </c>
      <c r="B154" s="114" t="s">
        <v>266</v>
      </c>
      <c r="C154" s="270">
        <v>300</v>
      </c>
      <c r="D154" s="115">
        <v>45858</v>
      </c>
      <c r="E154" s="114" t="s">
        <v>341</v>
      </c>
      <c r="F154" s="114"/>
    </row>
    <row r="155" spans="1:6" x14ac:dyDescent="0.2">
      <c r="A155" s="114">
        <v>20250070</v>
      </c>
      <c r="B155" s="114">
        <v>59</v>
      </c>
      <c r="C155" s="270">
        <v>150</v>
      </c>
      <c r="D155" s="115">
        <v>45858</v>
      </c>
      <c r="E155" s="114" t="s">
        <v>341</v>
      </c>
      <c r="F155" s="114"/>
    </row>
    <row r="156" spans="1:6" x14ac:dyDescent="0.2">
      <c r="A156" s="114">
        <v>20250009</v>
      </c>
      <c r="B156" s="114">
        <v>9</v>
      </c>
      <c r="C156" s="270">
        <v>600</v>
      </c>
      <c r="D156" s="115">
        <v>45858</v>
      </c>
      <c r="E156" s="114" t="s">
        <v>341</v>
      </c>
      <c r="F156" s="114"/>
    </row>
    <row r="157" spans="1:6" x14ac:dyDescent="0.2">
      <c r="A157" s="114">
        <v>20250070</v>
      </c>
      <c r="B157" s="114">
        <v>59</v>
      </c>
      <c r="C157" s="270">
        <v>500</v>
      </c>
      <c r="D157" s="115">
        <v>45860</v>
      </c>
      <c r="E157" s="114" t="s">
        <v>341</v>
      </c>
      <c r="F157" s="114"/>
    </row>
    <row r="158" spans="1:6" x14ac:dyDescent="0.2">
      <c r="A158" s="114">
        <v>20250055</v>
      </c>
      <c r="B158" s="114">
        <v>44</v>
      </c>
      <c r="C158" s="270">
        <v>700</v>
      </c>
      <c r="D158" s="115">
        <v>45860</v>
      </c>
      <c r="E158" s="114" t="s">
        <v>341</v>
      </c>
      <c r="F158" s="114"/>
    </row>
    <row r="159" spans="1:6" x14ac:dyDescent="0.2">
      <c r="A159" s="114">
        <v>20250012</v>
      </c>
      <c r="B159" s="114">
        <v>12</v>
      </c>
      <c r="C159" s="270">
        <v>600</v>
      </c>
      <c r="D159" s="115">
        <v>45860</v>
      </c>
      <c r="E159" s="114" t="s">
        <v>341</v>
      </c>
      <c r="F159" s="114"/>
    </row>
    <row r="160" spans="1:6" x14ac:dyDescent="0.2">
      <c r="A160" s="114">
        <v>20250074</v>
      </c>
      <c r="B160" s="114">
        <v>63</v>
      </c>
      <c r="C160" s="270">
        <v>650</v>
      </c>
      <c r="D160" s="115">
        <v>45860</v>
      </c>
      <c r="E160" s="114" t="s">
        <v>341</v>
      </c>
      <c r="F160" s="114"/>
    </row>
    <row r="161" spans="1:6" x14ac:dyDescent="0.2">
      <c r="A161" s="114">
        <v>20250010</v>
      </c>
      <c r="B161" s="114">
        <v>10</v>
      </c>
      <c r="C161" s="270">
        <v>200</v>
      </c>
      <c r="D161" s="115">
        <v>45860</v>
      </c>
      <c r="E161" s="114" t="s">
        <v>344</v>
      </c>
      <c r="F161" s="114"/>
    </row>
    <row r="162" spans="1:6" x14ac:dyDescent="0.2">
      <c r="A162" s="114">
        <v>20250018</v>
      </c>
      <c r="B162" s="114">
        <v>18</v>
      </c>
      <c r="C162" s="270">
        <v>600</v>
      </c>
      <c r="D162" s="115">
        <v>45860</v>
      </c>
      <c r="E162" s="114" t="s">
        <v>341</v>
      </c>
      <c r="F162" s="114"/>
    </row>
    <row r="163" spans="1:6" x14ac:dyDescent="0.2">
      <c r="A163" s="114">
        <v>20250115</v>
      </c>
      <c r="B163" s="114">
        <v>54</v>
      </c>
      <c r="C163" s="270">
        <v>700</v>
      </c>
      <c r="D163" s="115">
        <v>45861</v>
      </c>
      <c r="E163" s="114" t="s">
        <v>344</v>
      </c>
      <c r="F163" s="114"/>
    </row>
    <row r="164" spans="1:6" x14ac:dyDescent="0.2">
      <c r="A164" s="114">
        <v>20250013</v>
      </c>
      <c r="B164" s="114">
        <v>13</v>
      </c>
      <c r="C164" s="270">
        <v>600</v>
      </c>
      <c r="D164" s="115">
        <v>45861</v>
      </c>
      <c r="E164" s="114" t="s">
        <v>341</v>
      </c>
      <c r="F164" s="114"/>
    </row>
    <row r="165" spans="1:6" x14ac:dyDescent="0.2">
      <c r="A165" s="114">
        <v>20250087</v>
      </c>
      <c r="B165" s="114">
        <v>76</v>
      </c>
      <c r="C165" s="270">
        <v>650</v>
      </c>
      <c r="D165" s="115">
        <v>45861</v>
      </c>
      <c r="E165" s="114" t="s">
        <v>341</v>
      </c>
      <c r="F165" s="114"/>
    </row>
    <row r="166" spans="1:6" x14ac:dyDescent="0.2">
      <c r="A166" s="114">
        <v>20250088</v>
      </c>
      <c r="B166" s="114">
        <v>77</v>
      </c>
      <c r="C166" s="270">
        <v>650</v>
      </c>
      <c r="D166" s="115">
        <v>45861</v>
      </c>
      <c r="E166" s="114" t="s">
        <v>341</v>
      </c>
      <c r="F166" s="114"/>
    </row>
    <row r="167" spans="1:6" x14ac:dyDescent="0.2">
      <c r="A167" s="114">
        <v>20250048</v>
      </c>
      <c r="B167" s="114">
        <v>37</v>
      </c>
      <c r="C167" s="270">
        <v>250</v>
      </c>
      <c r="D167" s="115">
        <v>45861</v>
      </c>
      <c r="E167" s="114" t="s">
        <v>341</v>
      </c>
      <c r="F167" s="114"/>
    </row>
    <row r="168" spans="1:6" x14ac:dyDescent="0.2">
      <c r="A168" s="114">
        <v>20250051</v>
      </c>
      <c r="B168" s="114">
        <v>40</v>
      </c>
      <c r="C168" s="270">
        <v>650</v>
      </c>
      <c r="D168" s="115">
        <v>45860</v>
      </c>
      <c r="E168" s="114" t="s">
        <v>344</v>
      </c>
      <c r="F168" s="114"/>
    </row>
    <row r="169" spans="1:6" x14ac:dyDescent="0.2">
      <c r="A169" s="114">
        <v>20250060</v>
      </c>
      <c r="B169" s="114">
        <v>49</v>
      </c>
      <c r="C169" s="270">
        <v>650</v>
      </c>
      <c r="D169" s="115">
        <v>45862</v>
      </c>
      <c r="E169" s="114" t="s">
        <v>341</v>
      </c>
      <c r="F169" s="114"/>
    </row>
    <row r="170" spans="1:6" x14ac:dyDescent="0.2">
      <c r="A170" s="114">
        <v>20250081</v>
      </c>
      <c r="B170" s="114">
        <v>70</v>
      </c>
      <c r="C170" s="270">
        <v>650</v>
      </c>
      <c r="D170" s="115">
        <v>45862</v>
      </c>
      <c r="E170" s="114" t="s">
        <v>344</v>
      </c>
      <c r="F170" s="114"/>
    </row>
    <row r="171" spans="1:6" x14ac:dyDescent="0.2">
      <c r="A171" s="114">
        <v>20250045</v>
      </c>
      <c r="B171" s="114">
        <v>34</v>
      </c>
      <c r="C171" s="270">
        <v>650</v>
      </c>
      <c r="D171" s="115">
        <v>45862</v>
      </c>
      <c r="E171" s="114" t="s">
        <v>344</v>
      </c>
      <c r="F171" s="114"/>
    </row>
    <row r="172" spans="1:6" x14ac:dyDescent="0.2">
      <c r="A172" s="114">
        <v>20250068</v>
      </c>
      <c r="B172" s="114">
        <v>57</v>
      </c>
      <c r="C172" s="270">
        <v>700</v>
      </c>
      <c r="D172" s="115">
        <v>45862</v>
      </c>
      <c r="E172" s="114" t="s">
        <v>341</v>
      </c>
      <c r="F172" s="114"/>
    </row>
    <row r="173" spans="1:6" x14ac:dyDescent="0.2">
      <c r="A173" s="114">
        <v>20250015</v>
      </c>
      <c r="B173" s="114">
        <v>15</v>
      </c>
      <c r="C173" s="270">
        <v>500</v>
      </c>
      <c r="D173" s="115">
        <v>45862</v>
      </c>
      <c r="E173" s="114" t="s">
        <v>341</v>
      </c>
      <c r="F173" s="114"/>
    </row>
    <row r="174" spans="1:6" x14ac:dyDescent="0.2">
      <c r="A174" s="114">
        <v>20250031</v>
      </c>
      <c r="B174" s="114" t="s">
        <v>99</v>
      </c>
      <c r="C174" s="270">
        <v>600</v>
      </c>
      <c r="D174" s="115">
        <v>45862</v>
      </c>
      <c r="E174" s="114" t="s">
        <v>341</v>
      </c>
      <c r="F174" s="114"/>
    </row>
    <row r="175" spans="1:6" x14ac:dyDescent="0.2">
      <c r="A175" s="114">
        <v>20250073</v>
      </c>
      <c r="B175" s="114">
        <v>62</v>
      </c>
      <c r="C175" s="270">
        <v>650</v>
      </c>
      <c r="D175" s="115">
        <v>45863</v>
      </c>
      <c r="E175" s="114" t="s">
        <v>341</v>
      </c>
      <c r="F175" s="114"/>
    </row>
    <row r="176" spans="1:6" x14ac:dyDescent="0.2">
      <c r="A176" s="114">
        <v>20250111</v>
      </c>
      <c r="B176" s="114" t="s">
        <v>101</v>
      </c>
      <c r="C176" s="270">
        <v>600</v>
      </c>
      <c r="D176" s="115">
        <v>45863</v>
      </c>
      <c r="E176" s="114" t="s">
        <v>341</v>
      </c>
      <c r="F176" s="114"/>
    </row>
    <row r="177" spans="1:6" x14ac:dyDescent="0.2">
      <c r="A177" s="114">
        <v>20250083</v>
      </c>
      <c r="B177" s="114">
        <v>72</v>
      </c>
      <c r="C177" s="270">
        <v>650</v>
      </c>
      <c r="D177" s="115">
        <v>45863</v>
      </c>
      <c r="E177" s="114" t="s">
        <v>341</v>
      </c>
      <c r="F177" s="114"/>
    </row>
    <row r="178" spans="1:6" x14ac:dyDescent="0.2">
      <c r="A178" s="114">
        <v>20250110</v>
      </c>
      <c r="B178" s="114">
        <v>74</v>
      </c>
      <c r="C178" s="270">
        <v>400</v>
      </c>
      <c r="D178" s="115">
        <v>45863</v>
      </c>
      <c r="E178" s="114" t="s">
        <v>341</v>
      </c>
      <c r="F178" s="114"/>
    </row>
    <row r="179" spans="1:6" x14ac:dyDescent="0.2">
      <c r="A179" s="114">
        <v>20250015</v>
      </c>
      <c r="B179" s="114">
        <v>15</v>
      </c>
      <c r="C179" s="270">
        <v>100</v>
      </c>
      <c r="D179" s="115">
        <v>45864</v>
      </c>
      <c r="E179" s="114" t="s">
        <v>341</v>
      </c>
      <c r="F179" s="114"/>
    </row>
    <row r="180" spans="1:6" x14ac:dyDescent="0.2">
      <c r="A180" s="114">
        <v>20250011</v>
      </c>
      <c r="B180" s="114">
        <v>11</v>
      </c>
      <c r="C180" s="270">
        <v>600</v>
      </c>
      <c r="D180" s="115">
        <v>45864</v>
      </c>
      <c r="E180" s="114" t="s">
        <v>341</v>
      </c>
      <c r="F180" s="114"/>
    </row>
    <row r="181" spans="1:6" x14ac:dyDescent="0.2">
      <c r="A181" s="114">
        <v>20250025</v>
      </c>
      <c r="B181" s="114" t="s">
        <v>80</v>
      </c>
      <c r="C181" s="270">
        <v>600</v>
      </c>
      <c r="D181" s="115">
        <v>45864</v>
      </c>
      <c r="E181" s="114" t="s">
        <v>344</v>
      </c>
      <c r="F181" s="114"/>
    </row>
    <row r="182" spans="1:6" x14ac:dyDescent="0.2">
      <c r="A182" s="114">
        <v>20250019</v>
      </c>
      <c r="B182" s="114">
        <v>19</v>
      </c>
      <c r="C182" s="270">
        <v>600</v>
      </c>
      <c r="D182" s="115">
        <v>45864</v>
      </c>
      <c r="E182" s="114" t="s">
        <v>344</v>
      </c>
      <c r="F182" s="114"/>
    </row>
    <row r="183" spans="1:6" x14ac:dyDescent="0.2">
      <c r="A183" s="114">
        <v>20250063</v>
      </c>
      <c r="B183" s="114">
        <v>52</v>
      </c>
      <c r="C183" s="270">
        <v>650</v>
      </c>
      <c r="D183" s="115">
        <v>45864</v>
      </c>
      <c r="E183" s="114" t="s">
        <v>341</v>
      </c>
      <c r="F183" s="114"/>
    </row>
    <row r="184" spans="1:6" x14ac:dyDescent="0.2">
      <c r="A184" s="114">
        <v>20250091</v>
      </c>
      <c r="B184" s="114">
        <v>80</v>
      </c>
      <c r="C184" s="270">
        <v>500</v>
      </c>
      <c r="D184" s="115">
        <v>45864</v>
      </c>
      <c r="E184" s="114" t="s">
        <v>341</v>
      </c>
      <c r="F184" s="114"/>
    </row>
    <row r="185" spans="1:6" x14ac:dyDescent="0.2">
      <c r="A185" s="114">
        <v>20250066</v>
      </c>
      <c r="B185" s="114">
        <v>55</v>
      </c>
      <c r="C185" s="270">
        <v>650</v>
      </c>
      <c r="D185" s="115">
        <v>45864</v>
      </c>
      <c r="E185" s="114" t="s">
        <v>344</v>
      </c>
      <c r="F185" s="114"/>
    </row>
    <row r="186" spans="1:6" x14ac:dyDescent="0.2">
      <c r="A186" s="114">
        <v>20250114</v>
      </c>
      <c r="B186" s="114">
        <v>94</v>
      </c>
      <c r="C186" s="270">
        <v>700</v>
      </c>
      <c r="D186" s="115">
        <v>45864</v>
      </c>
      <c r="E186" s="114" t="s">
        <v>341</v>
      </c>
      <c r="F186" s="114"/>
    </row>
    <row r="187" spans="1:6" x14ac:dyDescent="0.2">
      <c r="A187" s="114">
        <v>20250090</v>
      </c>
      <c r="B187" s="114">
        <v>79</v>
      </c>
      <c r="C187" s="270">
        <v>650</v>
      </c>
      <c r="D187" s="115">
        <v>45864</v>
      </c>
      <c r="E187" s="114" t="s">
        <v>344</v>
      </c>
      <c r="F187" s="114"/>
    </row>
    <row r="188" spans="1:6" x14ac:dyDescent="0.2">
      <c r="A188" s="114">
        <v>20250101</v>
      </c>
      <c r="B188" s="114">
        <v>90</v>
      </c>
      <c r="C188" s="270">
        <v>650</v>
      </c>
      <c r="D188" s="115">
        <v>45864</v>
      </c>
      <c r="E188" s="114" t="s">
        <v>344</v>
      </c>
      <c r="F188" s="114"/>
    </row>
    <row r="189" spans="1:6" x14ac:dyDescent="0.2">
      <c r="A189" s="114">
        <v>20250021</v>
      </c>
      <c r="B189" s="114">
        <v>21</v>
      </c>
      <c r="C189" s="270">
        <v>500</v>
      </c>
      <c r="D189" s="115">
        <v>45865</v>
      </c>
      <c r="E189" s="114" t="s">
        <v>341</v>
      </c>
      <c r="F189" s="114"/>
    </row>
    <row r="190" spans="1:6" x14ac:dyDescent="0.2">
      <c r="A190" s="114">
        <v>20250119</v>
      </c>
      <c r="B190" s="114">
        <v>22</v>
      </c>
      <c r="C190" s="270">
        <v>600</v>
      </c>
      <c r="D190" s="115">
        <v>45866</v>
      </c>
      <c r="E190" s="114" t="s">
        <v>341</v>
      </c>
      <c r="F190" s="114"/>
    </row>
    <row r="191" spans="1:6" x14ac:dyDescent="0.2">
      <c r="A191" s="114">
        <v>20250120</v>
      </c>
      <c r="B191" s="114">
        <v>24</v>
      </c>
      <c r="C191" s="270">
        <v>600</v>
      </c>
      <c r="D191" s="115">
        <v>45866</v>
      </c>
      <c r="E191" s="114" t="s">
        <v>344</v>
      </c>
      <c r="F191" s="114"/>
    </row>
    <row r="192" spans="1:6" x14ac:dyDescent="0.2">
      <c r="A192" s="114">
        <v>20250098</v>
      </c>
      <c r="B192" s="114">
        <v>87</v>
      </c>
      <c r="C192" s="270">
        <v>650</v>
      </c>
      <c r="D192" s="115">
        <v>45867</v>
      </c>
      <c r="E192" s="114" t="s">
        <v>341</v>
      </c>
      <c r="F192" s="114"/>
    </row>
    <row r="193" spans="1:6" x14ac:dyDescent="0.2">
      <c r="A193" s="114">
        <v>20250096</v>
      </c>
      <c r="B193" s="114">
        <v>68</v>
      </c>
      <c r="C193" s="270">
        <v>650</v>
      </c>
      <c r="D193" s="115">
        <v>45867</v>
      </c>
      <c r="E193" s="114" t="s">
        <v>341</v>
      </c>
      <c r="F193" s="114"/>
    </row>
    <row r="194" spans="1:6" x14ac:dyDescent="0.2">
      <c r="A194" s="114">
        <v>20250064</v>
      </c>
      <c r="B194" s="114">
        <v>53</v>
      </c>
      <c r="C194" s="270">
        <v>650</v>
      </c>
      <c r="D194" s="115">
        <v>45867</v>
      </c>
      <c r="E194" s="114" t="s">
        <v>341</v>
      </c>
      <c r="F194" s="114"/>
    </row>
    <row r="195" spans="1:6" x14ac:dyDescent="0.2">
      <c r="A195" s="114">
        <v>20250092</v>
      </c>
      <c r="B195" s="114">
        <v>81</v>
      </c>
      <c r="C195" s="270">
        <v>700</v>
      </c>
      <c r="D195" s="115">
        <v>45867</v>
      </c>
      <c r="E195" s="114" t="s">
        <v>341</v>
      </c>
      <c r="F195" s="114"/>
    </row>
    <row r="196" spans="1:6" x14ac:dyDescent="0.2">
      <c r="A196" s="114">
        <v>20250001</v>
      </c>
      <c r="B196" s="114" t="s">
        <v>107</v>
      </c>
      <c r="C196" s="270">
        <v>600</v>
      </c>
      <c r="D196" s="115">
        <v>45868</v>
      </c>
      <c r="E196" s="114" t="s">
        <v>341</v>
      </c>
      <c r="F196" s="114"/>
    </row>
    <row r="197" spans="1:6" x14ac:dyDescent="0.2">
      <c r="A197" s="114">
        <v>20250062</v>
      </c>
      <c r="B197" s="114">
        <v>51</v>
      </c>
      <c r="C197" s="270">
        <v>650</v>
      </c>
      <c r="D197" s="115">
        <v>45870</v>
      </c>
      <c r="E197" s="114" t="s">
        <v>344</v>
      </c>
      <c r="F197" s="114"/>
    </row>
    <row r="198" spans="1:6" x14ac:dyDescent="0.2">
      <c r="A198" s="114">
        <v>20250077</v>
      </c>
      <c r="B198" s="114">
        <v>66</v>
      </c>
      <c r="C198" s="270">
        <v>650</v>
      </c>
      <c r="D198" s="115">
        <v>45870</v>
      </c>
      <c r="E198" s="114" t="s">
        <v>341</v>
      </c>
      <c r="F198" s="114"/>
    </row>
    <row r="199" spans="1:6" x14ac:dyDescent="0.2">
      <c r="A199" s="114">
        <v>20250117</v>
      </c>
      <c r="B199" s="114">
        <v>56</v>
      </c>
      <c r="C199" s="270">
        <v>700</v>
      </c>
      <c r="D199" s="115">
        <v>45870</v>
      </c>
      <c r="E199" s="114" t="s">
        <v>341</v>
      </c>
      <c r="F199" s="114"/>
    </row>
    <row r="200" spans="1:6" x14ac:dyDescent="0.2">
      <c r="A200" s="114">
        <v>20250122</v>
      </c>
      <c r="B200" s="114">
        <v>24</v>
      </c>
      <c r="C200" s="270">
        <v>600</v>
      </c>
      <c r="D200" s="115">
        <v>45870</v>
      </c>
      <c r="E200" s="114" t="s">
        <v>341</v>
      </c>
      <c r="F200" s="114"/>
    </row>
    <row r="201" spans="1:6" x14ac:dyDescent="0.2">
      <c r="A201" s="114">
        <v>20250086</v>
      </c>
      <c r="B201" s="114">
        <v>75</v>
      </c>
      <c r="C201" s="270">
        <v>650</v>
      </c>
      <c r="D201" s="115">
        <v>45870</v>
      </c>
      <c r="E201" s="114" t="s">
        <v>344</v>
      </c>
      <c r="F201" s="114"/>
    </row>
    <row r="202" spans="1:6" x14ac:dyDescent="0.2">
      <c r="A202" s="114">
        <v>20250046</v>
      </c>
      <c r="B202" s="114">
        <v>35</v>
      </c>
      <c r="C202" s="270">
        <v>650</v>
      </c>
      <c r="D202" s="115">
        <v>45871</v>
      </c>
      <c r="E202" s="114" t="s">
        <v>341</v>
      </c>
      <c r="F202" s="114"/>
    </row>
    <row r="203" spans="1:6" x14ac:dyDescent="0.2">
      <c r="A203" s="114">
        <v>20250029</v>
      </c>
      <c r="B203" s="114" t="s">
        <v>91</v>
      </c>
      <c r="C203" s="270">
        <v>600</v>
      </c>
      <c r="D203" s="115">
        <v>45871</v>
      </c>
      <c r="E203" s="114" t="s">
        <v>341</v>
      </c>
      <c r="F203" s="114"/>
    </row>
    <row r="204" spans="1:6" x14ac:dyDescent="0.2">
      <c r="A204" s="114">
        <v>20250017</v>
      </c>
      <c r="B204" s="114">
        <v>17</v>
      </c>
      <c r="C204" s="270">
        <v>600</v>
      </c>
      <c r="D204" s="115">
        <v>45871</v>
      </c>
      <c r="E204" s="114" t="s">
        <v>341</v>
      </c>
      <c r="F204" s="114"/>
    </row>
    <row r="205" spans="1:6" x14ac:dyDescent="0.2">
      <c r="A205" s="114">
        <v>20250008</v>
      </c>
      <c r="B205" s="114">
        <v>8</v>
      </c>
      <c r="C205" s="270">
        <v>600</v>
      </c>
      <c r="D205" s="115">
        <v>45871</v>
      </c>
      <c r="E205" s="114" t="s">
        <v>344</v>
      </c>
      <c r="F205" s="114"/>
    </row>
    <row r="206" spans="1:6" x14ac:dyDescent="0.2">
      <c r="A206" s="114">
        <v>20250133</v>
      </c>
      <c r="B206" s="114" t="s">
        <v>330</v>
      </c>
      <c r="C206" s="270">
        <v>700</v>
      </c>
      <c r="D206" s="115">
        <v>45872</v>
      </c>
      <c r="E206" s="114" t="s">
        <v>341</v>
      </c>
      <c r="F206" s="114"/>
    </row>
    <row r="207" spans="1:6" x14ac:dyDescent="0.2">
      <c r="A207" s="114">
        <v>20250099</v>
      </c>
      <c r="B207" s="114">
        <v>88</v>
      </c>
      <c r="C207" s="270">
        <v>650</v>
      </c>
      <c r="D207" s="115">
        <v>45872</v>
      </c>
      <c r="E207" s="114" t="s">
        <v>341</v>
      </c>
      <c r="F207" s="114"/>
    </row>
    <row r="208" spans="1:6" x14ac:dyDescent="0.2">
      <c r="A208" s="114">
        <v>20250121</v>
      </c>
      <c r="B208" s="114">
        <v>10</v>
      </c>
      <c r="C208" s="270">
        <v>600</v>
      </c>
      <c r="D208" s="115">
        <v>45872</v>
      </c>
      <c r="E208" s="114" t="s">
        <v>341</v>
      </c>
      <c r="F208" s="114"/>
    </row>
    <row r="209" spans="1:6" x14ac:dyDescent="0.2">
      <c r="A209" s="114">
        <v>20250039</v>
      </c>
      <c r="B209" s="114">
        <v>28</v>
      </c>
      <c r="C209" s="270">
        <v>650</v>
      </c>
      <c r="D209" s="115">
        <v>45872</v>
      </c>
      <c r="E209" s="114" t="s">
        <v>341</v>
      </c>
      <c r="F209" s="114"/>
    </row>
    <row r="210" spans="1:6" x14ac:dyDescent="0.2">
      <c r="A210" s="114">
        <v>20250069</v>
      </c>
      <c r="B210" s="114">
        <v>58</v>
      </c>
      <c r="C210" s="270">
        <v>700</v>
      </c>
      <c r="D210" s="115">
        <v>45872</v>
      </c>
      <c r="E210" s="114" t="s">
        <v>341</v>
      </c>
      <c r="F210" s="114"/>
    </row>
    <row r="211" spans="1:6" x14ac:dyDescent="0.2">
      <c r="A211" s="114">
        <v>20250124</v>
      </c>
      <c r="B211" s="114">
        <v>95</v>
      </c>
      <c r="C211" s="270">
        <v>700</v>
      </c>
      <c r="D211" s="115">
        <v>45872</v>
      </c>
      <c r="E211" s="114" t="s">
        <v>344</v>
      </c>
      <c r="F211" s="114"/>
    </row>
    <row r="212" spans="1:6" x14ac:dyDescent="0.2">
      <c r="A212" s="114">
        <v>20250139</v>
      </c>
      <c r="B212" s="114" t="s">
        <v>332</v>
      </c>
      <c r="C212" s="270">
        <v>350</v>
      </c>
      <c r="D212" s="115">
        <v>45873</v>
      </c>
      <c r="E212" s="114" t="s">
        <v>341</v>
      </c>
      <c r="F212" s="114"/>
    </row>
    <row r="213" spans="1:6" x14ac:dyDescent="0.2">
      <c r="A213" s="114">
        <v>20250014</v>
      </c>
      <c r="B213" s="114">
        <v>14</v>
      </c>
      <c r="C213" s="270">
        <v>600</v>
      </c>
      <c r="D213" s="115">
        <v>45873</v>
      </c>
      <c r="E213" s="114" t="s">
        <v>344</v>
      </c>
      <c r="F213" s="114"/>
    </row>
    <row r="214" spans="1:6" x14ac:dyDescent="0.2">
      <c r="A214" s="114">
        <v>20250072</v>
      </c>
      <c r="B214" s="114">
        <v>61</v>
      </c>
      <c r="C214" s="270">
        <v>650</v>
      </c>
      <c r="D214" s="115">
        <v>45873</v>
      </c>
      <c r="E214" s="114" t="s">
        <v>344</v>
      </c>
      <c r="F214" s="114"/>
    </row>
    <row r="215" spans="1:6" x14ac:dyDescent="0.2">
      <c r="A215" s="114">
        <v>20250131</v>
      </c>
      <c r="B215" s="114">
        <v>39</v>
      </c>
      <c r="C215" s="270">
        <v>700</v>
      </c>
      <c r="D215" s="115">
        <v>45873</v>
      </c>
      <c r="E215" s="114" t="s">
        <v>341</v>
      </c>
      <c r="F215" s="114"/>
    </row>
    <row r="216" spans="1:6" x14ac:dyDescent="0.2">
      <c r="A216" s="114">
        <v>20250130</v>
      </c>
      <c r="B216" s="114">
        <v>41</v>
      </c>
      <c r="C216" s="270">
        <v>700</v>
      </c>
      <c r="D216" s="115">
        <v>45873</v>
      </c>
      <c r="E216" s="114" t="s">
        <v>341</v>
      </c>
      <c r="F216" s="114"/>
    </row>
    <row r="217" spans="1:6" x14ac:dyDescent="0.2">
      <c r="A217" s="114">
        <v>20250026</v>
      </c>
      <c r="B217" s="114" t="s">
        <v>82</v>
      </c>
      <c r="C217" s="270">
        <v>500</v>
      </c>
      <c r="D217" s="115">
        <v>45873</v>
      </c>
      <c r="E217" s="114" t="s">
        <v>341</v>
      </c>
      <c r="F217" s="114"/>
    </row>
    <row r="218" spans="1:6" x14ac:dyDescent="0.2">
      <c r="A218" s="114">
        <v>20250002</v>
      </c>
      <c r="B218" s="114">
        <v>2</v>
      </c>
      <c r="C218" s="270">
        <v>500</v>
      </c>
      <c r="D218" s="115">
        <v>45873</v>
      </c>
      <c r="E218" s="114" t="s">
        <v>341</v>
      </c>
      <c r="F218" s="114"/>
    </row>
    <row r="219" spans="1:6" x14ac:dyDescent="0.2">
      <c r="A219" s="114">
        <v>20250047</v>
      </c>
      <c r="B219" s="114">
        <v>36</v>
      </c>
      <c r="C219" s="270">
        <v>650</v>
      </c>
      <c r="D219" s="115">
        <v>45873</v>
      </c>
      <c r="E219" s="114" t="s">
        <v>341</v>
      </c>
      <c r="F219" s="114"/>
    </row>
    <row r="220" spans="1:6" x14ac:dyDescent="0.2">
      <c r="A220" s="114">
        <v>20250135</v>
      </c>
      <c r="B220" s="114">
        <v>1</v>
      </c>
      <c r="C220" s="270">
        <v>600</v>
      </c>
      <c r="D220" s="115">
        <v>45873</v>
      </c>
      <c r="E220" s="114" t="s">
        <v>344</v>
      </c>
      <c r="F220" s="114"/>
    </row>
    <row r="221" spans="1:6" x14ac:dyDescent="0.2">
      <c r="A221" s="114">
        <v>20250136</v>
      </c>
      <c r="B221" s="114">
        <v>3</v>
      </c>
      <c r="C221" s="270">
        <v>600</v>
      </c>
      <c r="D221" s="115">
        <v>45873</v>
      </c>
      <c r="E221" s="114" t="s">
        <v>344</v>
      </c>
      <c r="F221" s="114"/>
    </row>
    <row r="222" spans="1:6" x14ac:dyDescent="0.2">
      <c r="A222" s="114">
        <v>20250126</v>
      </c>
      <c r="B222" s="114">
        <v>97</v>
      </c>
      <c r="C222" s="270">
        <v>500</v>
      </c>
      <c r="D222" s="115">
        <v>45873</v>
      </c>
      <c r="E222" s="114" t="s">
        <v>341</v>
      </c>
      <c r="F222" s="114"/>
    </row>
    <row r="223" spans="1:6" x14ac:dyDescent="0.2">
      <c r="A223" s="114">
        <v>20250105</v>
      </c>
      <c r="B223" s="114">
        <v>85</v>
      </c>
      <c r="C223" s="270">
        <v>650</v>
      </c>
      <c r="D223" s="115">
        <v>45873</v>
      </c>
      <c r="E223" s="114" t="s">
        <v>344</v>
      </c>
      <c r="F223" s="114"/>
    </row>
    <row r="224" spans="1:6" x14ac:dyDescent="0.2">
      <c r="A224" s="114">
        <v>20250057</v>
      </c>
      <c r="B224" s="114">
        <v>46</v>
      </c>
      <c r="C224" s="270">
        <v>700</v>
      </c>
      <c r="D224" s="115">
        <v>45874</v>
      </c>
      <c r="E224" s="114" t="s">
        <v>341</v>
      </c>
      <c r="F224" s="114"/>
    </row>
    <row r="225" spans="1:6" x14ac:dyDescent="0.2">
      <c r="A225" s="114">
        <v>20250044</v>
      </c>
      <c r="B225" s="114">
        <v>33</v>
      </c>
      <c r="C225" s="270">
        <v>650</v>
      </c>
      <c r="D225" s="115">
        <v>45874</v>
      </c>
      <c r="E225" s="114" t="s">
        <v>341</v>
      </c>
      <c r="F225" s="114"/>
    </row>
    <row r="226" spans="1:6" x14ac:dyDescent="0.2">
      <c r="A226" s="114">
        <v>20250137</v>
      </c>
      <c r="B226" s="114" t="s">
        <v>104</v>
      </c>
      <c r="C226" s="270">
        <v>600</v>
      </c>
      <c r="D226" s="115">
        <v>45875</v>
      </c>
      <c r="E226" s="114" t="s">
        <v>341</v>
      </c>
      <c r="F226" s="114"/>
    </row>
    <row r="227" spans="1:6" x14ac:dyDescent="0.2">
      <c r="A227" s="114">
        <v>20250040</v>
      </c>
      <c r="B227" s="114">
        <v>29</v>
      </c>
      <c r="C227" s="270">
        <v>650</v>
      </c>
      <c r="D227" s="115">
        <v>45875</v>
      </c>
      <c r="E227" s="114" t="s">
        <v>341</v>
      </c>
      <c r="F227" s="114"/>
    </row>
    <row r="228" spans="1:6" x14ac:dyDescent="0.2">
      <c r="A228" s="114">
        <v>20250041</v>
      </c>
      <c r="B228" s="114">
        <v>30</v>
      </c>
      <c r="C228" s="270">
        <v>650</v>
      </c>
      <c r="D228" s="115">
        <v>45875</v>
      </c>
      <c r="E228" s="114" t="s">
        <v>344</v>
      </c>
      <c r="F228" s="114"/>
    </row>
    <row r="229" spans="1:6" x14ac:dyDescent="0.2">
      <c r="A229" s="114">
        <v>20250127</v>
      </c>
      <c r="B229" s="114">
        <v>91</v>
      </c>
      <c r="C229" s="270">
        <v>700</v>
      </c>
      <c r="D229" s="115">
        <v>45875</v>
      </c>
      <c r="E229" s="114" t="s">
        <v>341</v>
      </c>
      <c r="F229" s="114"/>
    </row>
    <row r="230" spans="1:6" x14ac:dyDescent="0.2">
      <c r="A230" s="114">
        <v>20250125</v>
      </c>
      <c r="B230" s="114">
        <v>96</v>
      </c>
      <c r="C230" s="270">
        <v>700</v>
      </c>
      <c r="D230" s="115">
        <v>45875</v>
      </c>
      <c r="E230" s="114" t="s">
        <v>341</v>
      </c>
      <c r="F230" s="114"/>
    </row>
    <row r="231" spans="1:6" x14ac:dyDescent="0.2">
      <c r="A231" s="114">
        <v>20250093</v>
      </c>
      <c r="B231" s="114">
        <v>82</v>
      </c>
      <c r="C231" s="270">
        <v>700</v>
      </c>
      <c r="D231" s="115">
        <v>45875</v>
      </c>
      <c r="E231" s="114" t="s">
        <v>341</v>
      </c>
      <c r="F231" s="114"/>
    </row>
    <row r="232" spans="1:6" x14ac:dyDescent="0.2">
      <c r="A232" s="114">
        <v>20250034</v>
      </c>
      <c r="B232" s="114" t="s">
        <v>113</v>
      </c>
      <c r="C232" s="270">
        <v>400</v>
      </c>
      <c r="D232" s="115">
        <v>45875</v>
      </c>
      <c r="E232" s="114" t="s">
        <v>341</v>
      </c>
      <c r="F232" s="114"/>
    </row>
    <row r="233" spans="1:6" x14ac:dyDescent="0.2">
      <c r="A233" s="114">
        <v>20250097</v>
      </c>
      <c r="B233" s="114">
        <v>86</v>
      </c>
      <c r="C233" s="270">
        <v>700</v>
      </c>
      <c r="D233" s="115">
        <v>45876</v>
      </c>
      <c r="E233" s="114" t="s">
        <v>344</v>
      </c>
      <c r="F233" s="114"/>
    </row>
    <row r="234" spans="1:6" x14ac:dyDescent="0.2">
      <c r="A234" s="114">
        <v>20250023</v>
      </c>
      <c r="B234" s="114">
        <v>23</v>
      </c>
      <c r="C234" s="270">
        <v>600</v>
      </c>
      <c r="D234" s="115">
        <v>45876</v>
      </c>
      <c r="E234" s="114" t="s">
        <v>344</v>
      </c>
      <c r="F234" s="114"/>
    </row>
    <row r="235" spans="1:6" x14ac:dyDescent="0.2">
      <c r="A235" s="114">
        <v>20250043</v>
      </c>
      <c r="B235" s="114">
        <v>32</v>
      </c>
      <c r="C235" s="270">
        <v>650</v>
      </c>
      <c r="D235" s="115">
        <v>45876</v>
      </c>
      <c r="E235" s="114" t="s">
        <v>341</v>
      </c>
      <c r="F235" s="114"/>
    </row>
    <row r="236" spans="1:6" x14ac:dyDescent="0.2">
      <c r="A236" s="114">
        <v>20250129</v>
      </c>
      <c r="B236" s="114">
        <v>4</v>
      </c>
      <c r="C236" s="270">
        <v>600</v>
      </c>
      <c r="D236" s="115">
        <v>45877</v>
      </c>
      <c r="E236" s="114" t="s">
        <v>341</v>
      </c>
      <c r="F236" s="114"/>
    </row>
    <row r="237" spans="1:6" x14ac:dyDescent="0.2">
      <c r="A237" s="114">
        <v>20250026</v>
      </c>
      <c r="B237" s="114" t="s">
        <v>82</v>
      </c>
      <c r="C237" s="270">
        <v>100</v>
      </c>
      <c r="D237" s="115">
        <v>45877</v>
      </c>
      <c r="E237" s="114" t="s">
        <v>341</v>
      </c>
      <c r="F237" s="114"/>
    </row>
    <row r="238" spans="1:6" x14ac:dyDescent="0.2">
      <c r="A238" s="114">
        <v>20250075</v>
      </c>
      <c r="B238" s="114">
        <v>64</v>
      </c>
      <c r="C238" s="270">
        <v>300</v>
      </c>
      <c r="D238" s="115">
        <v>45877</v>
      </c>
      <c r="E238" s="114" t="s">
        <v>341</v>
      </c>
      <c r="F238" s="114"/>
    </row>
    <row r="239" spans="1:6" x14ac:dyDescent="0.2">
      <c r="A239" s="114">
        <v>20250076</v>
      </c>
      <c r="B239" s="114">
        <v>65</v>
      </c>
      <c r="C239" s="270">
        <v>700</v>
      </c>
      <c r="D239" s="115">
        <v>45877</v>
      </c>
      <c r="E239" s="114" t="s">
        <v>341</v>
      </c>
      <c r="F239" s="114"/>
    </row>
    <row r="240" spans="1:6" x14ac:dyDescent="0.2">
      <c r="A240" s="114">
        <v>20250138</v>
      </c>
      <c r="B240" s="114">
        <v>6</v>
      </c>
      <c r="C240" s="270">
        <v>600</v>
      </c>
      <c r="D240" s="115">
        <v>45877</v>
      </c>
      <c r="E240" s="114" t="s">
        <v>341</v>
      </c>
      <c r="F240" s="114"/>
    </row>
    <row r="241" spans="1:6" x14ac:dyDescent="0.2">
      <c r="A241" s="114">
        <v>20250028</v>
      </c>
      <c r="B241" s="114" t="s">
        <v>88</v>
      </c>
      <c r="C241" s="270">
        <v>600</v>
      </c>
      <c r="D241" s="115">
        <v>45880</v>
      </c>
      <c r="E241" s="114" t="s">
        <v>344</v>
      </c>
      <c r="F241" s="114"/>
    </row>
    <row r="242" spans="1:6" x14ac:dyDescent="0.2">
      <c r="A242" s="114">
        <v>20250021</v>
      </c>
      <c r="B242" s="114">
        <v>21</v>
      </c>
      <c r="C242" s="270">
        <v>100</v>
      </c>
      <c r="D242" s="115">
        <v>45880</v>
      </c>
      <c r="E242" s="114" t="s">
        <v>341</v>
      </c>
      <c r="F242" s="114"/>
    </row>
    <row r="243" spans="1:6" x14ac:dyDescent="0.2">
      <c r="A243" s="114">
        <v>20250140</v>
      </c>
      <c r="B243" s="114">
        <v>97</v>
      </c>
      <c r="C243" s="270">
        <v>500</v>
      </c>
      <c r="D243" s="115">
        <v>45880</v>
      </c>
      <c r="E243" s="114" t="s">
        <v>341</v>
      </c>
      <c r="F243" s="114"/>
    </row>
    <row r="244" spans="1:6" x14ac:dyDescent="0.2">
      <c r="A244" s="114">
        <v>20250123</v>
      </c>
      <c r="B244" s="114">
        <v>98</v>
      </c>
      <c r="C244" s="270">
        <v>650</v>
      </c>
      <c r="D244" s="115">
        <v>45880</v>
      </c>
      <c r="E244" s="114" t="s">
        <v>341</v>
      </c>
      <c r="F244" s="114"/>
    </row>
    <row r="245" spans="1:6" x14ac:dyDescent="0.2">
      <c r="A245" s="114">
        <v>20250033</v>
      </c>
      <c r="B245" s="114">
        <v>16</v>
      </c>
      <c r="C245" s="270">
        <v>600</v>
      </c>
      <c r="D245" s="115">
        <v>45880</v>
      </c>
      <c r="E245" s="114" t="s">
        <v>344</v>
      </c>
      <c r="F245" s="114"/>
    </row>
    <row r="246" spans="1:6" x14ac:dyDescent="0.2">
      <c r="A246" s="114">
        <v>20250020</v>
      </c>
      <c r="B246" s="114">
        <v>20</v>
      </c>
      <c r="C246" s="270">
        <v>600</v>
      </c>
      <c r="D246" s="115">
        <v>45880</v>
      </c>
      <c r="E246" s="114" t="s">
        <v>341</v>
      </c>
      <c r="F246" s="114"/>
    </row>
    <row r="247" spans="1:6" x14ac:dyDescent="0.2">
      <c r="A247" s="114">
        <v>20250053</v>
      </c>
      <c r="B247" s="114">
        <v>42</v>
      </c>
      <c r="C247" s="270">
        <v>700</v>
      </c>
      <c r="D247" s="115">
        <v>45882</v>
      </c>
      <c r="E247" s="114" t="s">
        <v>344</v>
      </c>
      <c r="F247" s="114"/>
    </row>
    <row r="248" spans="1:6" x14ac:dyDescent="0.2">
      <c r="A248" s="114">
        <v>20250058</v>
      </c>
      <c r="B248" s="114">
        <v>47</v>
      </c>
      <c r="C248" s="270">
        <v>650</v>
      </c>
      <c r="D248" s="115">
        <v>45882</v>
      </c>
      <c r="E248" s="114" t="s">
        <v>344</v>
      </c>
      <c r="F248" s="114"/>
    </row>
    <row r="249" spans="1:6" x14ac:dyDescent="0.2">
      <c r="A249" s="114">
        <v>20250144</v>
      </c>
      <c r="B249" s="114">
        <v>73</v>
      </c>
      <c r="C249" s="270">
        <v>700</v>
      </c>
      <c r="D249" s="115">
        <v>45882</v>
      </c>
      <c r="E249" s="114" t="s">
        <v>344</v>
      </c>
      <c r="F249" s="114"/>
    </row>
    <row r="250" spans="1:6" x14ac:dyDescent="0.2">
      <c r="A250" s="114">
        <v>20250143</v>
      </c>
      <c r="B250" s="114">
        <v>96</v>
      </c>
      <c r="C250" s="270">
        <v>700</v>
      </c>
      <c r="D250" s="115">
        <v>45882</v>
      </c>
      <c r="E250" s="114" t="s">
        <v>341</v>
      </c>
      <c r="F250" s="114"/>
    </row>
    <row r="251" spans="1:6" x14ac:dyDescent="0.2">
      <c r="A251" s="114">
        <v>20250056</v>
      </c>
      <c r="B251" s="114">
        <v>45</v>
      </c>
      <c r="C251" s="270">
        <v>650</v>
      </c>
      <c r="D251" s="115">
        <v>45882</v>
      </c>
      <c r="E251" s="114" t="s">
        <v>341</v>
      </c>
      <c r="F251" s="114"/>
    </row>
    <row r="252" spans="1:6" x14ac:dyDescent="0.2">
      <c r="A252" s="114">
        <v>20250048</v>
      </c>
      <c r="B252" s="114">
        <v>37</v>
      </c>
      <c r="C252" s="270">
        <v>650</v>
      </c>
      <c r="D252" s="115">
        <v>45882</v>
      </c>
      <c r="E252" s="114" t="s">
        <v>341</v>
      </c>
      <c r="F252" s="114"/>
    </row>
    <row r="253" spans="1:6" x14ac:dyDescent="0.2">
      <c r="A253" s="114">
        <v>20250142</v>
      </c>
      <c r="B253" s="114">
        <v>27</v>
      </c>
      <c r="C253" s="270">
        <v>700</v>
      </c>
      <c r="D253" s="115">
        <v>45883</v>
      </c>
      <c r="E253" s="114" t="s">
        <v>341</v>
      </c>
      <c r="F253" s="114"/>
    </row>
    <row r="254" spans="1:6" x14ac:dyDescent="0.2">
      <c r="A254" s="114">
        <v>20250145</v>
      </c>
      <c r="B254" s="114">
        <v>93</v>
      </c>
      <c r="C254" s="270">
        <v>700</v>
      </c>
      <c r="D254" s="115">
        <v>45883</v>
      </c>
      <c r="E254" s="114" t="s">
        <v>341</v>
      </c>
      <c r="F254" s="114"/>
    </row>
    <row r="255" spans="1:6" x14ac:dyDescent="0.2">
      <c r="A255" s="114">
        <v>20250125</v>
      </c>
      <c r="B255" s="114">
        <v>26</v>
      </c>
      <c r="C255" s="270">
        <v>300</v>
      </c>
      <c r="D255" s="115">
        <v>45883</v>
      </c>
      <c r="E255" s="114" t="s">
        <v>341</v>
      </c>
      <c r="F255" s="114"/>
    </row>
    <row r="256" spans="1:6" x14ac:dyDescent="0.2">
      <c r="A256" s="114">
        <v>20250095</v>
      </c>
      <c r="B256" s="114">
        <v>84</v>
      </c>
      <c r="C256" s="270">
        <v>650</v>
      </c>
      <c r="D256" s="115">
        <v>45883</v>
      </c>
      <c r="E256" s="114" t="s">
        <v>341</v>
      </c>
      <c r="F256" s="114"/>
    </row>
    <row r="257" spans="1:6" x14ac:dyDescent="0.2">
      <c r="A257" s="114">
        <v>20250005</v>
      </c>
      <c r="B257" s="114">
        <v>5</v>
      </c>
      <c r="C257" s="270">
        <v>600</v>
      </c>
      <c r="D257" s="115">
        <v>45883</v>
      </c>
      <c r="E257" s="114" t="s">
        <v>341</v>
      </c>
      <c r="F257" s="114"/>
    </row>
    <row r="258" spans="1:6" x14ac:dyDescent="0.2">
      <c r="A258" s="114">
        <v>20250089</v>
      </c>
      <c r="B258" s="114">
        <v>78</v>
      </c>
      <c r="C258" s="270">
        <v>700</v>
      </c>
      <c r="D258" s="115">
        <v>45883</v>
      </c>
      <c r="E258" s="114" t="s">
        <v>344</v>
      </c>
      <c r="F258" s="114"/>
    </row>
    <row r="259" spans="1:6" x14ac:dyDescent="0.2">
      <c r="A259" s="114">
        <v>20250146</v>
      </c>
      <c r="B259" s="114">
        <v>69</v>
      </c>
      <c r="C259" s="270">
        <v>700</v>
      </c>
      <c r="D259" s="115">
        <v>45883</v>
      </c>
      <c r="E259" s="114" t="s">
        <v>341</v>
      </c>
      <c r="F259" s="114"/>
    </row>
    <row r="260" spans="1:6" x14ac:dyDescent="0.2">
      <c r="A260" s="114">
        <v>20250128</v>
      </c>
      <c r="B260" s="114">
        <v>99</v>
      </c>
      <c r="C260" s="270">
        <v>700</v>
      </c>
      <c r="D260" s="115">
        <v>45883</v>
      </c>
      <c r="E260" s="114" t="s">
        <v>344</v>
      </c>
      <c r="F260" s="114"/>
    </row>
    <row r="261" spans="1:6" x14ac:dyDescent="0.2">
      <c r="A261" s="114">
        <v>20250082</v>
      </c>
      <c r="B261" s="114">
        <v>71</v>
      </c>
      <c r="C261" s="270">
        <v>700</v>
      </c>
      <c r="D261" s="115">
        <v>45883</v>
      </c>
      <c r="E261" s="114" t="s">
        <v>344</v>
      </c>
      <c r="F261" s="114"/>
    </row>
    <row r="262" spans="1:6" x14ac:dyDescent="0.2">
      <c r="A262" s="114">
        <v>20250042</v>
      </c>
      <c r="B262" s="114">
        <v>31</v>
      </c>
      <c r="C262" s="270">
        <v>700</v>
      </c>
      <c r="D262" s="115">
        <v>45884</v>
      </c>
      <c r="E262" s="114" t="s">
        <v>341</v>
      </c>
      <c r="F262" s="114"/>
    </row>
    <row r="263" spans="1:6" x14ac:dyDescent="0.2">
      <c r="A263" s="114">
        <v>20250054</v>
      </c>
      <c r="B263" s="114">
        <v>43</v>
      </c>
      <c r="C263" s="270">
        <v>650</v>
      </c>
      <c r="D263" s="115">
        <v>45884</v>
      </c>
      <c r="E263" s="114" t="s">
        <v>341</v>
      </c>
      <c r="F263" s="114"/>
    </row>
    <row r="264" spans="1:6" x14ac:dyDescent="0.2">
      <c r="A264" s="114">
        <v>20250091</v>
      </c>
      <c r="B264" s="114">
        <v>80</v>
      </c>
      <c r="C264" s="270">
        <v>150</v>
      </c>
      <c r="D264" s="115">
        <v>45885</v>
      </c>
      <c r="E264" s="114" t="s">
        <v>341</v>
      </c>
      <c r="F264" s="114"/>
    </row>
    <row r="265" spans="1:6" x14ac:dyDescent="0.2">
      <c r="A265" s="114">
        <v>20250050</v>
      </c>
      <c r="B265" s="114">
        <v>89</v>
      </c>
      <c r="C265" s="270">
        <v>500</v>
      </c>
      <c r="D265" s="115">
        <v>45885</v>
      </c>
      <c r="E265" s="114" t="s">
        <v>341</v>
      </c>
      <c r="F265" s="114"/>
    </row>
    <row r="266" spans="1:6" x14ac:dyDescent="0.2">
      <c r="A266" s="114">
        <v>20250032</v>
      </c>
      <c r="B266" s="114" t="s">
        <v>85</v>
      </c>
      <c r="C266" s="270">
        <v>600</v>
      </c>
      <c r="D266" s="115">
        <v>45886</v>
      </c>
      <c r="E266" s="114" t="s">
        <v>341</v>
      </c>
      <c r="F266" s="114"/>
    </row>
    <row r="267" spans="1:6" x14ac:dyDescent="0.2">
      <c r="A267" s="114">
        <v>20250147</v>
      </c>
      <c r="B267" s="114">
        <v>59</v>
      </c>
      <c r="C267" s="270">
        <v>700</v>
      </c>
      <c r="D267" s="115">
        <v>45886</v>
      </c>
      <c r="E267" s="114" t="s">
        <v>341</v>
      </c>
      <c r="F267" s="114"/>
    </row>
    <row r="268" spans="1:6" x14ac:dyDescent="0.2">
      <c r="A268" s="114">
        <v>20250148</v>
      </c>
      <c r="B268" s="114">
        <v>38</v>
      </c>
      <c r="C268" s="270">
        <v>700</v>
      </c>
      <c r="D268" s="115">
        <v>45886</v>
      </c>
      <c r="E268" s="114" t="s">
        <v>341</v>
      </c>
      <c r="F268" s="114"/>
    </row>
  </sheetData>
  <sheetProtection sheet="1" objects="1" scenarios="1"/>
  <protectedRanges>
    <protectedRange sqref="B104" name="Range1"/>
  </protectedRange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BD670-D364-4C10-AA2D-5C28AAF203A1}">
  <dimension ref="A1:G147"/>
  <sheetViews>
    <sheetView topLeftCell="A122" zoomScaleNormal="60" zoomScaleSheetLayoutView="100" workbookViewId="0">
      <selection activeCell="F145" sqref="F145"/>
    </sheetView>
  </sheetViews>
  <sheetFormatPr defaultColWidth="8.609375" defaultRowHeight="15" x14ac:dyDescent="0.2"/>
  <cols>
    <col min="1" max="1" width="16.54296875" customWidth="1"/>
    <col min="2" max="2" width="20.04296875" bestFit="1" customWidth="1"/>
    <col min="3" max="3" width="14.125" customWidth="1"/>
    <col min="4" max="4" width="25.421875" customWidth="1"/>
    <col min="5" max="5" width="27.0390625" customWidth="1"/>
    <col min="6" max="6" width="20.71484375" customWidth="1"/>
    <col min="7" max="7" width="19.1015625" style="157" customWidth="1"/>
    <col min="8" max="16384" width="8.609375" style="157"/>
  </cols>
  <sheetData>
    <row r="1" spans="1:7" ht="18.75" x14ac:dyDescent="0.2">
      <c r="A1" s="117" t="s">
        <v>291</v>
      </c>
      <c r="B1" s="134" t="s">
        <v>294</v>
      </c>
      <c r="C1" s="117" t="s">
        <v>293</v>
      </c>
      <c r="D1" s="117" t="s">
        <v>295</v>
      </c>
      <c r="E1" s="158" t="s">
        <v>345</v>
      </c>
      <c r="F1" s="117" t="s">
        <v>346</v>
      </c>
      <c r="G1" s="177" t="s">
        <v>347</v>
      </c>
    </row>
    <row r="2" spans="1:7" x14ac:dyDescent="0.2">
      <c r="A2" s="170">
        <v>20250113</v>
      </c>
      <c r="B2" s="171" t="s">
        <v>348</v>
      </c>
      <c r="C2" s="170" t="s">
        <v>302</v>
      </c>
      <c r="D2" s="171" t="s">
        <v>349</v>
      </c>
      <c r="E2" s="172">
        <v>9782529804</v>
      </c>
      <c r="F2" s="171"/>
      <c r="G2" s="176"/>
    </row>
    <row r="3" spans="1:7" x14ac:dyDescent="0.2">
      <c r="A3" s="118">
        <v>20250002</v>
      </c>
      <c r="B3" s="135" t="s">
        <v>22</v>
      </c>
      <c r="C3" s="118" t="s">
        <v>302</v>
      </c>
      <c r="D3" s="135" t="s">
        <v>23</v>
      </c>
      <c r="E3" s="161">
        <v>7690935643</v>
      </c>
      <c r="F3" s="116">
        <v>2</v>
      </c>
      <c r="G3" s="116"/>
    </row>
    <row r="4" spans="1:7" x14ac:dyDescent="0.2">
      <c r="A4" s="170">
        <v>20250003</v>
      </c>
      <c r="B4" s="171" t="s">
        <v>350</v>
      </c>
      <c r="C4" s="170" t="s">
        <v>302</v>
      </c>
      <c r="D4" s="171" t="s">
        <v>157</v>
      </c>
      <c r="E4" s="172">
        <v>7062867045</v>
      </c>
      <c r="F4" s="171"/>
      <c r="G4" s="171"/>
    </row>
    <row r="5" spans="1:7" x14ac:dyDescent="0.2">
      <c r="A5" s="170">
        <v>20250004</v>
      </c>
      <c r="B5" s="171" t="s">
        <v>351</v>
      </c>
      <c r="C5" s="170" t="s">
        <v>302</v>
      </c>
      <c r="D5" s="171" t="s">
        <v>157</v>
      </c>
      <c r="E5" s="195">
        <v>7062867045</v>
      </c>
      <c r="F5" s="171"/>
      <c r="G5" s="171"/>
    </row>
    <row r="6" spans="1:7" x14ac:dyDescent="0.2">
      <c r="A6" s="118">
        <v>20250005</v>
      </c>
      <c r="B6" s="135" t="s">
        <v>30</v>
      </c>
      <c r="C6" s="118" t="s">
        <v>302</v>
      </c>
      <c r="D6" s="135" t="s">
        <v>31</v>
      </c>
      <c r="E6" s="161">
        <v>8875568509</v>
      </c>
      <c r="F6" s="116">
        <v>5</v>
      </c>
      <c r="G6" s="116"/>
    </row>
    <row r="7" spans="1:7" x14ac:dyDescent="0.2">
      <c r="A7" s="170">
        <v>20250006</v>
      </c>
      <c r="B7" s="171" t="s">
        <v>352</v>
      </c>
      <c r="C7" s="170" t="s">
        <v>302</v>
      </c>
      <c r="D7" s="171" t="s">
        <v>353</v>
      </c>
      <c r="E7" s="172">
        <v>6377357618</v>
      </c>
      <c r="F7" s="171"/>
      <c r="G7" s="116"/>
    </row>
    <row r="8" spans="1:7" s="159" customFormat="1" x14ac:dyDescent="0.2">
      <c r="A8" s="129">
        <v>20250007</v>
      </c>
      <c r="B8" s="116" t="s">
        <v>38</v>
      </c>
      <c r="C8" s="129" t="s">
        <v>302</v>
      </c>
      <c r="D8" s="116" t="s">
        <v>39</v>
      </c>
      <c r="E8" s="160" t="s">
        <v>24</v>
      </c>
      <c r="F8" s="116">
        <v>7</v>
      </c>
      <c r="G8" s="116"/>
    </row>
    <row r="9" spans="1:7" x14ac:dyDescent="0.2">
      <c r="A9" s="118">
        <v>20250008</v>
      </c>
      <c r="B9" s="135" t="s">
        <v>41</v>
      </c>
      <c r="C9" s="118" t="s">
        <v>302</v>
      </c>
      <c r="D9" s="135" t="s">
        <v>304</v>
      </c>
      <c r="E9" s="161">
        <v>9157315502</v>
      </c>
      <c r="F9" s="116">
        <v>8</v>
      </c>
      <c r="G9" s="116"/>
    </row>
    <row r="10" spans="1:7" x14ac:dyDescent="0.2">
      <c r="A10" s="118">
        <v>20250009</v>
      </c>
      <c r="B10" s="135" t="s">
        <v>44</v>
      </c>
      <c r="C10" s="118" t="s">
        <v>302</v>
      </c>
      <c r="D10" s="135" t="s">
        <v>45</v>
      </c>
      <c r="E10" s="161">
        <v>8769046125</v>
      </c>
      <c r="F10" s="116">
        <v>9</v>
      </c>
      <c r="G10" s="116"/>
    </row>
    <row r="11" spans="1:7" x14ac:dyDescent="0.2">
      <c r="A11" s="170">
        <v>20250010</v>
      </c>
      <c r="B11" s="171" t="s">
        <v>354</v>
      </c>
      <c r="C11" s="170" t="s">
        <v>302</v>
      </c>
      <c r="D11" s="171" t="s">
        <v>355</v>
      </c>
      <c r="E11" s="172">
        <v>7232097269</v>
      </c>
      <c r="F11" s="171"/>
      <c r="G11" s="116"/>
    </row>
    <row r="12" spans="1:7" x14ac:dyDescent="0.2">
      <c r="A12" s="118">
        <v>20250011</v>
      </c>
      <c r="B12" s="135" t="s">
        <v>48</v>
      </c>
      <c r="C12" s="118" t="s">
        <v>302</v>
      </c>
      <c r="D12" s="135" t="s">
        <v>49</v>
      </c>
      <c r="E12" s="161">
        <v>9829133209</v>
      </c>
      <c r="F12" s="116">
        <v>11</v>
      </c>
      <c r="G12" s="116"/>
    </row>
    <row r="13" spans="1:7" x14ac:dyDescent="0.2">
      <c r="A13" s="118">
        <v>20250012</v>
      </c>
      <c r="B13" s="135" t="s">
        <v>50</v>
      </c>
      <c r="C13" s="118" t="s">
        <v>302</v>
      </c>
      <c r="D13" s="135" t="s">
        <v>51</v>
      </c>
      <c r="E13" s="161">
        <v>9376656432</v>
      </c>
      <c r="F13" s="116">
        <v>12</v>
      </c>
      <c r="G13" s="116"/>
    </row>
    <row r="14" spans="1:7" x14ac:dyDescent="0.2">
      <c r="A14" s="118">
        <v>20250013</v>
      </c>
      <c r="B14" s="135" t="s">
        <v>305</v>
      </c>
      <c r="C14" s="118" t="s">
        <v>302</v>
      </c>
      <c r="D14" s="135" t="s">
        <v>54</v>
      </c>
      <c r="E14" s="161">
        <v>9460678698</v>
      </c>
      <c r="F14" s="116">
        <v>13</v>
      </c>
      <c r="G14" s="116"/>
    </row>
    <row r="15" spans="1:7" x14ac:dyDescent="0.2">
      <c r="A15" s="118">
        <v>20250014</v>
      </c>
      <c r="B15" s="135" t="s">
        <v>56</v>
      </c>
      <c r="C15" s="118" t="s">
        <v>302</v>
      </c>
      <c r="D15" s="135" t="s">
        <v>57</v>
      </c>
      <c r="E15" s="161">
        <v>7878392098</v>
      </c>
      <c r="F15" s="116">
        <v>14</v>
      </c>
      <c r="G15" s="116"/>
    </row>
    <row r="16" spans="1:7" x14ac:dyDescent="0.2">
      <c r="A16" s="118">
        <v>20250015</v>
      </c>
      <c r="B16" s="135" t="s">
        <v>59</v>
      </c>
      <c r="C16" s="118" t="s">
        <v>302</v>
      </c>
      <c r="D16" s="135" t="s">
        <v>60</v>
      </c>
      <c r="E16" s="161">
        <v>9588878817</v>
      </c>
      <c r="F16" s="116">
        <v>15</v>
      </c>
      <c r="G16" s="116"/>
    </row>
    <row r="17" spans="1:7" x14ac:dyDescent="0.2">
      <c r="A17" s="170">
        <v>20250016</v>
      </c>
      <c r="B17" s="171" t="s">
        <v>356</v>
      </c>
      <c r="C17" s="170" t="s">
        <v>302</v>
      </c>
      <c r="D17" s="171" t="s">
        <v>357</v>
      </c>
      <c r="E17" s="172">
        <v>9509427296</v>
      </c>
      <c r="F17" s="171"/>
      <c r="G17" s="116"/>
    </row>
    <row r="18" spans="1:7" x14ac:dyDescent="0.2">
      <c r="A18" s="118">
        <v>20250017</v>
      </c>
      <c r="B18" s="135" t="s">
        <v>63</v>
      </c>
      <c r="C18" s="118" t="s">
        <v>302</v>
      </c>
      <c r="D18" s="135" t="s">
        <v>64</v>
      </c>
      <c r="E18" s="161">
        <v>9799196096</v>
      </c>
      <c r="F18" s="116">
        <v>17</v>
      </c>
      <c r="G18" s="116"/>
    </row>
    <row r="19" spans="1:7" x14ac:dyDescent="0.2">
      <c r="A19" s="118">
        <v>20250018</v>
      </c>
      <c r="B19" s="135" t="s">
        <v>41</v>
      </c>
      <c r="C19" s="118" t="s">
        <v>302</v>
      </c>
      <c r="D19" s="135" t="s">
        <v>65</v>
      </c>
      <c r="E19" s="161">
        <v>6350248015</v>
      </c>
      <c r="F19" s="116">
        <v>18</v>
      </c>
      <c r="G19" s="116"/>
    </row>
    <row r="20" spans="1:7" x14ac:dyDescent="0.2">
      <c r="A20" s="118">
        <v>20250019</v>
      </c>
      <c r="B20" s="135" t="s">
        <v>307</v>
      </c>
      <c r="C20" s="118" t="s">
        <v>302</v>
      </c>
      <c r="D20" s="135" t="s">
        <v>67</v>
      </c>
      <c r="E20" s="161"/>
      <c r="F20" s="116">
        <v>19</v>
      </c>
      <c r="G20" s="116"/>
    </row>
    <row r="21" spans="1:7" x14ac:dyDescent="0.2">
      <c r="A21" s="118">
        <v>20250020</v>
      </c>
      <c r="B21" s="135" t="s">
        <v>69</v>
      </c>
      <c r="C21" s="118" t="s">
        <v>302</v>
      </c>
      <c r="D21" s="135" t="s">
        <v>70</v>
      </c>
      <c r="E21" s="161">
        <v>8955184584</v>
      </c>
      <c r="F21" s="116">
        <v>20</v>
      </c>
      <c r="G21" s="116"/>
    </row>
    <row r="22" spans="1:7" x14ac:dyDescent="0.2">
      <c r="A22" s="118">
        <v>20250021</v>
      </c>
      <c r="B22" s="135" t="s">
        <v>69</v>
      </c>
      <c r="C22" s="118" t="s">
        <v>302</v>
      </c>
      <c r="D22" s="135" t="s">
        <v>71</v>
      </c>
      <c r="E22" s="161">
        <v>9509459803</v>
      </c>
      <c r="F22" s="116">
        <v>21</v>
      </c>
      <c r="G22" s="116"/>
    </row>
    <row r="23" spans="1:7" x14ac:dyDescent="0.2">
      <c r="A23" s="173">
        <v>20250022</v>
      </c>
      <c r="B23" s="174" t="s">
        <v>358</v>
      </c>
      <c r="C23" s="173" t="s">
        <v>302</v>
      </c>
      <c r="D23" s="174" t="s">
        <v>187</v>
      </c>
      <c r="E23" s="188">
        <v>8529617748</v>
      </c>
      <c r="F23" s="174"/>
      <c r="G23" s="116"/>
    </row>
    <row r="24" spans="1:7" x14ac:dyDescent="0.2">
      <c r="A24" s="118">
        <v>20250023</v>
      </c>
      <c r="B24" s="135" t="s">
        <v>75</v>
      </c>
      <c r="C24" s="118" t="s">
        <v>302</v>
      </c>
      <c r="D24" s="135" t="s">
        <v>76</v>
      </c>
      <c r="E24" s="161">
        <v>8058726576</v>
      </c>
      <c r="F24" s="116">
        <v>23</v>
      </c>
      <c r="G24" s="116"/>
    </row>
    <row r="25" spans="1:7" x14ac:dyDescent="0.2">
      <c r="A25" s="173">
        <v>20250024</v>
      </c>
      <c r="B25" s="174" t="s">
        <v>359</v>
      </c>
      <c r="C25" s="173" t="s">
        <v>302</v>
      </c>
      <c r="D25" s="174"/>
      <c r="E25" s="175">
        <v>9358031618</v>
      </c>
      <c r="F25" s="174"/>
      <c r="G25" s="116"/>
    </row>
    <row r="26" spans="1:7" x14ac:dyDescent="0.2">
      <c r="A26" s="118">
        <v>20250025</v>
      </c>
      <c r="B26" s="135" t="s">
        <v>81</v>
      </c>
      <c r="C26" s="118" t="s">
        <v>302</v>
      </c>
      <c r="D26" s="135" t="s">
        <v>67</v>
      </c>
      <c r="E26" s="161" t="s">
        <v>24</v>
      </c>
      <c r="F26" s="116" t="s">
        <v>80</v>
      </c>
      <c r="G26" s="116"/>
    </row>
    <row r="27" spans="1:7" x14ac:dyDescent="0.2">
      <c r="A27" s="118">
        <v>20250026</v>
      </c>
      <c r="B27" s="132" t="s">
        <v>83</v>
      </c>
      <c r="C27" s="118" t="s">
        <v>302</v>
      </c>
      <c r="D27" s="135" t="s">
        <v>84</v>
      </c>
      <c r="E27" s="162">
        <v>9785725239</v>
      </c>
      <c r="F27" s="116" t="s">
        <v>82</v>
      </c>
      <c r="G27" s="116"/>
    </row>
    <row r="28" spans="1:7" x14ac:dyDescent="0.2">
      <c r="A28" s="173">
        <v>20250027</v>
      </c>
      <c r="B28" s="174" t="s">
        <v>360</v>
      </c>
      <c r="C28" s="173" t="s">
        <v>302</v>
      </c>
      <c r="D28" s="174" t="s">
        <v>309</v>
      </c>
      <c r="E28" s="175">
        <v>8058591891</v>
      </c>
      <c r="F28" s="174"/>
      <c r="G28" s="116"/>
    </row>
    <row r="29" spans="1:7" x14ac:dyDescent="0.2">
      <c r="A29" s="118">
        <v>20250028</v>
      </c>
      <c r="B29" s="132" t="s">
        <v>49</v>
      </c>
      <c r="C29" s="118" t="s">
        <v>302</v>
      </c>
      <c r="D29" s="135" t="s">
        <v>89</v>
      </c>
      <c r="E29" s="162">
        <v>9509173024</v>
      </c>
      <c r="F29" s="116" t="s">
        <v>88</v>
      </c>
      <c r="G29" s="116"/>
    </row>
    <row r="30" spans="1:7" x14ac:dyDescent="0.2">
      <c r="A30" s="118">
        <v>20250029</v>
      </c>
      <c r="B30" s="135" t="s">
        <v>92</v>
      </c>
      <c r="C30" s="118" t="s">
        <v>302</v>
      </c>
      <c r="D30" s="135" t="s">
        <v>93</v>
      </c>
      <c r="E30" s="161">
        <v>9157315502</v>
      </c>
      <c r="F30" s="116" t="s">
        <v>91</v>
      </c>
      <c r="G30" s="116"/>
    </row>
    <row r="31" spans="1:7" x14ac:dyDescent="0.2">
      <c r="A31" s="118">
        <v>20250030</v>
      </c>
      <c r="B31" s="135" t="s">
        <v>95</v>
      </c>
      <c r="C31" s="118" t="s">
        <v>302</v>
      </c>
      <c r="D31" s="135" t="s">
        <v>96</v>
      </c>
      <c r="E31" s="161">
        <v>9660575543</v>
      </c>
      <c r="F31" s="116" t="s">
        <v>94</v>
      </c>
      <c r="G31" s="116"/>
    </row>
    <row r="32" spans="1:7" x14ac:dyDescent="0.2">
      <c r="A32" s="118">
        <v>20250031</v>
      </c>
      <c r="B32" s="135" t="s">
        <v>100</v>
      </c>
      <c r="C32" s="118" t="s">
        <v>302</v>
      </c>
      <c r="D32" s="135" t="s">
        <v>60</v>
      </c>
      <c r="E32" s="161">
        <v>9413917341</v>
      </c>
      <c r="F32" s="116" t="s">
        <v>99</v>
      </c>
      <c r="G32" s="116"/>
    </row>
    <row r="33" spans="1:7" x14ac:dyDescent="0.2">
      <c r="A33" s="118">
        <v>20250032</v>
      </c>
      <c r="B33" s="132" t="s">
        <v>308</v>
      </c>
      <c r="C33" s="118" t="s">
        <v>302</v>
      </c>
      <c r="D33" s="135" t="s">
        <v>87</v>
      </c>
      <c r="E33" s="162">
        <v>8440808247</v>
      </c>
      <c r="F33" s="116" t="s">
        <v>85</v>
      </c>
      <c r="G33" s="116"/>
    </row>
    <row r="34" spans="1:7" x14ac:dyDescent="0.2">
      <c r="A34" s="118">
        <v>20250033</v>
      </c>
      <c r="B34" s="132" t="s">
        <v>61</v>
      </c>
      <c r="C34" s="118" t="s">
        <v>302</v>
      </c>
      <c r="D34" s="135" t="s">
        <v>306</v>
      </c>
      <c r="E34" s="162">
        <v>9351948287</v>
      </c>
      <c r="F34" s="116">
        <v>16</v>
      </c>
      <c r="G34" s="116"/>
    </row>
    <row r="35" spans="1:7" x14ac:dyDescent="0.2">
      <c r="A35" s="118">
        <v>20250034</v>
      </c>
      <c r="B35" s="135" t="s">
        <v>114</v>
      </c>
      <c r="C35" s="118" t="s">
        <v>302</v>
      </c>
      <c r="D35" s="135" t="s">
        <v>35</v>
      </c>
      <c r="E35" s="161">
        <v>6375127030</v>
      </c>
      <c r="F35" s="116" t="s">
        <v>113</v>
      </c>
      <c r="G35" s="116"/>
    </row>
    <row r="36" spans="1:7" x14ac:dyDescent="0.2">
      <c r="A36" s="118">
        <v>20250035</v>
      </c>
      <c r="B36" s="135"/>
      <c r="C36" s="135" t="s">
        <v>302</v>
      </c>
      <c r="D36" s="135"/>
      <c r="E36" s="161"/>
      <c r="F36" s="116" t="s">
        <v>313</v>
      </c>
      <c r="G36" s="116"/>
    </row>
    <row r="37" spans="1:7" x14ac:dyDescent="0.2">
      <c r="A37" s="156"/>
      <c r="B37" s="151"/>
      <c r="C37" s="151"/>
      <c r="D37" s="151"/>
      <c r="E37" s="151"/>
      <c r="F37" s="164"/>
      <c r="G37" s="116"/>
    </row>
    <row r="38" spans="1:7" x14ac:dyDescent="0.2">
      <c r="A38" s="122">
        <v>20250036</v>
      </c>
      <c r="B38" s="135" t="s">
        <v>119</v>
      </c>
      <c r="C38" s="123" t="s">
        <v>314</v>
      </c>
      <c r="D38" s="135" t="s">
        <v>120</v>
      </c>
      <c r="E38" s="161">
        <v>9660575543</v>
      </c>
      <c r="F38" s="116">
        <v>25</v>
      </c>
      <c r="G38" s="116"/>
    </row>
    <row r="39" spans="1:7" x14ac:dyDescent="0.2">
      <c r="A39" s="181">
        <v>20250037</v>
      </c>
      <c r="B39" s="171" t="s">
        <v>361</v>
      </c>
      <c r="C39" s="182" t="s">
        <v>314</v>
      </c>
      <c r="D39" s="171" t="s">
        <v>362</v>
      </c>
      <c r="E39" s="172">
        <v>8440880804</v>
      </c>
      <c r="F39" s="171"/>
      <c r="G39" s="116"/>
    </row>
    <row r="40" spans="1:7" x14ac:dyDescent="0.2">
      <c r="A40" s="181">
        <v>20250038</v>
      </c>
      <c r="B40" s="171" t="s">
        <v>363</v>
      </c>
      <c r="C40" s="182" t="s">
        <v>314</v>
      </c>
      <c r="D40" s="171" t="s">
        <v>364</v>
      </c>
      <c r="E40" s="172">
        <v>9024480597</v>
      </c>
      <c r="F40" s="171"/>
      <c r="G40" s="116"/>
    </row>
    <row r="41" spans="1:7" x14ac:dyDescent="0.2">
      <c r="A41" s="122">
        <v>20250039</v>
      </c>
      <c r="B41" s="135" t="s">
        <v>125</v>
      </c>
      <c r="C41" s="123" t="s">
        <v>314</v>
      </c>
      <c r="D41" s="135" t="s">
        <v>126</v>
      </c>
      <c r="E41" s="161">
        <v>8955184584</v>
      </c>
      <c r="F41" s="116">
        <v>28</v>
      </c>
      <c r="G41" s="116"/>
    </row>
    <row r="42" spans="1:7" x14ac:dyDescent="0.2">
      <c r="A42" s="122">
        <v>20250040</v>
      </c>
      <c r="B42" s="135" t="s">
        <v>109</v>
      </c>
      <c r="C42" s="123" t="s">
        <v>314</v>
      </c>
      <c r="D42" s="135" t="s">
        <v>127</v>
      </c>
      <c r="E42" s="161">
        <v>8949686676</v>
      </c>
      <c r="F42" s="116">
        <v>29</v>
      </c>
      <c r="G42" s="116"/>
    </row>
    <row r="43" spans="1:7" x14ac:dyDescent="0.2">
      <c r="A43" s="122">
        <v>20250041</v>
      </c>
      <c r="B43" s="135" t="s">
        <v>129</v>
      </c>
      <c r="C43" s="123" t="s">
        <v>314</v>
      </c>
      <c r="D43" s="135" t="s">
        <v>130</v>
      </c>
      <c r="E43" s="161">
        <v>6375449564</v>
      </c>
      <c r="F43" s="116">
        <v>30</v>
      </c>
      <c r="G43" s="116"/>
    </row>
    <row r="44" spans="1:7" x14ac:dyDescent="0.2">
      <c r="A44" s="122">
        <v>20250042</v>
      </c>
      <c r="B44" s="135" t="s">
        <v>132</v>
      </c>
      <c r="C44" s="123" t="s">
        <v>314</v>
      </c>
      <c r="D44" s="135" t="s">
        <v>316</v>
      </c>
      <c r="E44" s="161">
        <v>9983393502</v>
      </c>
      <c r="F44" s="116">
        <v>31</v>
      </c>
      <c r="G44" s="116"/>
    </row>
    <row r="45" spans="1:7" x14ac:dyDescent="0.2">
      <c r="A45" s="122">
        <v>20250043</v>
      </c>
      <c r="B45" s="135" t="s">
        <v>125</v>
      </c>
      <c r="C45" s="123" t="s">
        <v>314</v>
      </c>
      <c r="D45" s="135" t="s">
        <v>135</v>
      </c>
      <c r="E45" s="161">
        <v>7568481566</v>
      </c>
      <c r="F45" s="116">
        <v>32</v>
      </c>
      <c r="G45" s="116"/>
    </row>
    <row r="46" spans="1:7" x14ac:dyDescent="0.2">
      <c r="A46" s="122">
        <v>20250044</v>
      </c>
      <c r="B46" s="135" t="s">
        <v>317</v>
      </c>
      <c r="C46" s="123" t="s">
        <v>314</v>
      </c>
      <c r="D46" s="135" t="s">
        <v>137</v>
      </c>
      <c r="E46" s="161">
        <v>8502871212</v>
      </c>
      <c r="F46" s="116">
        <v>33</v>
      </c>
      <c r="G46" s="116"/>
    </row>
    <row r="47" spans="1:7" x14ac:dyDescent="0.2">
      <c r="A47" s="122">
        <v>20250045</v>
      </c>
      <c r="B47" s="135" t="s">
        <v>93</v>
      </c>
      <c r="C47" s="123" t="s">
        <v>314</v>
      </c>
      <c r="D47" s="135" t="s">
        <v>138</v>
      </c>
      <c r="E47" s="161">
        <v>8306022515</v>
      </c>
      <c r="F47" s="116">
        <v>34</v>
      </c>
      <c r="G47" s="116"/>
    </row>
    <row r="48" spans="1:7" x14ac:dyDescent="0.2">
      <c r="A48" s="122">
        <v>20250046</v>
      </c>
      <c r="B48" s="135" t="s">
        <v>140</v>
      </c>
      <c r="C48" s="123" t="s">
        <v>314</v>
      </c>
      <c r="D48" s="135" t="s">
        <v>141</v>
      </c>
      <c r="E48" s="161">
        <v>7733981974</v>
      </c>
      <c r="F48" s="116">
        <v>35</v>
      </c>
      <c r="G48" s="116"/>
    </row>
    <row r="49" spans="1:7" x14ac:dyDescent="0.2">
      <c r="A49" s="122">
        <v>20250047</v>
      </c>
      <c r="B49" s="135" t="s">
        <v>143</v>
      </c>
      <c r="C49" s="123" t="s">
        <v>314</v>
      </c>
      <c r="D49" s="135" t="s">
        <v>144</v>
      </c>
      <c r="E49" s="161">
        <v>9057343212</v>
      </c>
      <c r="F49" s="116">
        <v>36</v>
      </c>
      <c r="G49" s="116"/>
    </row>
    <row r="50" spans="1:7" x14ac:dyDescent="0.2">
      <c r="A50" s="122">
        <v>20250048</v>
      </c>
      <c r="B50" s="135" t="s">
        <v>146</v>
      </c>
      <c r="C50" s="123" t="s">
        <v>314</v>
      </c>
      <c r="D50" s="135" t="s">
        <v>147</v>
      </c>
      <c r="E50" s="161">
        <v>9509593431</v>
      </c>
      <c r="F50" s="116">
        <v>37</v>
      </c>
      <c r="G50" s="116"/>
    </row>
    <row r="51" spans="1:7" x14ac:dyDescent="0.2">
      <c r="A51" s="181">
        <v>20250049</v>
      </c>
      <c r="B51" s="171" t="s">
        <v>365</v>
      </c>
      <c r="C51" s="182" t="s">
        <v>314</v>
      </c>
      <c r="D51" s="171" t="s">
        <v>29</v>
      </c>
      <c r="E51" s="172">
        <v>7877361648</v>
      </c>
      <c r="F51" s="171"/>
      <c r="G51" s="116"/>
    </row>
    <row r="52" spans="1:7" x14ac:dyDescent="0.2">
      <c r="A52" s="122">
        <v>20250050</v>
      </c>
      <c r="B52" s="135" t="s">
        <v>247</v>
      </c>
      <c r="C52" s="123" t="s">
        <v>314</v>
      </c>
      <c r="D52" s="135" t="s">
        <v>248</v>
      </c>
      <c r="E52" s="161">
        <v>9982548285</v>
      </c>
      <c r="F52" s="116">
        <v>89</v>
      </c>
      <c r="G52" s="116"/>
    </row>
    <row r="53" spans="1:7" x14ac:dyDescent="0.2">
      <c r="A53" s="122">
        <v>20250051</v>
      </c>
      <c r="B53" s="135" t="s">
        <v>150</v>
      </c>
      <c r="C53" s="123" t="s">
        <v>314</v>
      </c>
      <c r="D53" s="135" t="s">
        <v>151</v>
      </c>
      <c r="E53" s="161">
        <v>7014416331</v>
      </c>
      <c r="F53" s="116">
        <v>40</v>
      </c>
      <c r="G53" s="116"/>
    </row>
    <row r="54" spans="1:7" x14ac:dyDescent="0.2">
      <c r="A54" s="181">
        <v>20250052</v>
      </c>
      <c r="B54" s="171" t="s">
        <v>169</v>
      </c>
      <c r="C54" s="182" t="s">
        <v>314</v>
      </c>
      <c r="D54" s="171" t="s">
        <v>319</v>
      </c>
      <c r="E54" s="172">
        <v>6350659104</v>
      </c>
      <c r="F54" s="171"/>
      <c r="G54" s="116"/>
    </row>
    <row r="55" spans="1:7" x14ac:dyDescent="0.2">
      <c r="A55" s="122">
        <v>20250053</v>
      </c>
      <c r="B55" s="135" t="s">
        <v>153</v>
      </c>
      <c r="C55" s="123" t="s">
        <v>314</v>
      </c>
      <c r="D55" s="135" t="s">
        <v>154</v>
      </c>
      <c r="E55" s="161">
        <v>9352167457</v>
      </c>
      <c r="F55" s="116">
        <v>42</v>
      </c>
      <c r="G55" s="116"/>
    </row>
    <row r="56" spans="1:7" x14ac:dyDescent="0.2">
      <c r="A56" s="122">
        <v>20250054</v>
      </c>
      <c r="B56" s="135" t="s">
        <v>318</v>
      </c>
      <c r="C56" s="123" t="s">
        <v>314</v>
      </c>
      <c r="D56" s="135" t="s">
        <v>157</v>
      </c>
      <c r="E56" s="161">
        <v>8696671310</v>
      </c>
      <c r="F56" s="116">
        <v>43</v>
      </c>
      <c r="G56" s="116"/>
    </row>
    <row r="57" spans="1:7" x14ac:dyDescent="0.2">
      <c r="A57" s="122">
        <v>20250055</v>
      </c>
      <c r="B57" s="135" t="s">
        <v>158</v>
      </c>
      <c r="C57" s="123" t="s">
        <v>314</v>
      </c>
      <c r="D57" s="135" t="s">
        <v>159</v>
      </c>
      <c r="E57" s="161">
        <v>9256354523</v>
      </c>
      <c r="F57" s="116">
        <v>44</v>
      </c>
      <c r="G57" s="116"/>
    </row>
    <row r="58" spans="1:7" x14ac:dyDescent="0.2">
      <c r="A58" s="122">
        <v>20250056</v>
      </c>
      <c r="B58" s="135" t="s">
        <v>161</v>
      </c>
      <c r="C58" s="123" t="s">
        <v>314</v>
      </c>
      <c r="D58" s="135" t="s">
        <v>147</v>
      </c>
      <c r="E58" s="161">
        <v>6367733582</v>
      </c>
      <c r="F58" s="116">
        <v>45</v>
      </c>
      <c r="G58" s="116"/>
    </row>
    <row r="59" spans="1:7" x14ac:dyDescent="0.2">
      <c r="A59" s="122">
        <v>20250057</v>
      </c>
      <c r="B59" s="135" t="s">
        <v>162</v>
      </c>
      <c r="C59" s="123" t="s">
        <v>314</v>
      </c>
      <c r="D59" s="135" t="s">
        <v>163</v>
      </c>
      <c r="E59" s="161">
        <v>6378176326</v>
      </c>
      <c r="F59" s="116">
        <v>46</v>
      </c>
      <c r="G59" s="116"/>
    </row>
    <row r="60" spans="1:7" x14ac:dyDescent="0.2">
      <c r="A60" s="122">
        <v>20250058</v>
      </c>
      <c r="B60" s="135" t="s">
        <v>165</v>
      </c>
      <c r="C60" s="123" t="s">
        <v>314</v>
      </c>
      <c r="D60" s="135" t="s">
        <v>152</v>
      </c>
      <c r="E60" s="161">
        <v>8824391812</v>
      </c>
      <c r="F60" s="116">
        <v>47</v>
      </c>
      <c r="G60" s="116"/>
    </row>
    <row r="61" spans="1:7" x14ac:dyDescent="0.2">
      <c r="A61" s="122">
        <v>20250059</v>
      </c>
      <c r="B61" s="135" t="s">
        <v>166</v>
      </c>
      <c r="C61" s="123" t="s">
        <v>314</v>
      </c>
      <c r="D61" s="135" t="s">
        <v>167</v>
      </c>
      <c r="E61" s="161">
        <v>8209319749</v>
      </c>
      <c r="F61" s="116">
        <v>48</v>
      </c>
      <c r="G61" s="116"/>
    </row>
    <row r="62" spans="1:7" x14ac:dyDescent="0.2">
      <c r="A62" s="122">
        <v>20250060</v>
      </c>
      <c r="B62" s="135" t="s">
        <v>168</v>
      </c>
      <c r="C62" s="123" t="s">
        <v>314</v>
      </c>
      <c r="D62" s="135" t="s">
        <v>29</v>
      </c>
      <c r="E62" s="161">
        <v>7425812233</v>
      </c>
      <c r="F62" s="116">
        <v>49</v>
      </c>
      <c r="G62" s="116"/>
    </row>
    <row r="63" spans="1:7" x14ac:dyDescent="0.2">
      <c r="A63" s="181">
        <v>20250061</v>
      </c>
      <c r="B63" s="171" t="s">
        <v>366</v>
      </c>
      <c r="C63" s="182" t="s">
        <v>314</v>
      </c>
      <c r="D63" s="171" t="s">
        <v>367</v>
      </c>
      <c r="E63" s="172">
        <v>9079887420</v>
      </c>
      <c r="F63" s="171"/>
      <c r="G63" s="116"/>
    </row>
    <row r="64" spans="1:7" x14ac:dyDescent="0.2">
      <c r="A64" s="122">
        <v>20250062</v>
      </c>
      <c r="B64" s="135" t="s">
        <v>171</v>
      </c>
      <c r="C64" s="123" t="s">
        <v>314</v>
      </c>
      <c r="D64" s="135" t="s">
        <v>172</v>
      </c>
      <c r="E64" s="161">
        <v>9057493021</v>
      </c>
      <c r="F64" s="116">
        <v>51</v>
      </c>
      <c r="G64" s="116"/>
    </row>
    <row r="65" spans="1:7" x14ac:dyDescent="0.2">
      <c r="A65" s="122">
        <v>20250063</v>
      </c>
      <c r="B65" s="135" t="s">
        <v>173</v>
      </c>
      <c r="C65" s="123" t="s">
        <v>314</v>
      </c>
      <c r="D65" s="135" t="s">
        <v>174</v>
      </c>
      <c r="E65" s="161">
        <v>9256930836</v>
      </c>
      <c r="F65" s="116">
        <v>52</v>
      </c>
      <c r="G65" s="116"/>
    </row>
    <row r="66" spans="1:7" x14ac:dyDescent="0.2">
      <c r="A66" s="122">
        <v>20250064</v>
      </c>
      <c r="B66" s="135" t="s">
        <v>175</v>
      </c>
      <c r="C66" s="123" t="s">
        <v>314</v>
      </c>
      <c r="D66" s="135" t="s">
        <v>176</v>
      </c>
      <c r="E66" s="161">
        <v>9783995499</v>
      </c>
      <c r="F66" s="116">
        <v>53</v>
      </c>
      <c r="G66" s="116"/>
    </row>
    <row r="67" spans="1:7" x14ac:dyDescent="0.2">
      <c r="A67" s="181"/>
      <c r="B67" s="171" t="s">
        <v>368</v>
      </c>
      <c r="C67" s="182" t="s">
        <v>314</v>
      </c>
      <c r="D67" s="171" t="s">
        <v>320</v>
      </c>
      <c r="E67" s="172">
        <v>9166372532</v>
      </c>
      <c r="F67" s="171"/>
      <c r="G67" s="292"/>
    </row>
    <row r="68" spans="1:7" x14ac:dyDescent="0.2">
      <c r="A68" s="122">
        <v>20250066</v>
      </c>
      <c r="B68" s="135" t="s">
        <v>181</v>
      </c>
      <c r="C68" s="123" t="s">
        <v>314</v>
      </c>
      <c r="D68" s="135" t="s">
        <v>182</v>
      </c>
      <c r="E68" s="161">
        <v>7665889687</v>
      </c>
      <c r="F68" s="116">
        <v>55</v>
      </c>
      <c r="G68" s="116"/>
    </row>
    <row r="69" spans="1:7" x14ac:dyDescent="0.2">
      <c r="A69" s="190">
        <v>20250067</v>
      </c>
      <c r="B69" s="174" t="s">
        <v>369</v>
      </c>
      <c r="C69" s="189" t="s">
        <v>314</v>
      </c>
      <c r="D69" s="174" t="s">
        <v>189</v>
      </c>
      <c r="E69" s="175">
        <v>9680663311</v>
      </c>
      <c r="F69" s="174"/>
      <c r="G69" s="116"/>
    </row>
    <row r="70" spans="1:7" x14ac:dyDescent="0.2">
      <c r="A70" s="190">
        <v>20250068</v>
      </c>
      <c r="B70" s="174" t="s">
        <v>186</v>
      </c>
      <c r="C70" s="189" t="s">
        <v>314</v>
      </c>
      <c r="D70" s="174" t="s">
        <v>187</v>
      </c>
      <c r="E70" s="175">
        <v>8058019963</v>
      </c>
      <c r="F70" s="174"/>
      <c r="G70" s="116"/>
    </row>
    <row r="71" spans="1:7" x14ac:dyDescent="0.2">
      <c r="A71" s="122">
        <v>20250069</v>
      </c>
      <c r="B71" s="135" t="s">
        <v>188</v>
      </c>
      <c r="C71" s="123" t="s">
        <v>314</v>
      </c>
      <c r="D71" s="135" t="s">
        <v>189</v>
      </c>
      <c r="E71" s="161">
        <v>9024659608</v>
      </c>
      <c r="F71" s="116">
        <v>58</v>
      </c>
      <c r="G71" s="116"/>
    </row>
    <row r="72" spans="1:7" x14ac:dyDescent="0.2">
      <c r="A72" s="181">
        <v>20250070</v>
      </c>
      <c r="B72" s="171" t="s">
        <v>370</v>
      </c>
      <c r="C72" s="182" t="s">
        <v>314</v>
      </c>
      <c r="D72" s="171" t="s">
        <v>182</v>
      </c>
      <c r="E72" s="172">
        <v>7375990925</v>
      </c>
      <c r="F72" s="171"/>
      <c r="G72" s="116"/>
    </row>
    <row r="73" spans="1:7" x14ac:dyDescent="0.2">
      <c r="A73" s="181">
        <v>20250071</v>
      </c>
      <c r="B73" s="171" t="s">
        <v>371</v>
      </c>
      <c r="C73" s="182" t="s">
        <v>314</v>
      </c>
      <c r="D73" s="171" t="s">
        <v>372</v>
      </c>
      <c r="E73" s="172">
        <v>6378818024</v>
      </c>
      <c r="F73" s="171"/>
      <c r="G73" s="116"/>
    </row>
    <row r="74" spans="1:7" x14ac:dyDescent="0.2">
      <c r="A74" s="122">
        <v>20250072</v>
      </c>
      <c r="B74" s="135" t="s">
        <v>191</v>
      </c>
      <c r="C74" s="123" t="s">
        <v>314</v>
      </c>
      <c r="D74" s="135" t="s">
        <v>57</v>
      </c>
      <c r="E74" s="161">
        <v>7878392098</v>
      </c>
      <c r="F74" s="116">
        <v>61</v>
      </c>
      <c r="G74" s="116"/>
    </row>
    <row r="75" spans="1:7" x14ac:dyDescent="0.2">
      <c r="A75" s="122">
        <v>20250073</v>
      </c>
      <c r="B75" s="135" t="s">
        <v>192</v>
      </c>
      <c r="C75" s="123" t="s">
        <v>314</v>
      </c>
      <c r="D75" s="135" t="s">
        <v>193</v>
      </c>
      <c r="E75" s="161">
        <v>9588832647</v>
      </c>
      <c r="F75" s="116">
        <v>62</v>
      </c>
      <c r="G75" s="116"/>
    </row>
    <row r="76" spans="1:7" x14ac:dyDescent="0.2">
      <c r="A76" s="122">
        <v>20250074</v>
      </c>
      <c r="B76" s="135" t="s">
        <v>194</v>
      </c>
      <c r="C76" s="123" t="s">
        <v>314</v>
      </c>
      <c r="D76" s="135" t="s">
        <v>51</v>
      </c>
      <c r="E76" s="161">
        <v>9376656432</v>
      </c>
      <c r="F76" s="116">
        <v>63</v>
      </c>
      <c r="G76" s="116"/>
    </row>
    <row r="77" spans="1:7" x14ac:dyDescent="0.2">
      <c r="A77" s="122">
        <v>20250075</v>
      </c>
      <c r="B77" s="135" t="s">
        <v>195</v>
      </c>
      <c r="C77" s="123" t="s">
        <v>314</v>
      </c>
      <c r="D77" s="135" t="s">
        <v>196</v>
      </c>
      <c r="E77" s="161">
        <v>7240722315</v>
      </c>
      <c r="F77" s="116">
        <v>64</v>
      </c>
      <c r="G77" s="116"/>
    </row>
    <row r="78" spans="1:7" x14ac:dyDescent="0.2">
      <c r="A78" s="122">
        <v>20250076</v>
      </c>
      <c r="B78" s="135" t="s">
        <v>197</v>
      </c>
      <c r="C78" s="123" t="s">
        <v>314</v>
      </c>
      <c r="D78" s="135" t="s">
        <v>321</v>
      </c>
      <c r="E78" s="161">
        <v>7891507336</v>
      </c>
      <c r="F78" s="116">
        <v>65</v>
      </c>
      <c r="G78" s="116"/>
    </row>
    <row r="79" spans="1:7" x14ac:dyDescent="0.2">
      <c r="A79" s="122">
        <v>20250077</v>
      </c>
      <c r="B79" s="135" t="s">
        <v>199</v>
      </c>
      <c r="C79" s="123" t="s">
        <v>314</v>
      </c>
      <c r="D79" s="135" t="s">
        <v>200</v>
      </c>
      <c r="E79" s="161">
        <v>7976061900</v>
      </c>
      <c r="F79" s="116">
        <v>66</v>
      </c>
      <c r="G79" s="116"/>
    </row>
    <row r="80" spans="1:7" x14ac:dyDescent="0.2">
      <c r="A80" s="122">
        <v>20250078</v>
      </c>
      <c r="B80" s="135" t="s">
        <v>201</v>
      </c>
      <c r="C80" s="123" t="s">
        <v>314</v>
      </c>
      <c r="D80" s="135" t="s">
        <v>202</v>
      </c>
      <c r="E80" s="161">
        <v>7851896621</v>
      </c>
      <c r="F80" s="116">
        <v>67</v>
      </c>
      <c r="G80" s="116"/>
    </row>
    <row r="81" spans="1:7" x14ac:dyDescent="0.2">
      <c r="A81" s="181"/>
      <c r="B81" s="171" t="s">
        <v>373</v>
      </c>
      <c r="C81" s="182" t="s">
        <v>314</v>
      </c>
      <c r="D81" s="171" t="s">
        <v>374</v>
      </c>
      <c r="E81" s="172">
        <v>9672253174</v>
      </c>
      <c r="F81" s="171"/>
      <c r="G81" s="116"/>
    </row>
    <row r="82" spans="1:7" x14ac:dyDescent="0.2">
      <c r="A82" s="181"/>
      <c r="B82" s="171" t="s">
        <v>375</v>
      </c>
      <c r="C82" s="182" t="s">
        <v>314</v>
      </c>
      <c r="D82" s="171" t="s">
        <v>376</v>
      </c>
      <c r="E82" s="172">
        <v>7878472004</v>
      </c>
      <c r="F82" s="171"/>
      <c r="G82" s="116"/>
    </row>
    <row r="83" spans="1:7" x14ac:dyDescent="0.2">
      <c r="A83" s="122">
        <v>20250081</v>
      </c>
      <c r="B83" s="135" t="s">
        <v>208</v>
      </c>
      <c r="C83" s="123" t="s">
        <v>314</v>
      </c>
      <c r="D83" s="135" t="s">
        <v>209</v>
      </c>
      <c r="E83" s="161">
        <v>9785342971</v>
      </c>
      <c r="F83" s="116">
        <v>70</v>
      </c>
      <c r="G83" s="116"/>
    </row>
    <row r="84" spans="1:7" x14ac:dyDescent="0.2">
      <c r="A84" s="122">
        <v>20250082</v>
      </c>
      <c r="B84" s="135" t="s">
        <v>210</v>
      </c>
      <c r="C84" s="123" t="s">
        <v>314</v>
      </c>
      <c r="D84" s="135" t="s">
        <v>211</v>
      </c>
      <c r="E84" s="161">
        <v>8824665409</v>
      </c>
      <c r="F84" s="116">
        <v>71</v>
      </c>
      <c r="G84" s="116"/>
    </row>
    <row r="85" spans="1:7" x14ac:dyDescent="0.2">
      <c r="A85" s="122">
        <v>20250083</v>
      </c>
      <c r="B85" s="135" t="s">
        <v>213</v>
      </c>
      <c r="C85" s="123" t="s">
        <v>314</v>
      </c>
      <c r="D85" s="135" t="s">
        <v>214</v>
      </c>
      <c r="E85" s="161">
        <v>9982926884</v>
      </c>
      <c r="F85" s="116">
        <v>72</v>
      </c>
      <c r="G85" s="116"/>
    </row>
    <row r="86" spans="1:7" x14ac:dyDescent="0.2">
      <c r="A86" s="122">
        <v>20250084</v>
      </c>
      <c r="B86" s="135" t="s">
        <v>109</v>
      </c>
      <c r="C86" s="123" t="s">
        <v>314</v>
      </c>
      <c r="D86" s="135" t="s">
        <v>271</v>
      </c>
      <c r="E86" s="161">
        <v>8000124282</v>
      </c>
      <c r="F86" s="116">
        <v>73</v>
      </c>
      <c r="G86" s="116"/>
    </row>
    <row r="87" spans="1:7" x14ac:dyDescent="0.2">
      <c r="A87" s="190">
        <v>20250085</v>
      </c>
      <c r="B87" s="174" t="s">
        <v>186</v>
      </c>
      <c r="C87" s="189" t="s">
        <v>314</v>
      </c>
      <c r="D87" s="174" t="s">
        <v>49</v>
      </c>
      <c r="E87" s="175">
        <v>9829133209</v>
      </c>
      <c r="F87" s="174"/>
      <c r="G87" s="116"/>
    </row>
    <row r="88" spans="1:7" x14ac:dyDescent="0.2">
      <c r="A88" s="122">
        <v>20250086</v>
      </c>
      <c r="B88" s="135" t="s">
        <v>219</v>
      </c>
      <c r="C88" s="123" t="s">
        <v>314</v>
      </c>
      <c r="D88" s="135" t="s">
        <v>220</v>
      </c>
      <c r="E88" s="161">
        <v>6376141062</v>
      </c>
      <c r="F88" s="116">
        <v>75</v>
      </c>
      <c r="G88" s="116"/>
    </row>
    <row r="89" spans="1:7" x14ac:dyDescent="0.2">
      <c r="A89" s="122">
        <v>20250087</v>
      </c>
      <c r="B89" s="135" t="s">
        <v>221</v>
      </c>
      <c r="C89" s="123" t="s">
        <v>314</v>
      </c>
      <c r="D89" s="135" t="s">
        <v>222</v>
      </c>
      <c r="E89" s="161">
        <v>9166879113</v>
      </c>
      <c r="F89" s="116">
        <v>76</v>
      </c>
      <c r="G89" s="116"/>
    </row>
    <row r="90" spans="1:7" x14ac:dyDescent="0.2">
      <c r="A90" s="122">
        <v>20250088</v>
      </c>
      <c r="B90" s="135" t="s">
        <v>223</v>
      </c>
      <c r="C90" s="123" t="s">
        <v>314</v>
      </c>
      <c r="D90" s="135" t="s">
        <v>224</v>
      </c>
      <c r="E90" s="161">
        <v>8058183587</v>
      </c>
      <c r="F90" s="116">
        <v>77</v>
      </c>
      <c r="G90" s="116"/>
    </row>
    <row r="91" spans="1:7" x14ac:dyDescent="0.2">
      <c r="A91" s="122">
        <v>20250089</v>
      </c>
      <c r="B91" s="135" t="s">
        <v>323</v>
      </c>
      <c r="C91" s="123" t="s">
        <v>314</v>
      </c>
      <c r="D91" s="135" t="s">
        <v>222</v>
      </c>
      <c r="E91" s="161">
        <v>9358131298</v>
      </c>
      <c r="F91" s="116">
        <v>78</v>
      </c>
      <c r="G91" s="116"/>
    </row>
    <row r="92" spans="1:7" x14ac:dyDescent="0.2">
      <c r="A92" s="122">
        <v>20250090</v>
      </c>
      <c r="B92" s="135" t="s">
        <v>201</v>
      </c>
      <c r="C92" s="123" t="s">
        <v>314</v>
      </c>
      <c r="D92" s="135" t="s">
        <v>226</v>
      </c>
      <c r="E92" s="161">
        <v>8003750629</v>
      </c>
      <c r="F92" s="116">
        <v>79</v>
      </c>
      <c r="G92" s="116"/>
    </row>
    <row r="93" spans="1:7" x14ac:dyDescent="0.2">
      <c r="A93" s="122">
        <v>20250091</v>
      </c>
      <c r="B93" s="135" t="s">
        <v>227</v>
      </c>
      <c r="C93" s="123" t="s">
        <v>314</v>
      </c>
      <c r="D93" s="135" t="s">
        <v>324</v>
      </c>
      <c r="E93" s="161">
        <v>9799320957</v>
      </c>
      <c r="F93" s="116">
        <v>80</v>
      </c>
      <c r="G93" s="116"/>
    </row>
    <row r="94" spans="1:7" x14ac:dyDescent="0.2">
      <c r="A94" s="122">
        <v>20250092</v>
      </c>
      <c r="B94" s="135" t="s">
        <v>229</v>
      </c>
      <c r="C94" s="123" t="s">
        <v>314</v>
      </c>
      <c r="D94" s="135" t="s">
        <v>230</v>
      </c>
      <c r="E94" s="161">
        <v>7665223656</v>
      </c>
      <c r="F94" s="116">
        <v>81</v>
      </c>
      <c r="G94" s="116"/>
    </row>
    <row r="95" spans="1:7" x14ac:dyDescent="0.2">
      <c r="A95" s="122">
        <v>20250093</v>
      </c>
      <c r="B95" s="135" t="s">
        <v>231</v>
      </c>
      <c r="C95" s="123" t="s">
        <v>314</v>
      </c>
      <c r="D95" s="135" t="s">
        <v>232</v>
      </c>
      <c r="E95" s="161">
        <v>8209952668</v>
      </c>
      <c r="F95" s="116">
        <v>82</v>
      </c>
      <c r="G95" s="116"/>
    </row>
    <row r="96" spans="1:7" x14ac:dyDescent="0.2">
      <c r="A96" s="181">
        <v>20250094</v>
      </c>
      <c r="B96" s="171" t="s">
        <v>377</v>
      </c>
      <c r="C96" s="182" t="s">
        <v>314</v>
      </c>
      <c r="D96" s="171" t="s">
        <v>378</v>
      </c>
      <c r="E96" s="172">
        <v>9799748277</v>
      </c>
      <c r="F96" s="171"/>
      <c r="G96" s="116"/>
    </row>
    <row r="97" spans="1:7" x14ac:dyDescent="0.2">
      <c r="A97" s="122">
        <v>20250095</v>
      </c>
      <c r="B97" s="135" t="s">
        <v>235</v>
      </c>
      <c r="C97" s="123" t="s">
        <v>314</v>
      </c>
      <c r="D97" s="135" t="s">
        <v>236</v>
      </c>
      <c r="E97" s="161">
        <v>6378609482</v>
      </c>
      <c r="F97" s="116">
        <v>84</v>
      </c>
      <c r="G97" s="116"/>
    </row>
    <row r="98" spans="1:7" x14ac:dyDescent="0.2">
      <c r="A98" s="122">
        <v>20250096</v>
      </c>
      <c r="B98" s="135" t="s">
        <v>203</v>
      </c>
      <c r="C98" s="123" t="s">
        <v>314</v>
      </c>
      <c r="D98" s="135" t="s">
        <v>204</v>
      </c>
      <c r="E98" s="161">
        <v>6376239492</v>
      </c>
      <c r="F98" s="116">
        <v>68</v>
      </c>
      <c r="G98" s="116"/>
    </row>
    <row r="99" spans="1:7" x14ac:dyDescent="0.2">
      <c r="A99" s="122">
        <v>20250097</v>
      </c>
      <c r="B99" s="135" t="s">
        <v>241</v>
      </c>
      <c r="C99" s="123" t="s">
        <v>314</v>
      </c>
      <c r="D99" s="135" t="s">
        <v>242</v>
      </c>
      <c r="E99" s="161">
        <v>9950995477</v>
      </c>
      <c r="F99" s="116">
        <v>86</v>
      </c>
      <c r="G99" s="116"/>
    </row>
    <row r="100" spans="1:7" x14ac:dyDescent="0.2">
      <c r="A100" s="122">
        <v>20250098</v>
      </c>
      <c r="B100" s="153" t="s">
        <v>244</v>
      </c>
      <c r="C100" s="123" t="s">
        <v>314</v>
      </c>
      <c r="D100" s="135" t="s">
        <v>176</v>
      </c>
      <c r="E100" s="161">
        <v>6350129568</v>
      </c>
      <c r="F100" s="116">
        <v>87</v>
      </c>
      <c r="G100" s="116"/>
    </row>
    <row r="101" spans="1:7" x14ac:dyDescent="0.2">
      <c r="A101" s="122">
        <v>20250099</v>
      </c>
      <c r="B101" s="135" t="s">
        <v>245</v>
      </c>
      <c r="C101" s="123" t="s">
        <v>314</v>
      </c>
      <c r="D101" s="135" t="s">
        <v>246</v>
      </c>
      <c r="E101" s="161">
        <v>6378149311</v>
      </c>
      <c r="F101" s="116">
        <v>88</v>
      </c>
      <c r="G101" s="116"/>
    </row>
    <row r="102" spans="1:7" x14ac:dyDescent="0.2">
      <c r="A102" s="181">
        <v>20250100</v>
      </c>
      <c r="B102" s="171" t="s">
        <v>379</v>
      </c>
      <c r="C102" s="182" t="s">
        <v>314</v>
      </c>
      <c r="D102" s="171" t="s">
        <v>380</v>
      </c>
      <c r="E102" s="172">
        <v>7878548804</v>
      </c>
      <c r="F102" s="171"/>
      <c r="G102" s="116"/>
    </row>
    <row r="103" spans="1:7" x14ac:dyDescent="0.2">
      <c r="A103" s="122">
        <v>20250101</v>
      </c>
      <c r="B103" s="135" t="s">
        <v>249</v>
      </c>
      <c r="C103" s="123" t="s">
        <v>314</v>
      </c>
      <c r="D103" s="135" t="s">
        <v>250</v>
      </c>
      <c r="E103" s="161">
        <v>8875319170</v>
      </c>
      <c r="F103" s="116">
        <v>90</v>
      </c>
      <c r="G103" s="116"/>
    </row>
    <row r="104" spans="1:7" x14ac:dyDescent="0.2">
      <c r="A104" s="190">
        <v>20250102</v>
      </c>
      <c r="B104" s="174" t="s">
        <v>381</v>
      </c>
      <c r="C104" s="189" t="s">
        <v>314</v>
      </c>
      <c r="D104" s="174" t="s">
        <v>382</v>
      </c>
      <c r="E104" s="175">
        <v>9166653169</v>
      </c>
      <c r="F104" s="174"/>
      <c r="G104" s="116"/>
    </row>
    <row r="105" spans="1:7" x14ac:dyDescent="0.2">
      <c r="A105" s="181">
        <v>20250103</v>
      </c>
      <c r="B105" s="171" t="s">
        <v>383</v>
      </c>
      <c r="C105" s="182" t="s">
        <v>314</v>
      </c>
      <c r="D105" s="171" t="s">
        <v>384</v>
      </c>
      <c r="E105" s="172">
        <v>7689051461</v>
      </c>
      <c r="F105" s="171"/>
      <c r="G105" s="116"/>
    </row>
    <row r="106" spans="1:7" x14ac:dyDescent="0.2">
      <c r="A106" s="181">
        <v>20250104</v>
      </c>
      <c r="B106" s="171" t="s">
        <v>309</v>
      </c>
      <c r="C106" s="182" t="s">
        <v>314</v>
      </c>
      <c r="D106" s="171" t="s">
        <v>385</v>
      </c>
      <c r="E106" s="172">
        <v>9351637551</v>
      </c>
      <c r="F106" s="171"/>
      <c r="G106" s="116"/>
    </row>
    <row r="107" spans="1:7" x14ac:dyDescent="0.2">
      <c r="A107" s="152">
        <v>20250105</v>
      </c>
      <c r="B107" s="155" t="s">
        <v>238</v>
      </c>
      <c r="C107" s="154" t="s">
        <v>314</v>
      </c>
      <c r="D107" s="155" t="s">
        <v>325</v>
      </c>
      <c r="E107" s="163">
        <v>9509719394</v>
      </c>
      <c r="F107" s="116">
        <v>85</v>
      </c>
      <c r="G107" s="116"/>
    </row>
    <row r="108" spans="1:7" x14ac:dyDescent="0.2">
      <c r="A108" s="194">
        <v>20250109</v>
      </c>
      <c r="B108" s="192" t="s">
        <v>386</v>
      </c>
      <c r="C108" s="193" t="s">
        <v>314</v>
      </c>
      <c r="D108" s="192" t="s">
        <v>387</v>
      </c>
      <c r="E108" s="192">
        <v>9057285385</v>
      </c>
      <c r="F108" s="192"/>
      <c r="G108" s="116"/>
    </row>
    <row r="109" spans="1:7" x14ac:dyDescent="0.2">
      <c r="A109" s="152">
        <v>20250110</v>
      </c>
      <c r="B109" s="168" t="s">
        <v>201</v>
      </c>
      <c r="C109" s="169" t="s">
        <v>314</v>
      </c>
      <c r="D109" s="168" t="s">
        <v>218</v>
      </c>
      <c r="E109" s="168">
        <v>8058970669</v>
      </c>
      <c r="F109" s="168">
        <v>74</v>
      </c>
      <c r="G109" s="168"/>
    </row>
    <row r="110" spans="1:7" x14ac:dyDescent="0.2">
      <c r="A110" s="152">
        <v>20250111</v>
      </c>
      <c r="B110" s="168" t="s">
        <v>102</v>
      </c>
      <c r="C110" s="169" t="s">
        <v>302</v>
      </c>
      <c r="D110" s="168" t="s">
        <v>103</v>
      </c>
      <c r="E110" s="168">
        <v>9511588239</v>
      </c>
      <c r="F110" s="168" t="s">
        <v>101</v>
      </c>
      <c r="G110" s="168"/>
    </row>
    <row r="111" spans="1:7" x14ac:dyDescent="0.2">
      <c r="A111" s="194">
        <v>20250112</v>
      </c>
      <c r="B111" s="192" t="s">
        <v>388</v>
      </c>
      <c r="C111" s="193" t="s">
        <v>302</v>
      </c>
      <c r="D111" s="192" t="s">
        <v>349</v>
      </c>
      <c r="E111" s="192">
        <v>9782529804</v>
      </c>
      <c r="F111" s="192"/>
      <c r="G111" s="168"/>
    </row>
    <row r="112" spans="1:7" x14ac:dyDescent="0.2">
      <c r="A112" s="152">
        <v>20250001</v>
      </c>
      <c r="B112" s="135" t="s">
        <v>108</v>
      </c>
      <c r="C112" s="118" t="s">
        <v>302</v>
      </c>
      <c r="D112" s="135" t="s">
        <v>311</v>
      </c>
      <c r="E112" s="161">
        <v>9549220152</v>
      </c>
      <c r="F112" s="168" t="s">
        <v>107</v>
      </c>
      <c r="G112" s="168"/>
    </row>
    <row r="113" spans="1:7" x14ac:dyDescent="0.2">
      <c r="A113" s="152">
        <v>20250114</v>
      </c>
      <c r="B113" s="168" t="s">
        <v>257</v>
      </c>
      <c r="C113" s="169" t="s">
        <v>314</v>
      </c>
      <c r="D113" s="168" t="s">
        <v>29</v>
      </c>
      <c r="E113" s="168">
        <v>8003712236</v>
      </c>
      <c r="F113" s="168">
        <v>94</v>
      </c>
      <c r="G113" s="168"/>
    </row>
    <row r="114" spans="1:7" x14ac:dyDescent="0.2">
      <c r="A114" s="152">
        <v>20250115</v>
      </c>
      <c r="B114" s="168" t="s">
        <v>178</v>
      </c>
      <c r="C114" s="169" t="s">
        <v>314</v>
      </c>
      <c r="D114" s="168" t="s">
        <v>389</v>
      </c>
      <c r="E114" s="168">
        <v>8561811056</v>
      </c>
      <c r="F114" s="168">
        <v>54</v>
      </c>
      <c r="G114" s="168"/>
    </row>
    <row r="115" spans="1:7" x14ac:dyDescent="0.2">
      <c r="A115" s="194">
        <v>20250116</v>
      </c>
      <c r="B115" s="192" t="s">
        <v>390</v>
      </c>
      <c r="C115" s="193" t="s">
        <v>314</v>
      </c>
      <c r="D115" s="192" t="s">
        <v>391</v>
      </c>
      <c r="E115" s="192">
        <v>9870917556</v>
      </c>
      <c r="F115" s="192"/>
      <c r="G115" s="168"/>
    </row>
    <row r="116" spans="1:7" x14ac:dyDescent="0.2">
      <c r="A116" s="152">
        <v>20250117</v>
      </c>
      <c r="B116" s="168" t="s">
        <v>183</v>
      </c>
      <c r="C116" s="169" t="s">
        <v>314</v>
      </c>
      <c r="D116" s="168"/>
      <c r="E116" s="168">
        <v>9024195765</v>
      </c>
      <c r="F116" s="168">
        <v>56</v>
      </c>
      <c r="G116" s="168"/>
    </row>
    <row r="117" spans="1:7" x14ac:dyDescent="0.2">
      <c r="A117" s="194">
        <v>20250118</v>
      </c>
      <c r="B117" s="192" t="s">
        <v>392</v>
      </c>
      <c r="C117" s="193" t="s">
        <v>314</v>
      </c>
      <c r="D117" s="192" t="s">
        <v>151</v>
      </c>
      <c r="E117" s="192">
        <v>8302289315</v>
      </c>
      <c r="F117" s="192"/>
      <c r="G117" s="168"/>
    </row>
    <row r="118" spans="1:7" x14ac:dyDescent="0.2">
      <c r="A118" s="152">
        <v>20250119</v>
      </c>
      <c r="B118" s="168" t="s">
        <v>73</v>
      </c>
      <c r="C118" s="169" t="s">
        <v>302</v>
      </c>
      <c r="D118" s="168" t="s">
        <v>74</v>
      </c>
      <c r="E118" s="168">
        <v>9653869394</v>
      </c>
      <c r="F118" s="168">
        <v>22</v>
      </c>
      <c r="G118" s="168"/>
    </row>
    <row r="119" spans="1:7" x14ac:dyDescent="0.2">
      <c r="A119" s="194">
        <v>20250120</v>
      </c>
      <c r="B119" s="192" t="s">
        <v>393</v>
      </c>
      <c r="C119" s="193" t="s">
        <v>302</v>
      </c>
      <c r="D119" s="192" t="s">
        <v>211</v>
      </c>
      <c r="E119" s="192">
        <v>7891892075</v>
      </c>
      <c r="F119" s="192"/>
      <c r="G119" s="168"/>
    </row>
    <row r="120" spans="1:7" x14ac:dyDescent="0.2">
      <c r="A120" s="152">
        <v>20250121</v>
      </c>
      <c r="B120" s="168" t="s">
        <v>46</v>
      </c>
      <c r="C120" s="169" t="s">
        <v>302</v>
      </c>
      <c r="D120" s="168" t="s">
        <v>47</v>
      </c>
      <c r="E120" s="168">
        <v>9929076199</v>
      </c>
      <c r="F120" s="168">
        <v>10</v>
      </c>
      <c r="G120" s="168"/>
    </row>
    <row r="121" spans="1:7" x14ac:dyDescent="0.2">
      <c r="A121" s="152">
        <v>20250122</v>
      </c>
      <c r="B121" s="168" t="s">
        <v>77</v>
      </c>
      <c r="C121" s="169" t="s">
        <v>302</v>
      </c>
      <c r="D121" s="168" t="s">
        <v>78</v>
      </c>
      <c r="E121" s="168">
        <v>7878961831</v>
      </c>
      <c r="F121" s="168">
        <v>24</v>
      </c>
      <c r="G121" s="168"/>
    </row>
    <row r="122" spans="1:7" x14ac:dyDescent="0.2">
      <c r="A122" s="152">
        <v>20250123</v>
      </c>
      <c r="B122" s="168" t="s">
        <v>262</v>
      </c>
      <c r="C122" s="169" t="s">
        <v>314</v>
      </c>
      <c r="D122" s="168" t="s">
        <v>222</v>
      </c>
      <c r="E122" s="168">
        <v>8824879273</v>
      </c>
      <c r="F122" s="168">
        <v>98</v>
      </c>
      <c r="G122" s="168"/>
    </row>
    <row r="123" spans="1:7" x14ac:dyDescent="0.2">
      <c r="A123" s="152">
        <v>20250124</v>
      </c>
      <c r="B123" s="168" t="s">
        <v>124</v>
      </c>
      <c r="C123" s="169" t="s">
        <v>314</v>
      </c>
      <c r="D123" s="168" t="s">
        <v>258</v>
      </c>
      <c r="E123" s="168">
        <v>8619840772</v>
      </c>
      <c r="F123" s="168">
        <v>95</v>
      </c>
      <c r="G123" s="168"/>
    </row>
    <row r="124" spans="1:7" x14ac:dyDescent="0.2">
      <c r="A124" s="152">
        <v>20250125</v>
      </c>
      <c r="B124" s="168" t="s">
        <v>121</v>
      </c>
      <c r="C124" s="169" t="s">
        <v>314</v>
      </c>
      <c r="D124" s="168" t="s">
        <v>122</v>
      </c>
      <c r="E124" s="168">
        <v>7240191906</v>
      </c>
      <c r="F124" s="168">
        <v>26</v>
      </c>
      <c r="G124" s="168"/>
    </row>
    <row r="125" spans="1:7" x14ac:dyDescent="0.2">
      <c r="A125" s="152">
        <v>20250126</v>
      </c>
      <c r="B125" s="168" t="s">
        <v>394</v>
      </c>
      <c r="C125" s="169" t="s">
        <v>314</v>
      </c>
      <c r="D125" s="168" t="s">
        <v>326</v>
      </c>
      <c r="E125" s="168">
        <v>9799880204</v>
      </c>
      <c r="F125" s="168">
        <v>91</v>
      </c>
      <c r="G125" s="168"/>
    </row>
    <row r="126" spans="1:7" x14ac:dyDescent="0.2">
      <c r="A126" s="152">
        <v>20250127</v>
      </c>
      <c r="B126" s="168" t="s">
        <v>253</v>
      </c>
      <c r="C126" s="169" t="s">
        <v>314</v>
      </c>
      <c r="D126" s="168" t="s">
        <v>254</v>
      </c>
      <c r="E126" s="168">
        <v>9799880204</v>
      </c>
      <c r="F126" s="168">
        <v>92</v>
      </c>
      <c r="G126" s="168"/>
    </row>
    <row r="127" spans="1:7" x14ac:dyDescent="0.2">
      <c r="A127" s="152">
        <v>20250128</v>
      </c>
      <c r="B127" s="168" t="s">
        <v>263</v>
      </c>
      <c r="C127" s="169" t="s">
        <v>314</v>
      </c>
      <c r="D127" s="168" t="s">
        <v>327</v>
      </c>
      <c r="E127" s="168">
        <v>7877080309</v>
      </c>
      <c r="F127" s="168">
        <v>99</v>
      </c>
      <c r="G127" s="168"/>
    </row>
    <row r="128" spans="1:7" x14ac:dyDescent="0.2">
      <c r="A128" s="152">
        <v>20250129</v>
      </c>
      <c r="B128" s="168" t="s">
        <v>303</v>
      </c>
      <c r="C128" s="169" t="s">
        <v>302</v>
      </c>
      <c r="D128" s="168" t="s">
        <v>29</v>
      </c>
      <c r="E128" s="168">
        <v>8890979893</v>
      </c>
      <c r="F128" s="168">
        <v>4</v>
      </c>
      <c r="G128" s="168"/>
    </row>
    <row r="129" spans="1:7" x14ac:dyDescent="0.2">
      <c r="A129" s="152">
        <v>20250130</v>
      </c>
      <c r="B129" s="168" t="s">
        <v>152</v>
      </c>
      <c r="C129" s="169" t="s">
        <v>314</v>
      </c>
      <c r="D129" s="168" t="s">
        <v>148</v>
      </c>
      <c r="E129" s="168">
        <v>6377068543</v>
      </c>
      <c r="F129" s="168">
        <v>41</v>
      </c>
      <c r="G129" s="168"/>
    </row>
    <row r="130" spans="1:7" x14ac:dyDescent="0.2">
      <c r="A130" s="152">
        <v>20250131</v>
      </c>
      <c r="B130" s="168" t="s">
        <v>109</v>
      </c>
      <c r="C130" s="169" t="s">
        <v>314</v>
      </c>
      <c r="D130" s="168" t="s">
        <v>148</v>
      </c>
      <c r="E130" s="168">
        <v>6377068543</v>
      </c>
      <c r="F130" s="168">
        <v>39</v>
      </c>
      <c r="G130" s="168"/>
    </row>
    <row r="131" spans="1:7" x14ac:dyDescent="0.2">
      <c r="A131" s="194">
        <v>20250132</v>
      </c>
      <c r="B131" s="192" t="s">
        <v>395</v>
      </c>
      <c r="C131" s="193" t="s">
        <v>314</v>
      </c>
      <c r="D131" s="192" t="s">
        <v>396</v>
      </c>
      <c r="E131" s="192">
        <v>7568375384</v>
      </c>
      <c r="F131" s="192"/>
      <c r="G131" s="168"/>
    </row>
    <row r="132" spans="1:7" x14ac:dyDescent="0.2">
      <c r="A132" s="152">
        <v>20250133</v>
      </c>
      <c r="B132" s="168" t="s">
        <v>169</v>
      </c>
      <c r="C132" s="169" t="s">
        <v>314</v>
      </c>
      <c r="D132" s="168" t="s">
        <v>170</v>
      </c>
      <c r="E132" s="168">
        <v>6350659104</v>
      </c>
      <c r="F132" s="168">
        <v>50</v>
      </c>
      <c r="G132" s="168"/>
    </row>
    <row r="133" spans="1:7" x14ac:dyDescent="0.2">
      <c r="A133" s="152">
        <v>20250134</v>
      </c>
      <c r="B133" s="168" t="s">
        <v>397</v>
      </c>
      <c r="C133" s="169" t="s">
        <v>314</v>
      </c>
      <c r="D133" s="168" t="s">
        <v>398</v>
      </c>
      <c r="E133" s="168">
        <v>9587485451</v>
      </c>
      <c r="F133" s="168"/>
      <c r="G133" s="168"/>
    </row>
    <row r="134" spans="1:7" x14ac:dyDescent="0.2">
      <c r="A134" s="152">
        <v>20250135</v>
      </c>
      <c r="B134" s="168" t="s">
        <v>18</v>
      </c>
      <c r="C134" s="169" t="s">
        <v>302</v>
      </c>
      <c r="D134" s="168" t="s">
        <v>19</v>
      </c>
      <c r="E134" s="168">
        <v>7690838347</v>
      </c>
      <c r="F134" s="168">
        <v>1</v>
      </c>
      <c r="G134" s="168"/>
    </row>
    <row r="135" spans="1:7" x14ac:dyDescent="0.2">
      <c r="A135" s="152">
        <v>20250136</v>
      </c>
      <c r="B135" s="168" t="s">
        <v>27</v>
      </c>
      <c r="C135" s="169" t="s">
        <v>302</v>
      </c>
      <c r="D135" s="168" t="s">
        <v>19</v>
      </c>
      <c r="E135" s="168">
        <v>9610201702</v>
      </c>
      <c r="F135" s="168">
        <v>3</v>
      </c>
      <c r="G135" s="168"/>
    </row>
    <row r="136" spans="1:7" x14ac:dyDescent="0.2">
      <c r="A136" s="152">
        <v>20250137</v>
      </c>
      <c r="B136" s="168" t="s">
        <v>310</v>
      </c>
      <c r="C136" s="169" t="s">
        <v>302</v>
      </c>
      <c r="D136" s="168" t="s">
        <v>106</v>
      </c>
      <c r="E136" s="168">
        <v>9982333850</v>
      </c>
      <c r="F136" s="168" t="s">
        <v>104</v>
      </c>
      <c r="G136" s="168"/>
    </row>
    <row r="137" spans="1:7" x14ac:dyDescent="0.2">
      <c r="A137" s="152">
        <v>20250138</v>
      </c>
      <c r="B137" s="168" t="s">
        <v>34</v>
      </c>
      <c r="C137" s="169" t="s">
        <v>302</v>
      </c>
      <c r="D137" s="168" t="s">
        <v>35</v>
      </c>
      <c r="E137" s="168">
        <v>6376983812</v>
      </c>
      <c r="F137" s="168">
        <v>6</v>
      </c>
      <c r="G137" s="168"/>
    </row>
    <row r="138" spans="1:7" x14ac:dyDescent="0.2">
      <c r="A138" s="152">
        <v>20250139</v>
      </c>
      <c r="B138" s="168" t="s">
        <v>333</v>
      </c>
      <c r="C138" s="169" t="s">
        <v>314</v>
      </c>
      <c r="D138" s="168" t="s">
        <v>399</v>
      </c>
      <c r="E138" s="168"/>
      <c r="F138" s="168"/>
      <c r="G138" s="168"/>
    </row>
    <row r="139" spans="1:7" x14ac:dyDescent="0.2">
      <c r="A139" s="152">
        <v>20250140</v>
      </c>
      <c r="B139" s="168" t="s">
        <v>226</v>
      </c>
      <c r="C139" s="169" t="s">
        <v>314</v>
      </c>
      <c r="D139" s="168" t="s">
        <v>261</v>
      </c>
      <c r="E139" s="168">
        <v>8058825202</v>
      </c>
      <c r="F139" s="168">
        <v>97</v>
      </c>
      <c r="G139" s="168"/>
    </row>
    <row r="140" spans="1:7" x14ac:dyDescent="0.2">
      <c r="A140" s="194">
        <v>20250141</v>
      </c>
      <c r="B140" s="192" t="s">
        <v>400</v>
      </c>
      <c r="C140" s="193" t="s">
        <v>314</v>
      </c>
      <c r="D140" s="192" t="s">
        <v>401</v>
      </c>
      <c r="E140" s="192">
        <v>9024720806</v>
      </c>
      <c r="F140" s="192"/>
      <c r="G140" s="168"/>
    </row>
    <row r="141" spans="1:7" x14ac:dyDescent="0.2">
      <c r="A141" s="152">
        <v>20250142</v>
      </c>
      <c r="B141" s="168" t="s">
        <v>315</v>
      </c>
      <c r="C141" s="169" t="s">
        <v>314</v>
      </c>
      <c r="D141" s="168" t="s">
        <v>402</v>
      </c>
      <c r="E141" s="168">
        <v>9351143573</v>
      </c>
      <c r="F141" s="168">
        <v>27</v>
      </c>
      <c r="G141" s="168"/>
    </row>
    <row r="142" spans="1:7" x14ac:dyDescent="0.2">
      <c r="A142" s="152">
        <v>20250143</v>
      </c>
      <c r="B142" s="168" t="s">
        <v>259</v>
      </c>
      <c r="C142" s="169" t="s">
        <v>314</v>
      </c>
      <c r="D142" s="168" t="s">
        <v>260</v>
      </c>
      <c r="E142" s="168">
        <v>7891321205</v>
      </c>
      <c r="F142" s="168">
        <v>96</v>
      </c>
      <c r="G142" s="168"/>
    </row>
    <row r="143" spans="1:7" x14ac:dyDescent="0.2">
      <c r="A143" s="152">
        <v>20250144</v>
      </c>
      <c r="B143" s="168" t="s">
        <v>216</v>
      </c>
      <c r="C143" s="169" t="s">
        <v>314</v>
      </c>
      <c r="D143" s="168" t="s">
        <v>217</v>
      </c>
      <c r="E143" s="168">
        <v>8690728245</v>
      </c>
      <c r="F143" s="168">
        <v>73</v>
      </c>
      <c r="G143" s="168"/>
    </row>
    <row r="144" spans="1:7" x14ac:dyDescent="0.2">
      <c r="A144" s="152">
        <v>20250145</v>
      </c>
      <c r="B144" s="168" t="s">
        <v>255</v>
      </c>
      <c r="C144" s="169" t="s">
        <v>314</v>
      </c>
      <c r="D144" s="168" t="s">
        <v>256</v>
      </c>
      <c r="E144" s="168">
        <v>7232806595</v>
      </c>
      <c r="F144" s="168">
        <v>93</v>
      </c>
      <c r="G144" s="168"/>
    </row>
    <row r="145" spans="1:7" x14ac:dyDescent="0.2">
      <c r="A145" s="152">
        <v>20250146</v>
      </c>
      <c r="B145" s="168" t="s">
        <v>206</v>
      </c>
      <c r="C145" s="169" t="s">
        <v>314</v>
      </c>
      <c r="D145" s="168" t="s">
        <v>207</v>
      </c>
      <c r="E145" s="168">
        <v>8094262478</v>
      </c>
      <c r="F145" s="168">
        <v>69</v>
      </c>
      <c r="G145" s="168"/>
    </row>
    <row r="146" spans="1:7" x14ac:dyDescent="0.2">
      <c r="A146" s="152">
        <v>20250147</v>
      </c>
      <c r="B146" s="168" t="s">
        <v>405</v>
      </c>
      <c r="C146" s="169" t="s">
        <v>314</v>
      </c>
      <c r="D146" s="168" t="s">
        <v>252</v>
      </c>
      <c r="E146" s="168">
        <v>8306640673</v>
      </c>
      <c r="F146" s="168">
        <v>59</v>
      </c>
      <c r="G146" s="168"/>
    </row>
    <row r="147" spans="1:7" x14ac:dyDescent="0.2">
      <c r="A147" s="152">
        <v>20250148</v>
      </c>
      <c r="B147" s="168" t="s">
        <v>403</v>
      </c>
      <c r="C147" s="169" t="s">
        <v>314</v>
      </c>
      <c r="D147" s="168" t="s">
        <v>252</v>
      </c>
      <c r="E147" s="168">
        <v>7976997725</v>
      </c>
      <c r="F147" s="168">
        <v>38</v>
      </c>
      <c r="G147" s="168"/>
    </row>
  </sheetData>
  <protectedRanges>
    <protectedRange sqref="F1:F109 D1:E35 C1:C109 B1:B35 B37:B109 D37:E109 B112:E112" name="Range1"/>
  </protectedRange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Electricity</vt:lpstr>
      <vt:lpstr>rent</vt:lpstr>
      <vt:lpstr>Library Members</vt:lpstr>
      <vt:lpstr>Renewals</vt:lpstr>
      <vt:lpstr>ID 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goga ji library</cp:lastModifiedBy>
  <cp:revision/>
  <dcterms:created xsi:type="dcterms:W3CDTF">2025-04-30T07:32:36Z</dcterms:created>
  <dcterms:modified xsi:type="dcterms:W3CDTF">2025-08-16T13:42:24Z</dcterms:modified>
  <cp:category/>
  <cp:contentStatus/>
</cp:coreProperties>
</file>