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unabanu\Downloads\BANU DA Course\EXCEL\Assignment\"/>
    </mc:Choice>
  </mc:AlternateContent>
  <xr:revisionPtr revIDLastSave="0" documentId="13_ncr:1_{A5783D4A-5CB7-4FC2-994C-A92C86900CD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structions" sheetId="1" r:id="rId1"/>
    <sheet name="Dataset" sheetId="2" r:id="rId2"/>
  </sheets>
  <definedNames>
    <definedName name="_xlnm._FilterDatabase" localSheetId="1" hidden="1">Dataset!$A$1:$G$1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xxdYPntQl+bO0ka4qHfhA4BnM4OowOuFpS2wlv4H/kM="/>
    </ext>
  </extLst>
</workbook>
</file>

<file path=xl/calcChain.xml><?xml version="1.0" encoding="utf-8"?>
<calcChain xmlns="http://schemas.openxmlformats.org/spreadsheetml/2006/main">
  <c r="C16" i="1" l="1"/>
  <c r="C10" i="1"/>
  <c r="C9" i="1"/>
  <c r="C6" i="1"/>
  <c r="C5" i="1"/>
  <c r="C4" i="1"/>
  <c r="C17" i="1"/>
  <c r="H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2" i="2"/>
  <c r="G7" i="2"/>
  <c r="H4" i="2"/>
  <c r="I3" i="2"/>
  <c r="I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H3" i="2"/>
  <c r="H35" i="2"/>
  <c r="H30" i="2"/>
  <c r="H31" i="2"/>
  <c r="H32" i="2"/>
  <c r="H33" i="2"/>
  <c r="H34" i="2"/>
  <c r="H20" i="2"/>
  <c r="H21" i="2"/>
  <c r="H22" i="2"/>
  <c r="H23" i="2"/>
  <c r="H24" i="2"/>
  <c r="H25" i="2"/>
  <c r="H26" i="2"/>
  <c r="H27" i="2"/>
  <c r="H28" i="2"/>
  <c r="H2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G3" i="2"/>
  <c r="G4" i="2"/>
  <c r="G5" i="2"/>
  <c r="G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2" i="2"/>
</calcChain>
</file>

<file path=xl/sharedStrings.xml><?xml version="1.0" encoding="utf-8"?>
<sst xmlns="http://schemas.openxmlformats.org/spreadsheetml/2006/main" count="168" uniqueCount="119">
  <si>
    <t>Perform the following in the dataset from the 'Dataset' sheet.</t>
  </si>
  <si>
    <t>1) Sum, Count, Average:</t>
  </si>
  <si>
    <t>• What is the total price of all products in the dataset?</t>
  </si>
  <si>
    <t>• How many products are there in the dataset?</t>
  </si>
  <si>
    <t>• Calculate the average price of the products.</t>
  </si>
  <si>
    <t>2) Min and Max:</t>
  </si>
  <si>
    <t>• Determine the minimum price among all products.</t>
  </si>
  <si>
    <t>• Find the maximum price among all products.</t>
  </si>
  <si>
    <t>3) IF Function:</t>
  </si>
  <si>
    <t>• Using an IF function, create a new column named Price Range to categorize products with a price greater than or equal to $500 as 'High Price' and others as 'Standard Price'.</t>
  </si>
  <si>
    <t>4) SUMIF and COUNTIF:</t>
  </si>
  <si>
    <t>• Calculate the total price for products in the 'Electronics' category using the SUMIF function.</t>
  </si>
  <si>
    <t>• Determine the count of products with a price less than $100 using the COUNTIF function.</t>
  </si>
  <si>
    <t>5) Text Formatting - LEFT, RIGHT, MID:</t>
  </si>
  <si>
    <t>• Create a new column named Day with the first 2 characters of each 'Product ID' using the LEFT function.</t>
  </si>
  <si>
    <t>• Create a new column named Country Code by extracting the last 2 characters from the 'Product ID' column using the RIGHT function.</t>
  </si>
  <si>
    <t>• Create a new column named Month by extracting 4th to 6th characters from the 'Product ID' column using the MID function.</t>
  </si>
  <si>
    <t>Product ID</t>
  </si>
  <si>
    <t>Product Name</t>
  </si>
  <si>
    <t>Brand Name</t>
  </si>
  <si>
    <t>Price ($)</t>
  </si>
  <si>
    <t>Quantity</t>
  </si>
  <si>
    <t>Category</t>
  </si>
  <si>
    <t>28-JAN-US</t>
  </si>
  <si>
    <t>Laptop</t>
  </si>
  <si>
    <t>Dell</t>
  </si>
  <si>
    <t>Electronics</t>
  </si>
  <si>
    <t>15-FEB-US</t>
  </si>
  <si>
    <t>Sneakers</t>
  </si>
  <si>
    <t>Nike</t>
  </si>
  <si>
    <t>Fashion</t>
  </si>
  <si>
    <t>03-MAR-US</t>
  </si>
  <si>
    <t>Coffee Maker</t>
  </si>
  <si>
    <t>Keurig</t>
  </si>
  <si>
    <t>Kitchen</t>
  </si>
  <si>
    <t>11-APR-US</t>
  </si>
  <si>
    <t>Smartphone</t>
  </si>
  <si>
    <t>Samsung</t>
  </si>
  <si>
    <t>22-MAY-US</t>
  </si>
  <si>
    <t>Backpack</t>
  </si>
  <si>
    <t>North Face</t>
  </si>
  <si>
    <t>Outdoor</t>
  </si>
  <si>
    <t>07-JUN-UK</t>
  </si>
  <si>
    <t>Headphones</t>
  </si>
  <si>
    <t>Sony</t>
  </si>
  <si>
    <t>19-JUL-UK</t>
  </si>
  <si>
    <t>T-shirt</t>
  </si>
  <si>
    <t>Adidas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</si>
  <si>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</si>
  <si>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</si>
  <si>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</si>
  <si>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</si>
  <si>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</si>
  <si>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</si>
  <si>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</si>
  <si>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</si>
  <si>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</si>
  <si>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17-JUN-IN</t>
  </si>
  <si>
    <t>HP</t>
  </si>
  <si>
    <t>25-NOV-AU</t>
  </si>
  <si>
    <t>08-DEC-DE</t>
  </si>
  <si>
    <t>Nespresso</t>
  </si>
  <si>
    <t>18-FEB-CA</t>
  </si>
  <si>
    <t>Smartwatch</t>
  </si>
  <si>
    <t>Fitbit</t>
  </si>
  <si>
    <t>16-APR-ES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</si>
  <si>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</si>
  <si>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</si>
  <si>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</si>
  <si>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</si>
  <si>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</si>
  <si>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</si>
  <si>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</si>
  <si>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</si>
  <si>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</si>
  <si>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</si>
  <si>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</si>
  <si>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</si>
  <si>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</si>
  <si>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</si>
  <si>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</si>
  <si>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</si>
  <si>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</si>
  <si>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</si>
  <si>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</si>
  <si>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</si>
  <si>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</si>
  <si>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</si>
  <si>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</si>
  <si>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</si>
  <si>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</si>
  <si>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</si>
  <si>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</si>
  <si>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</si>
  <si>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</si>
  <si>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</si>
  <si>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</si>
  <si>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</si>
  <si>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</si>
  <si>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</si>
  <si>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</si>
  <si>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</si>
  <si>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</si>
  <si>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</si>
  <si>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</si>
  <si>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</si>
  <si>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</si>
  <si>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</si>
  <si>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</si>
  <si>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</si>
  <si>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t>Price Range($)</t>
  </si>
  <si>
    <t>Country Code</t>
  </si>
  <si>
    <t>Day</t>
  </si>
  <si>
    <t>Month</t>
  </si>
  <si>
    <t>Answers</t>
  </si>
  <si>
    <t>Completed in 'Dataset' Sheet, Column name "G"</t>
  </si>
  <si>
    <t>Completed, Column H in 'Dataset' Sheet</t>
  </si>
  <si>
    <t>Completed, Column I in 'Dataset' Sheet</t>
  </si>
  <si>
    <t>Completed, Column J in 'Dataset'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</si>
</sst>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1"/>
      <color theme="1"/>
      <name val="Arial"/>
    </font>
    <font>
      <b/>
      <sz val="12"/>
      <color theme="1"/>
      <name val="Times New Roman"/>
    </font>
    <font>
      <sz val="12"/>
      <color theme="1"/>
      <name val="Times New Roman"/>
    </font>
    <font>
      <b/>
      <sz val="11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b/>
      <sz val="12"/>
      <color theme="1"/>
      <name val="Times New Roman"/>
      <family val="1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4DD0E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2" borderId="0" xfId="0" applyFont="1" applyFill="1" applyAlignment="1">
      <alignment horizontal="center"/>
    </xf>
    <xf numFmtId="0" fontId="6" fillId="0" borderId="0" xfId="0" applyFont="1"/>
    <xf numFmtId="0" fontId="6" fillId="3" borderId="0" xfId="0" applyFont="1" applyFill="1"/>
    <xf numFmtId="0" fontId="6" fillId="4" borderId="0" xfId="0" applyFont="1" applyFill="1"/>
    <xf numFmtId="0" fontId="0" fillId="4" borderId="0" xfId="0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3"/>
  <sheetViews>
    <sheetView showGridLines="0" topLeftCell="A3" workbookViewId="0">
      <selection activeCell="C3" sqref="C3"/>
    </sheetView>
  </sheetViews>
  <sheetFormatPr defaultColWidth="12.6328125" defaultRowHeight="12.5" x14ac:dyDescent="0.25"/>
  <cols>
    <col min="1" max="1" width="25.54296875" style="8" customWidth="1"/>
    <col min="2" max="2" width="68.81640625" style="8" customWidth="1"/>
    <col min="3" max="3" width="46.54296875" style="8" customWidth="1"/>
    <col min="4" max="16384" width="12.6328125" style="8"/>
  </cols>
  <sheetData>
    <row r="1" spans="1:3" ht="14" customHeight="1" x14ac:dyDescent="0.3">
      <c r="A1" s="15" t="s">
        <v>0</v>
      </c>
      <c r="B1" s="15"/>
      <c r="C1" s="11" t="s">
        <v>114</v>
      </c>
    </row>
    <row r="3" spans="1:3" ht="15" x14ac:dyDescent="0.3">
      <c r="A3" s="12" t="s">
        <v>1</v>
      </c>
    </row>
    <row r="4" spans="1:3" ht="15.5" x14ac:dyDescent="0.35">
      <c r="A4" s="12"/>
      <c r="B4" s="9" t="s">
        <v>2</v>
      </c>
      <c r="C4" s="13">
        <f>SUM(Dataset!D2:D35)</f>
        <v>10100</v>
      </c>
    </row>
    <row r="5" spans="1:3" ht="15.5" x14ac:dyDescent="0.35">
      <c r="A5" s="12"/>
      <c r="B5" s="9" t="s">
        <v>3</v>
      </c>
      <c r="C5" s="13">
        <f>COUNTA(Dataset!B2:B35)</f>
        <v>34</v>
      </c>
    </row>
    <row r="6" spans="1:3" ht="15.5" x14ac:dyDescent="0.35">
      <c r="A6" s="12"/>
      <c r="B6" s="9" t="s">
        <v>4</v>
      </c>
      <c r="C6" s="13">
        <f>AVERAGE(Dataset!D2:D35)</f>
        <v>297.05882352941177</v>
      </c>
    </row>
    <row r="7" spans="1:3" ht="14.5" x14ac:dyDescent="0.35">
      <c r="A7" s="14"/>
    </row>
    <row r="8" spans="1:3" ht="15" x14ac:dyDescent="0.3">
      <c r="A8" s="12" t="s">
        <v>5</v>
      </c>
    </row>
    <row r="9" spans="1:3" ht="15.5" x14ac:dyDescent="0.35">
      <c r="B9" s="9" t="s">
        <v>6</v>
      </c>
      <c r="C9" s="13">
        <f>MIN(Dataset!D2:D35)</f>
        <v>30</v>
      </c>
    </row>
    <row r="10" spans="1:3" ht="15.5" x14ac:dyDescent="0.35">
      <c r="B10" s="9" t="s">
        <v>7</v>
      </c>
      <c r="C10" s="13">
        <f>MAX(Dataset!D2:D35)</f>
        <v>1000</v>
      </c>
    </row>
    <row r="11" spans="1:3" ht="14.5" x14ac:dyDescent="0.35">
      <c r="A11" s="14"/>
    </row>
    <row r="12" spans="1:3" ht="15" x14ac:dyDescent="0.3">
      <c r="A12" s="12" t="s">
        <v>8</v>
      </c>
    </row>
    <row r="13" spans="1:3" ht="46.5" x14ac:dyDescent="0.35">
      <c r="B13" s="9" t="s">
        <v>9</v>
      </c>
      <c r="C13" s="10" t="s">
        <v>115</v>
      </c>
    </row>
    <row r="14" spans="1:3" ht="14" customHeight="1" x14ac:dyDescent="0.35">
      <c r="A14" s="14"/>
    </row>
    <row r="15" spans="1:3" ht="30" x14ac:dyDescent="0.3">
      <c r="A15" s="12" t="s">
        <v>10</v>
      </c>
    </row>
    <row r="16" spans="1:3" ht="31" x14ac:dyDescent="0.35">
      <c r="B16" s="9" t="s">
        <v>11</v>
      </c>
      <c r="C16" s="13">
        <f>SUMIF(Dataset!F2:F35, "Electronics", Dataset!D2:D35)</f>
        <v>8050</v>
      </c>
    </row>
    <row r="17" spans="1:3" ht="31" x14ac:dyDescent="0.35">
      <c r="B17" s="9" t="s">
        <v>12</v>
      </c>
      <c r="C17" s="13">
        <f>COUNTIF(Dataset!D2:D35, "&lt;100")</f>
        <v>11</v>
      </c>
    </row>
    <row r="18" spans="1:3" ht="14.5" x14ac:dyDescent="0.35">
      <c r="A18" s="14"/>
    </row>
    <row r="19" spans="1:3" ht="30" x14ac:dyDescent="0.3">
      <c r="A19" s="12" t="s">
        <v>13</v>
      </c>
    </row>
    <row r="20" spans="1:3" ht="31" x14ac:dyDescent="0.35">
      <c r="B20" s="9" t="s">
        <v>14</v>
      </c>
      <c r="C20" s="13" t="s">
        <v>116</v>
      </c>
    </row>
    <row r="21" spans="1:3" ht="31" x14ac:dyDescent="0.35">
      <c r="B21" s="9" t="s">
        <v>15</v>
      </c>
      <c r="C21" s="13" t="s">
        <v>117</v>
      </c>
    </row>
    <row r="22" spans="1:3" ht="31" x14ac:dyDescent="0.35">
      <c r="B22" s="9" t="s">
        <v>16</v>
      </c>
      <c r="C22" s="13" t="s">
        <v>118</v>
      </c>
    </row>
    <row r="23" spans="1:3" ht="14.5" x14ac:dyDescent="0.35">
      <c r="A23" s="14"/>
    </row>
  </sheetData>
  <mergeCells count="1">
    <mergeCell ref="A1:B1"/>
  </mergeCells>
  <conditionalFormatting sqref="A4:XFD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XFD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XFD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A14 C14:XFD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tabSelected="1" topLeftCell="A26" zoomScale="98" zoomScaleNormal="98" workbookViewId="0">
      <selection activeCell="G35" sqref="G35"/>
    </sheetView>
  </sheetViews>
  <sheetFormatPr defaultColWidth="12.6328125" defaultRowHeight="15" customHeight="1" x14ac:dyDescent="0.25"/>
  <cols>
    <col min="1" max="1" width="12.6328125" customWidth="1"/>
    <col min="2" max="2" width="14.08984375" customWidth="1"/>
    <col min="3" max="6" width="12.6328125" customWidth="1"/>
    <col min="7" max="7" width="18.54296875" style="5" customWidth="1"/>
  </cols>
  <sheetData>
    <row r="1" spans="1:10" ht="15.75" customHeight="1" x14ac:dyDescent="0.3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6" t="s">
        <v>110</v>
      </c>
      <c r="H1" s="7" t="s">
        <v>112</v>
      </c>
      <c r="I1" s="7" t="s">
        <v>111</v>
      </c>
      <c r="J1" s="7" t="s">
        <v>113</v>
      </c>
    </row>
    <row r="2" spans="1:10" ht="15.75" customHeight="1" x14ac:dyDescent="0.25">
      <c r="A2" s="2" t="s">
        <v>23</v>
      </c>
      <c r="B2" s="2" t="s">
        <v>24</v>
      </c>
      <c r="C2" s="2" t="s">
        <v>25</v>
      </c>
      <c r="D2" s="2">
        <v>1000</v>
      </c>
      <c r="E2" s="2">
        <v>30</v>
      </c>
      <c r="F2" s="2" t="s">
        <v>26</v>
      </c>
      <c r="G2" s="4" t="str">
        <f t="shared" ref="G2:G35" si="0">IF(D2&gt;=500, "High Price", "Standard Price")</f>
        <v>High Price</v>
      </c>
      <c r="H2" s="5" t="str">
        <f>LEFT(Dataset!A2,2)</f>
        <v>28</v>
      </c>
      <c r="I2" s="5" t="str">
        <f>RIGHT(A2,2)</f>
        <v>US</v>
      </c>
      <c r="J2" s="5" t="str">
        <f>MID(Dataset!A2,4,6)</f>
        <v>JAN-US</v>
      </c>
    </row>
    <row r="3" spans="1:10" ht="15.75" customHeight="1" x14ac:dyDescent="0.25">
      <c r="A3" s="3" t="s">
        <v>27</v>
      </c>
      <c r="B3" s="3" t="s">
        <v>28</v>
      </c>
      <c r="C3" s="3" t="s">
        <v>29</v>
      </c>
      <c r="D3" s="3">
        <v>80</v>
      </c>
      <c r="E3" s="3">
        <v>15</v>
      </c>
      <c r="F3" s="3" t="s">
        <v>30</v>
      </c>
      <c r="G3" s="4" t="str">
        <f t="shared" si="0"/>
        <v>Standard Price</v>
      </c>
      <c r="H3" s="5" t="str">
        <f>LEFT(Dataset!A3,2)</f>
        <v>15</v>
      </c>
      <c r="I3" s="5" t="str">
        <f>RIGHT(A3,2)</f>
        <v>US</v>
      </c>
      <c r="J3" s="5" t="str">
        <f>MID(Dataset!A3,4,6)</f>
        <v>FEB-US</v>
      </c>
    </row>
    <row r="4" spans="1:10" ht="15.75" customHeight="1" x14ac:dyDescent="0.25">
      <c r="A4" s="2" t="s">
        <v>31</v>
      </c>
      <c r="B4" s="2" t="s">
        <v>32</v>
      </c>
      <c r="C4" s="2" t="s">
        <v>33</v>
      </c>
      <c r="D4" s="2">
        <v>130</v>
      </c>
      <c r="E4" s="2">
        <v>40</v>
      </c>
      <c r="F4" s="2" t="s">
        <v>34</v>
      </c>
      <c r="G4" s="4" t="str">
        <f t="shared" si="0"/>
        <v>Standard Price</v>
      </c>
      <c r="H4" s="5" t="str">
        <f>LEFT(Dataset!A4,2)</f>
        <v>03</v>
      </c>
      <c r="I4" s="5" t="str">
        <f t="shared" ref="I4:I35" si="1">RIGHT(A4,2)</f>
        <v>US</v>
      </c>
      <c r="J4" s="5" t="str">
        <f>MID(Dataset!A4,4,6)</f>
        <v>MAR-US</v>
      </c>
    </row>
    <row r="5" spans="1:10" ht="15.75" customHeight="1" x14ac:dyDescent="0.25">
      <c r="A5" s="3" t="s">
        <v>35</v>
      </c>
      <c r="B5" s="3" t="s">
        <v>36</v>
      </c>
      <c r="C5" s="3" t="s">
        <v>37</v>
      </c>
      <c r="D5" s="3">
        <v>900</v>
      </c>
      <c r="E5" s="3">
        <v>25</v>
      </c>
      <c r="F5" s="3" t="s">
        <v>26</v>
      </c>
      <c r="G5" s="4" t="str">
        <f t="shared" si="0"/>
        <v>High Price</v>
      </c>
      <c r="H5" s="5" t="str">
        <f>LEFT(Dataset!A5,2)</f>
        <v>11</v>
      </c>
      <c r="I5" s="5" t="str">
        <f t="shared" si="1"/>
        <v>US</v>
      </c>
      <c r="J5" s="5" t="str">
        <f>MID(Dataset!A5,4,6)</f>
        <v>APR-US</v>
      </c>
    </row>
    <row r="6" spans="1:10" ht="15.75" customHeight="1" x14ac:dyDescent="0.25">
      <c r="A6" s="2" t="s">
        <v>38</v>
      </c>
      <c r="B6" s="2" t="s">
        <v>39</v>
      </c>
      <c r="C6" s="2" t="s">
        <v>40</v>
      </c>
      <c r="D6" s="2">
        <v>70</v>
      </c>
      <c r="E6" s="2">
        <v>20</v>
      </c>
      <c r="F6" s="2" t="s">
        <v>41</v>
      </c>
      <c r="G6" s="4" t="str">
        <f t="shared" si="0"/>
        <v>Standard Price</v>
      </c>
      <c r="H6" s="5" t="str">
        <f>LEFT(Dataset!A6,2)</f>
        <v>22</v>
      </c>
      <c r="I6" s="5" t="str">
        <f t="shared" si="1"/>
        <v>US</v>
      </c>
      <c r="J6" s="5" t="str">
        <f>MID(Dataset!A6,4,6)</f>
        <v>MAY-US</v>
      </c>
    </row>
    <row r="7" spans="1:10" ht="15.75" customHeight="1" x14ac:dyDescent="0.25">
      <c r="A7" s="3" t="s">
        <v>42</v>
      </c>
      <c r="B7" s="3" t="s">
        <v>43</v>
      </c>
      <c r="C7" s="3" t="s">
        <v>44</v>
      </c>
      <c r="D7" s="3">
        <v>200</v>
      </c>
      <c r="E7" s="3">
        <v>45</v>
      </c>
      <c r="F7" s="3" t="s">
        <v>26</v>
      </c>
      <c r="G7" s="4" t="str">
        <f t="shared" si="0"/>
        <v>Standard Price</v>
      </c>
      <c r="H7" s="5" t="str">
        <f>LEFT(Dataset!A7,2)</f>
        <v>07</v>
      </c>
      <c r="I7" s="5" t="str">
        <f t="shared" si="1"/>
        <v>UK</v>
      </c>
      <c r="J7" s="5" t="str">
        <f>MID(Dataset!A7,4,6)</f>
        <v>JUN-UK</v>
      </c>
    </row>
    <row r="8" spans="1:10" ht="15.75" customHeight="1" x14ac:dyDescent="0.25">
      <c r="A8" s="2" t="s">
        <v>45</v>
      </c>
      <c r="B8" s="2" t="s">
        <v>46</v>
      </c>
      <c r="C8" s="2" t="s">
        <v>47</v>
      </c>
      <c r="D8" s="2">
        <v>30</v>
      </c>
      <c r="E8" s="2">
        <v>5</v>
      </c>
      <c r="F8" s="2" t="s">
        <v>30</v>
      </c>
      <c r="G8" s="4" t="str">
        <f t="shared" si="0"/>
        <v>Standard Price</v>
      </c>
      <c r="H8" s="5" t="str">
        <f>LEFT(Dataset!A8,2)</f>
        <v>19</v>
      </c>
      <c r="I8" s="5" t="str">
        <f t="shared" si="1"/>
        <v>UK</v>
      </c>
      <c r="J8" s="5" t="str">
        <f>MID(Dataset!A8,4,6)</f>
        <v>JUL-UK</v>
      </c>
    </row>
    <row r="9" spans="1:10" ht="15.75" customHeight="1" x14ac:dyDescent="0.25">
      <c r="A9" s="3" t="s">
        <v>48</v>
      </c>
      <c r="B9" s="3" t="s">
        <v>49</v>
      </c>
      <c r="C9" s="3" t="s">
        <v>50</v>
      </c>
      <c r="D9" s="3">
        <v>90</v>
      </c>
      <c r="E9" s="3">
        <v>35</v>
      </c>
      <c r="F9" s="3" t="s">
        <v>34</v>
      </c>
      <c r="G9" s="4" t="str">
        <f t="shared" si="0"/>
        <v>Standard Price</v>
      </c>
      <c r="H9" s="5" t="str">
        <f>LEFT(Dataset!A9,2)</f>
        <v>23</v>
      </c>
      <c r="I9" s="5" t="str">
        <f t="shared" si="1"/>
        <v>UK</v>
      </c>
      <c r="J9" s="5" t="str">
        <f>MID(Dataset!A9,4,6)</f>
        <v>AUG-UK</v>
      </c>
    </row>
    <row r="10" spans="1:10" ht="15.75" customHeight="1" x14ac:dyDescent="0.25">
      <c r="A10" s="2" t="s">
        <v>51</v>
      </c>
      <c r="B10" s="2" t="s">
        <v>52</v>
      </c>
      <c r="C10" s="2" t="s">
        <v>53</v>
      </c>
      <c r="D10" s="2">
        <v>500</v>
      </c>
      <c r="E10" s="2">
        <v>50</v>
      </c>
      <c r="F10" s="2" t="s">
        <v>26</v>
      </c>
      <c r="G10" s="4" t="str">
        <f t="shared" si="0"/>
        <v>High Price</v>
      </c>
      <c r="H10" s="5" t="str">
        <f>LEFT(Dataset!A10,2)</f>
        <v>05</v>
      </c>
      <c r="I10" s="5" t="str">
        <f t="shared" si="1"/>
        <v>UK</v>
      </c>
      <c r="J10" s="5" t="str">
        <f>MID(Dataset!A10,4,6)</f>
        <v>SEP-UK</v>
      </c>
    </row>
    <row r="11" spans="1:10" ht="15.75" customHeight="1" x14ac:dyDescent="0.25">
      <c r="A11" s="3" t="s">
        <v>54</v>
      </c>
      <c r="B11" s="3" t="s">
        <v>55</v>
      </c>
      <c r="C11" s="3" t="s">
        <v>56</v>
      </c>
      <c r="D11" s="3">
        <v>130</v>
      </c>
      <c r="E11" s="3">
        <v>10</v>
      </c>
      <c r="F11" s="3" t="s">
        <v>41</v>
      </c>
      <c r="G11" s="4" t="str">
        <f t="shared" si="0"/>
        <v>Standard Price</v>
      </c>
      <c r="H11" s="5" t="str">
        <f>LEFT(Dataset!A11,2)</f>
        <v>14</v>
      </c>
      <c r="I11" s="5" t="str">
        <f t="shared" si="1"/>
        <v>UK</v>
      </c>
      <c r="J11" s="5" t="str">
        <f>MID(Dataset!A11,4,6)</f>
        <v>OCT-UK</v>
      </c>
    </row>
    <row r="12" spans="1:10" ht="15.75" customHeight="1" x14ac:dyDescent="0.25">
      <c r="A12" s="2" t="s">
        <v>57</v>
      </c>
      <c r="B12" s="2" t="s">
        <v>24</v>
      </c>
      <c r="C12" s="2" t="s">
        <v>58</v>
      </c>
      <c r="D12" s="2">
        <v>950</v>
      </c>
      <c r="E12" s="2">
        <v>25</v>
      </c>
      <c r="F12" s="2" t="s">
        <v>26</v>
      </c>
      <c r="G12" s="4" t="str">
        <f t="shared" si="0"/>
        <v>High Price</v>
      </c>
      <c r="H12" s="5" t="str">
        <f>LEFT(Dataset!A12,2)</f>
        <v>17</v>
      </c>
      <c r="I12" s="5" t="str">
        <f t="shared" si="1"/>
        <v>IN</v>
      </c>
      <c r="J12" s="5" t="str">
        <f>MID(Dataset!A12,4,6)</f>
        <v>JUN-IN</v>
      </c>
    </row>
    <row r="13" spans="1:10" ht="15.75" customHeight="1" x14ac:dyDescent="0.25">
      <c r="A13" s="3" t="s">
        <v>59</v>
      </c>
      <c r="B13" s="3" t="s">
        <v>28</v>
      </c>
      <c r="C13" s="3" t="s">
        <v>47</v>
      </c>
      <c r="D13" s="3">
        <v>90</v>
      </c>
      <c r="E13" s="3">
        <v>40</v>
      </c>
      <c r="F13" s="3" t="s">
        <v>30</v>
      </c>
      <c r="G13" s="4" t="str">
        <f t="shared" si="0"/>
        <v>Standard Price</v>
      </c>
      <c r="H13" s="5" t="str">
        <f>LEFT(Dataset!A13,2)</f>
        <v>25</v>
      </c>
      <c r="I13" s="5" t="str">
        <f t="shared" si="1"/>
        <v>AU</v>
      </c>
      <c r="J13" s="5" t="str">
        <f>MID(Dataset!A13,4,6)</f>
        <v>NOV-AU</v>
      </c>
    </row>
    <row r="14" spans="1:10" ht="15.75" customHeight="1" x14ac:dyDescent="0.25">
      <c r="A14" s="2" t="s">
        <v>60</v>
      </c>
      <c r="B14" s="2" t="s">
        <v>32</v>
      </c>
      <c r="C14" s="2" t="s">
        <v>61</v>
      </c>
      <c r="D14" s="2">
        <v>120</v>
      </c>
      <c r="E14" s="2">
        <v>35</v>
      </c>
      <c r="F14" s="2" t="s">
        <v>34</v>
      </c>
      <c r="G14" s="4" t="str">
        <f t="shared" si="0"/>
        <v>Standard Price</v>
      </c>
      <c r="H14" s="5" t="str">
        <f>LEFT(Dataset!A14,2)</f>
        <v>08</v>
      </c>
      <c r="I14" s="5" t="str">
        <f t="shared" si="1"/>
        <v>DE</v>
      </c>
      <c r="J14" s="5" t="str">
        <f>MID(Dataset!A14,4,6)</f>
        <v>DEC-DE</v>
      </c>
    </row>
    <row r="15" spans="1:10" ht="15.75" customHeight="1" x14ac:dyDescent="0.25">
      <c r="A15" s="3" t="s">
        <v>62</v>
      </c>
      <c r="B15" s="3" t="s">
        <v>63</v>
      </c>
      <c r="C15" s="3" t="s">
        <v>64</v>
      </c>
      <c r="D15" s="3">
        <v>150</v>
      </c>
      <c r="E15" s="3">
        <v>15</v>
      </c>
      <c r="F15" s="3" t="s">
        <v>26</v>
      </c>
      <c r="G15" s="4" t="str">
        <f t="shared" si="0"/>
        <v>Standard Price</v>
      </c>
      <c r="H15" s="5" t="str">
        <f>LEFT(Dataset!A15,2)</f>
        <v>18</v>
      </c>
      <c r="I15" s="5" t="str">
        <f t="shared" si="1"/>
        <v>CA</v>
      </c>
      <c r="J15" s="5" t="str">
        <f>MID(Dataset!A15,4,6)</f>
        <v>FEB-CA</v>
      </c>
    </row>
    <row r="16" spans="1:10" ht="15.75" customHeight="1" x14ac:dyDescent="0.25">
      <c r="A16" s="2" t="s">
        <v>65</v>
      </c>
      <c r="B16" s="2" t="s">
        <v>43</v>
      </c>
      <c r="C16" s="2" t="s">
        <v>66</v>
      </c>
      <c r="D16" s="2">
        <v>250</v>
      </c>
      <c r="E16" s="2">
        <v>20</v>
      </c>
      <c r="F16" s="2" t="s">
        <v>26</v>
      </c>
      <c r="G16" s="4" t="str">
        <f t="shared" si="0"/>
        <v>Standard Price</v>
      </c>
      <c r="H16" s="5" t="str">
        <f>LEFT(Dataset!A16,2)</f>
        <v>16</v>
      </c>
      <c r="I16" s="5" t="str">
        <f t="shared" si="1"/>
        <v>ES</v>
      </c>
      <c r="J16" s="5" t="str">
        <f>MID(Dataset!A16,4,6)</f>
        <v>APR-ES</v>
      </c>
    </row>
    <row r="17" spans="1:10" ht="15.75" customHeight="1" x14ac:dyDescent="0.25">
      <c r="A17" s="3" t="s">
        <v>67</v>
      </c>
      <c r="B17" s="3" t="s">
        <v>68</v>
      </c>
      <c r="C17" s="3" t="s">
        <v>69</v>
      </c>
      <c r="D17" s="3">
        <v>50</v>
      </c>
      <c r="E17" s="3">
        <v>35</v>
      </c>
      <c r="F17" s="3" t="s">
        <v>70</v>
      </c>
      <c r="G17" s="4" t="str">
        <f t="shared" si="0"/>
        <v>Standard Price</v>
      </c>
      <c r="H17" s="5" t="str">
        <f>LEFT(Dataset!A17,2)</f>
        <v>21</v>
      </c>
      <c r="I17" s="5" t="str">
        <f t="shared" si="1"/>
        <v>CA</v>
      </c>
      <c r="J17" s="5" t="str">
        <f>MID(Dataset!A17,4,6)</f>
        <v>AUG-CA</v>
      </c>
    </row>
    <row r="18" spans="1:10" ht="15.75" customHeight="1" x14ac:dyDescent="0.25">
      <c r="A18" s="2" t="s">
        <v>71</v>
      </c>
      <c r="B18" s="2" t="s">
        <v>63</v>
      </c>
      <c r="C18" s="2" t="s">
        <v>72</v>
      </c>
      <c r="D18" s="2">
        <v>160</v>
      </c>
      <c r="E18" s="2">
        <v>15</v>
      </c>
      <c r="F18" s="2" t="s">
        <v>26</v>
      </c>
      <c r="G18" s="4" t="str">
        <f t="shared" si="0"/>
        <v>Standard Price</v>
      </c>
      <c r="H18" s="5" t="str">
        <f>LEFT(Dataset!A18,2)</f>
        <v>20</v>
      </c>
      <c r="I18" s="5" t="str">
        <f t="shared" si="1"/>
        <v>CN</v>
      </c>
      <c r="J18" s="5" t="str">
        <f>MID(Dataset!A18,4,6)</f>
        <v>AUG-CN</v>
      </c>
    </row>
    <row r="19" spans="1:10" ht="15.75" customHeight="1" x14ac:dyDescent="0.25">
      <c r="A19" s="3" t="s">
        <v>73</v>
      </c>
      <c r="B19" s="3" t="s">
        <v>24</v>
      </c>
      <c r="C19" s="3" t="s">
        <v>74</v>
      </c>
      <c r="D19" s="3">
        <v>980</v>
      </c>
      <c r="E19" s="3">
        <v>10</v>
      </c>
      <c r="F19" s="3" t="s">
        <v>26</v>
      </c>
      <c r="G19" s="4" t="str">
        <f t="shared" si="0"/>
        <v>High Price</v>
      </c>
      <c r="H19" s="5" t="str">
        <f>LEFT(Dataset!A19,2)</f>
        <v>27</v>
      </c>
      <c r="I19" s="5" t="str">
        <f t="shared" si="1"/>
        <v>IT</v>
      </c>
      <c r="J19" s="5" t="str">
        <f>MID(Dataset!A19,4,6)</f>
        <v>JAN-IT</v>
      </c>
    </row>
    <row r="20" spans="1:10" ht="15.75" customHeight="1" x14ac:dyDescent="0.25">
      <c r="A20" s="2" t="s">
        <v>75</v>
      </c>
      <c r="B20" s="2" t="s">
        <v>76</v>
      </c>
      <c r="C20" s="2" t="s">
        <v>77</v>
      </c>
      <c r="D20" s="2">
        <v>150</v>
      </c>
      <c r="E20" s="2">
        <v>15</v>
      </c>
      <c r="F20" s="2" t="s">
        <v>30</v>
      </c>
      <c r="G20" s="4" t="str">
        <f t="shared" si="0"/>
        <v>Standard Price</v>
      </c>
      <c r="H20" s="5" t="str">
        <f>LEFT(Dataset!A20,2)</f>
        <v>01</v>
      </c>
      <c r="I20" s="5" t="str">
        <f t="shared" si="1"/>
        <v>UK</v>
      </c>
      <c r="J20" s="5" t="str">
        <f>MID(Dataset!A20,4,6)</f>
        <v>MAR-UK</v>
      </c>
    </row>
    <row r="21" spans="1:10" ht="15.75" customHeight="1" x14ac:dyDescent="0.25">
      <c r="A21" s="3" t="s">
        <v>78</v>
      </c>
      <c r="B21" s="3" t="s">
        <v>79</v>
      </c>
      <c r="C21" s="3" t="s">
        <v>80</v>
      </c>
      <c r="D21" s="3">
        <v>200</v>
      </c>
      <c r="E21" s="3">
        <v>10</v>
      </c>
      <c r="F21" s="3" t="s">
        <v>41</v>
      </c>
      <c r="G21" s="4" t="str">
        <f t="shared" si="0"/>
        <v>Standard Price</v>
      </c>
      <c r="H21" s="5" t="str">
        <f>LEFT(Dataset!A21,2)</f>
        <v>14</v>
      </c>
      <c r="I21" s="5" t="str">
        <f t="shared" si="1"/>
        <v>US</v>
      </c>
      <c r="J21" s="5" t="str">
        <f>MID(Dataset!A21,4,6)</f>
        <v>AUG-US</v>
      </c>
    </row>
    <row r="22" spans="1:10" ht="15.75" customHeight="1" x14ac:dyDescent="0.25">
      <c r="A22" s="2" t="s">
        <v>81</v>
      </c>
      <c r="B22" s="2" t="s">
        <v>82</v>
      </c>
      <c r="C22" s="2" t="s">
        <v>83</v>
      </c>
      <c r="D22" s="2">
        <v>700</v>
      </c>
      <c r="E22" s="2">
        <v>50</v>
      </c>
      <c r="F22" s="2" t="s">
        <v>26</v>
      </c>
      <c r="G22" s="4" t="str">
        <f t="shared" si="0"/>
        <v>High Price</v>
      </c>
      <c r="H22" s="5" t="str">
        <f>LEFT(Dataset!A22,2)</f>
        <v>14</v>
      </c>
      <c r="I22" s="5" t="str">
        <f t="shared" si="1"/>
        <v>RU</v>
      </c>
      <c r="J22" s="5" t="str">
        <f>MID(Dataset!A22,4,6)</f>
        <v>MAY-RU</v>
      </c>
    </row>
    <row r="23" spans="1:10" ht="15.75" customHeight="1" x14ac:dyDescent="0.25">
      <c r="A23" s="3" t="s">
        <v>84</v>
      </c>
      <c r="B23" s="3" t="s">
        <v>85</v>
      </c>
      <c r="C23" s="3" t="s">
        <v>86</v>
      </c>
      <c r="D23" s="3">
        <v>80</v>
      </c>
      <c r="E23" s="3">
        <v>20</v>
      </c>
      <c r="F23" s="3" t="s">
        <v>34</v>
      </c>
      <c r="G23" s="4" t="str">
        <f t="shared" si="0"/>
        <v>Standard Price</v>
      </c>
      <c r="H23" s="5" t="str">
        <f>LEFT(Dataset!A23,2)</f>
        <v>09</v>
      </c>
      <c r="I23" s="5" t="str">
        <f t="shared" si="1"/>
        <v>CA</v>
      </c>
      <c r="J23" s="5" t="str">
        <f>MID(Dataset!A23,4,6)</f>
        <v>JAN-CA</v>
      </c>
    </row>
    <row r="24" spans="1:10" ht="15.75" customHeight="1" x14ac:dyDescent="0.25">
      <c r="A24" s="2" t="s">
        <v>87</v>
      </c>
      <c r="B24" s="2" t="s">
        <v>88</v>
      </c>
      <c r="C24" s="2" t="s">
        <v>89</v>
      </c>
      <c r="D24" s="2">
        <v>150</v>
      </c>
      <c r="E24" s="2">
        <v>30</v>
      </c>
      <c r="F24" s="2" t="s">
        <v>26</v>
      </c>
      <c r="G24" s="4" t="str">
        <f t="shared" si="0"/>
        <v>Standard Price</v>
      </c>
      <c r="H24" s="5" t="str">
        <f>LEFT(Dataset!A24,2)</f>
        <v>19</v>
      </c>
      <c r="I24" s="5" t="str">
        <f t="shared" si="1"/>
        <v>BR</v>
      </c>
      <c r="J24" s="5" t="str">
        <f>MID(Dataset!A24,4,6)</f>
        <v>JUL-BR</v>
      </c>
    </row>
    <row r="25" spans="1:10" ht="15.75" customHeight="1" x14ac:dyDescent="0.25">
      <c r="A25" s="3" t="s">
        <v>67</v>
      </c>
      <c r="B25" s="3" t="s">
        <v>68</v>
      </c>
      <c r="C25" s="3" t="s">
        <v>69</v>
      </c>
      <c r="D25" s="3">
        <v>50</v>
      </c>
      <c r="E25" s="3">
        <v>35</v>
      </c>
      <c r="F25" s="3" t="s">
        <v>70</v>
      </c>
      <c r="G25" s="4" t="str">
        <f t="shared" si="0"/>
        <v>Standard Price</v>
      </c>
      <c r="H25" s="5" t="str">
        <f>LEFT(Dataset!A25,2)</f>
        <v>21</v>
      </c>
      <c r="I25" s="5" t="str">
        <f t="shared" si="1"/>
        <v>CA</v>
      </c>
      <c r="J25" s="5" t="str">
        <f>MID(Dataset!A25,4,6)</f>
        <v>AUG-CA</v>
      </c>
    </row>
    <row r="26" spans="1:10" ht="15.75" customHeight="1" x14ac:dyDescent="0.25">
      <c r="A26" s="2" t="s">
        <v>90</v>
      </c>
      <c r="B26" s="2" t="s">
        <v>36</v>
      </c>
      <c r="C26" s="2" t="s">
        <v>91</v>
      </c>
      <c r="D26" s="2">
        <v>800</v>
      </c>
      <c r="E26" s="2">
        <v>45</v>
      </c>
      <c r="F26" s="2" t="s">
        <v>26</v>
      </c>
      <c r="G26" s="4" t="str">
        <f t="shared" si="0"/>
        <v>High Price</v>
      </c>
      <c r="H26" s="5" t="str">
        <f>LEFT(Dataset!A26,2)</f>
        <v>29</v>
      </c>
      <c r="I26" s="5" t="str">
        <f t="shared" si="1"/>
        <v>CA</v>
      </c>
      <c r="J26" s="5" t="str">
        <f>MID(Dataset!A26,4,6)</f>
        <v>SEP-CA</v>
      </c>
    </row>
    <row r="27" spans="1:10" ht="15.75" customHeight="1" x14ac:dyDescent="0.25">
      <c r="A27" s="3" t="s">
        <v>92</v>
      </c>
      <c r="B27" s="3" t="s">
        <v>76</v>
      </c>
      <c r="C27" s="3" t="s">
        <v>93</v>
      </c>
      <c r="D27" s="3">
        <v>130</v>
      </c>
      <c r="E27" s="3">
        <v>25</v>
      </c>
      <c r="F27" s="3" t="s">
        <v>30</v>
      </c>
      <c r="G27" s="4" t="str">
        <f t="shared" si="0"/>
        <v>Standard Price</v>
      </c>
      <c r="H27" s="5" t="str">
        <f>LEFT(Dataset!A27,2)</f>
        <v>03</v>
      </c>
      <c r="I27" s="5" t="str">
        <f t="shared" si="1"/>
        <v>CA</v>
      </c>
      <c r="J27" s="5" t="str">
        <f>MID(Dataset!A27,4,6)</f>
        <v>JUN-CA</v>
      </c>
    </row>
    <row r="28" spans="1:10" ht="15.75" customHeight="1" x14ac:dyDescent="0.25">
      <c r="A28" s="2" t="s">
        <v>94</v>
      </c>
      <c r="B28" s="2" t="s">
        <v>49</v>
      </c>
      <c r="C28" s="2" t="s">
        <v>95</v>
      </c>
      <c r="D28" s="2">
        <v>400</v>
      </c>
      <c r="E28" s="2">
        <v>40</v>
      </c>
      <c r="F28" s="2" t="s">
        <v>34</v>
      </c>
      <c r="G28" s="4" t="str">
        <f t="shared" si="0"/>
        <v>Standard Price</v>
      </c>
      <c r="H28" s="5" t="str">
        <f>LEFT(Dataset!A28,2)</f>
        <v>11</v>
      </c>
      <c r="I28" s="5" t="str">
        <f t="shared" si="1"/>
        <v>CA</v>
      </c>
      <c r="J28" s="5" t="str">
        <f>MID(Dataset!A28,4,6)</f>
        <v>JUL-CA</v>
      </c>
    </row>
    <row r="29" spans="1:10" ht="15.75" customHeight="1" x14ac:dyDescent="0.25">
      <c r="A29" s="3" t="s">
        <v>65</v>
      </c>
      <c r="B29" s="3" t="s">
        <v>43</v>
      </c>
      <c r="C29" s="3" t="s">
        <v>66</v>
      </c>
      <c r="D29" s="3">
        <v>230</v>
      </c>
      <c r="E29" s="3">
        <v>20</v>
      </c>
      <c r="F29" s="3" t="s">
        <v>26</v>
      </c>
      <c r="G29" s="4" t="str">
        <f t="shared" si="0"/>
        <v>Standard Price</v>
      </c>
      <c r="H29" s="5" t="str">
        <f>LEFT(Dataset!A29,2)</f>
        <v>16</v>
      </c>
      <c r="I29" s="5" t="str">
        <f t="shared" si="1"/>
        <v>ES</v>
      </c>
      <c r="J29" s="5" t="str">
        <f>MID(Dataset!A29,4,6)</f>
        <v>APR-ES</v>
      </c>
    </row>
    <row r="30" spans="1:10" ht="15.75" customHeight="1" x14ac:dyDescent="0.25">
      <c r="A30" s="2" t="s">
        <v>96</v>
      </c>
      <c r="B30" s="2" t="s">
        <v>97</v>
      </c>
      <c r="C30" s="2" t="s">
        <v>98</v>
      </c>
      <c r="D30" s="2">
        <v>60</v>
      </c>
      <c r="E30" s="2">
        <v>30</v>
      </c>
      <c r="F30" s="2" t="s">
        <v>30</v>
      </c>
      <c r="G30" s="4" t="str">
        <f t="shared" si="0"/>
        <v>Standard Price</v>
      </c>
      <c r="H30" s="5" t="str">
        <f>LEFT(Dataset!A30,2)</f>
        <v>07</v>
      </c>
      <c r="I30" s="5" t="str">
        <f t="shared" si="1"/>
        <v>CA</v>
      </c>
      <c r="J30" s="5" t="str">
        <f>MID(Dataset!A30,4,6)</f>
        <v>MAR-CA</v>
      </c>
    </row>
    <row r="31" spans="1:10" ht="15.75" customHeight="1" x14ac:dyDescent="0.25">
      <c r="A31" s="3" t="s">
        <v>99</v>
      </c>
      <c r="B31" s="3" t="s">
        <v>100</v>
      </c>
      <c r="C31" s="3" t="s">
        <v>101</v>
      </c>
      <c r="D31" s="3">
        <v>40</v>
      </c>
      <c r="E31" s="3">
        <v>10</v>
      </c>
      <c r="F31" s="3" t="s">
        <v>34</v>
      </c>
      <c r="G31" s="4" t="str">
        <f t="shared" si="0"/>
        <v>Standard Price</v>
      </c>
      <c r="H31" s="5" t="str">
        <f>LEFT(Dataset!A31,2)</f>
        <v>13</v>
      </c>
      <c r="I31" s="5" t="str">
        <f t="shared" si="1"/>
        <v>CA</v>
      </c>
      <c r="J31" s="5" t="str">
        <f>MID(Dataset!A31,4,6)</f>
        <v>APR-CA</v>
      </c>
    </row>
    <row r="32" spans="1:10" ht="15.75" customHeight="1" x14ac:dyDescent="0.25">
      <c r="A32" s="2" t="s">
        <v>102</v>
      </c>
      <c r="B32" s="2" t="s">
        <v>88</v>
      </c>
      <c r="C32" s="2" t="s">
        <v>103</v>
      </c>
      <c r="D32" s="2">
        <v>130</v>
      </c>
      <c r="E32" s="2">
        <v>5</v>
      </c>
      <c r="F32" s="2" t="s">
        <v>26</v>
      </c>
      <c r="G32" s="4" t="str">
        <f t="shared" si="0"/>
        <v>Standard Price</v>
      </c>
      <c r="H32" s="5" t="str">
        <f>LEFT(Dataset!A32,2)</f>
        <v>24</v>
      </c>
      <c r="I32" s="5" t="str">
        <f t="shared" si="1"/>
        <v>CA</v>
      </c>
      <c r="J32" s="5" t="str">
        <f>MID(Dataset!A32,4,6)</f>
        <v>MAY-CA</v>
      </c>
    </row>
    <row r="33" spans="1:10" ht="15.75" customHeight="1" x14ac:dyDescent="0.25">
      <c r="A33" s="3" t="s">
        <v>104</v>
      </c>
      <c r="B33" s="3" t="s">
        <v>105</v>
      </c>
      <c r="C33" s="3" t="s">
        <v>106</v>
      </c>
      <c r="D33" s="3">
        <v>50</v>
      </c>
      <c r="E33" s="3">
        <v>50</v>
      </c>
      <c r="F33" s="3" t="s">
        <v>30</v>
      </c>
      <c r="G33" s="4" t="str">
        <f t="shared" si="0"/>
        <v>Standard Price</v>
      </c>
      <c r="H33" s="5" t="str">
        <f>LEFT(Dataset!A33,2)</f>
        <v>02</v>
      </c>
      <c r="I33" s="5" t="str">
        <f t="shared" si="1"/>
        <v>CA</v>
      </c>
      <c r="J33" s="5" t="str">
        <f>MID(Dataset!A33,4,6)</f>
        <v>DEC-CA</v>
      </c>
    </row>
    <row r="34" spans="1:10" ht="15.75" customHeight="1" x14ac:dyDescent="0.25">
      <c r="A34" s="2" t="s">
        <v>57</v>
      </c>
      <c r="B34" s="2" t="s">
        <v>24</v>
      </c>
      <c r="C34" s="2" t="s">
        <v>58</v>
      </c>
      <c r="D34" s="2">
        <v>950</v>
      </c>
      <c r="E34" s="2">
        <v>25</v>
      </c>
      <c r="F34" s="2" t="s">
        <v>26</v>
      </c>
      <c r="G34" s="4" t="str">
        <f t="shared" si="0"/>
        <v>High Price</v>
      </c>
      <c r="H34" s="5" t="str">
        <f>LEFT(Dataset!A34,2)</f>
        <v>17</v>
      </c>
      <c r="I34" s="5" t="str">
        <f t="shared" si="1"/>
        <v>IN</v>
      </c>
      <c r="J34" s="5" t="str">
        <f>MID(Dataset!A34,4,6)</f>
        <v>JUN-IN</v>
      </c>
    </row>
    <row r="35" spans="1:10" ht="15.75" customHeight="1" x14ac:dyDescent="0.25">
      <c r="A35" s="3" t="s">
        <v>107</v>
      </c>
      <c r="B35" s="3" t="s">
        <v>108</v>
      </c>
      <c r="C35" s="3" t="s">
        <v>109</v>
      </c>
      <c r="D35" s="3">
        <v>100</v>
      </c>
      <c r="E35" s="3">
        <v>20</v>
      </c>
      <c r="F35" s="3" t="s">
        <v>70</v>
      </c>
      <c r="G35" s="4" t="str">
        <f t="shared" si="0"/>
        <v>Standard Price</v>
      </c>
      <c r="H35" s="5" t="str">
        <f>LEFT(Dataset!A35,2)</f>
        <v>09</v>
      </c>
      <c r="I35" s="5" t="str">
        <f t="shared" si="1"/>
        <v>FR</v>
      </c>
      <c r="J35" s="5" t="str">
        <f>MID(Dataset!A35,4,6)</f>
        <v>JUL-FR</v>
      </c>
    </row>
    <row r="36" spans="1:10" ht="15.75" customHeight="1" x14ac:dyDescent="0.25">
      <c r="G36" s="4"/>
    </row>
    <row r="37" spans="1:10" ht="15.75" customHeight="1" x14ac:dyDescent="0.25">
      <c r="G37" s="4"/>
    </row>
    <row r="38" spans="1:10" ht="15.75" customHeight="1" x14ac:dyDescent="0.25">
      <c r="G38" s="4"/>
    </row>
    <row r="39" spans="1:10" ht="15.75" customHeight="1" x14ac:dyDescent="0.25">
      <c r="G39" s="4"/>
    </row>
    <row r="40" spans="1:10" ht="15.75" customHeight="1" x14ac:dyDescent="0.25"/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G1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Gunalan Thangaraj</cp:lastModifiedBy>
  <dcterms:modified xsi:type="dcterms:W3CDTF">2025-07-15T10:37:13Z</dcterms:modified>
</cp:coreProperties>
</file>