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_OMeara/Desktop/PyCHAM/PyCHAM/output/"/>
    </mc:Choice>
  </mc:AlternateContent>
  <xr:revisionPtr revIDLastSave="0" documentId="13_ncr:1_{AD7506CC-5D00-034C-BCA6-F52CF0829D18}" xr6:coauthVersionLast="36" xr6:coauthVersionMax="36" xr10:uidLastSave="{00000000-0000-0000-0000-000000000000}"/>
  <bookViews>
    <workbookView xWindow="480" yWindow="1800" windowWidth="25040" windowHeight="16940" activeTab="1" xr2:uid="{04D4400D-46CA-4D48-85E7-BD9ECED52969}"/>
  </bookViews>
  <sheets>
    <sheet name="PyCHAM" sheetId="3" r:id="rId1"/>
    <sheet name="28_03_2019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H1" i="2" s="1"/>
  <c r="B3" i="2"/>
  <c r="C3" i="2"/>
  <c r="G3" i="2"/>
  <c r="B4" i="2"/>
  <c r="C4" i="2"/>
  <c r="G4" i="2"/>
  <c r="B5" i="2"/>
  <c r="C5" i="2"/>
  <c r="G5" i="2"/>
  <c r="B6" i="2"/>
  <c r="C6" i="2"/>
  <c r="G6" i="2"/>
  <c r="B7" i="2"/>
  <c r="C7" i="2"/>
  <c r="G7" i="2"/>
  <c r="B8" i="2"/>
  <c r="C8" i="2"/>
  <c r="G8" i="2"/>
  <c r="B9" i="2"/>
  <c r="C9" i="2"/>
  <c r="G9" i="2"/>
  <c r="B10" i="2"/>
  <c r="C10" i="2"/>
  <c r="G10" i="2"/>
  <c r="B11" i="2"/>
  <c r="C11" i="2"/>
  <c r="G11" i="2"/>
  <c r="B12" i="2"/>
  <c r="C12" i="2"/>
  <c r="G12" i="2"/>
  <c r="B13" i="2"/>
  <c r="C13" i="2"/>
  <c r="G13" i="2"/>
  <c r="B14" i="2"/>
  <c r="C14" i="2"/>
  <c r="G14" i="2"/>
  <c r="B15" i="2"/>
  <c r="C15" i="2"/>
  <c r="G15" i="2"/>
  <c r="B16" i="2"/>
  <c r="C16" i="2"/>
  <c r="G16" i="2"/>
  <c r="B17" i="2"/>
  <c r="C17" i="2"/>
  <c r="G17" i="2"/>
  <c r="B18" i="2"/>
  <c r="C18" i="2"/>
  <c r="G18" i="2"/>
  <c r="B19" i="2"/>
  <c r="C19" i="2"/>
  <c r="G19" i="2"/>
  <c r="B20" i="2"/>
  <c r="C20" i="2"/>
  <c r="G20" i="2"/>
  <c r="B21" i="2"/>
  <c r="C21" i="2"/>
  <c r="G21" i="2"/>
  <c r="B22" i="2"/>
  <c r="C22" i="2"/>
  <c r="G22" i="2"/>
  <c r="D17" i="2" l="1"/>
  <c r="D9" i="2"/>
  <c r="D5" i="2"/>
  <c r="D22" i="2"/>
  <c r="D18" i="2"/>
  <c r="D14" i="2"/>
  <c r="D10" i="2"/>
  <c r="D6" i="2"/>
  <c r="D19" i="2"/>
  <c r="D15" i="2"/>
  <c r="D11" i="2"/>
  <c r="D7" i="2"/>
  <c r="D3" i="2"/>
  <c r="D21" i="2"/>
  <c r="D13" i="2"/>
  <c r="D20" i="2"/>
  <c r="D16" i="2"/>
  <c r="D12" i="2"/>
  <c r="D8" i="2"/>
  <c r="D4" i="2"/>
</calcChain>
</file>

<file path=xl/sharedStrings.xml><?xml version="1.0" encoding="utf-8"?>
<sst xmlns="http://schemas.openxmlformats.org/spreadsheetml/2006/main" count="22" uniqueCount="18">
  <si>
    <t>APINENE (ppb)</t>
  </si>
  <si>
    <t>O3(ppb)</t>
  </si>
  <si>
    <t>NO2 (ppb)</t>
  </si>
  <si>
    <t>NO (ppb)</t>
  </si>
  <si>
    <t>fraction</t>
  </si>
  <si>
    <t>Manual</t>
  </si>
  <si>
    <t>Time since lights on (hours)</t>
  </si>
  <si>
    <t>Time (hours)</t>
  </si>
  <si>
    <t>Time</t>
  </si>
  <si>
    <t>lights on</t>
  </si>
  <si>
    <t>NO obs., NO2 obs., O3 obs., APINENE obs.</t>
  </si>
  <si>
    <t>Concentration (ppb)</t>
  </si>
  <si>
    <t>8:11</t>
  </si>
  <si>
    <t>3:22</t>
  </si>
  <si>
    <t>28_03_2019</t>
  </si>
  <si>
    <t>-0.0</t>
  </si>
  <si>
    <t>Time since lights on (hour)</t>
  </si>
  <si>
    <t>5:5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</si>
</sst>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1"/>
    <xf numFmtId="11" fontId="1" fillId="0" borderId="0" xfId="1" applyNumberFormat="1"/>
    <xf numFmtId="2" fontId="1" fillId="0" borderId="0" xfId="1" applyNumberFormat="1"/>
    <xf numFmtId="164" fontId="1" fillId="0" borderId="0" xfId="1" applyNumberFormat="1"/>
    <xf numFmtId="165" fontId="1" fillId="0" borderId="0" xfId="1" applyNumberFormat="1"/>
    <xf numFmtId="0" fontId="2" fillId="0" borderId="0" xfId="1" applyFont="1"/>
    <xf numFmtId="49" fontId="1" fillId="0" borderId="0" xfId="1" applyNumberFormat="1"/>
  </cellXfs>
  <cellStyles count="2">
    <cellStyle name="Normal" xfId="0" builtinId="0"/>
    <cellStyle name="Normal 2" xfId="1" xr:uid="{614886C1-2FCD-8C46-B837-B848D5C6A9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405D-A8C9-B84D-8400-935DBD4E827A}">
  <dimension ref="A1:J1"/>
  <sheetViews>
    <sheetView workbookViewId="0">
      <selection activeCell="A2" sqref="A2"/>
    </sheetView>
  </sheetViews>
  <sheetFormatPr baseColWidth="10" defaultColWidth="8.83203125" defaultRowHeight="15" x14ac:dyDescent="0.2"/>
  <cols>
    <col min="1" max="16384" width="8.83203125" style="2"/>
  </cols>
  <sheetData>
    <row r="1" spans="1:10" s="8" customFormat="1" x14ac:dyDescent="0.2">
      <c r="A1" s="8" t="s">
        <v>14</v>
      </c>
      <c r="B1" s="8" t="s">
        <v>13</v>
      </c>
      <c r="C1" s="8" t="s">
        <v>17</v>
      </c>
      <c r="D1" s="8" t="s">
        <v>16</v>
      </c>
      <c r="E1" s="8" t="s">
        <v>15</v>
      </c>
      <c r="F1" s="8" t="s">
        <v>14</v>
      </c>
      <c r="G1" s="8" t="s">
        <v>13</v>
      </c>
      <c r="H1" s="8" t="s">
        <v>12</v>
      </c>
      <c r="I1" s="8" t="s">
        <v>11</v>
      </c>
      <c r="J1" s="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FDE0-B6B1-AB40-8EAF-B8AB48868DEA}">
  <dimension ref="A1:N22"/>
  <sheetViews>
    <sheetView tabSelected="1" topLeftCell="C1" workbookViewId="0">
      <selection activeCell="G8" sqref="G8"/>
    </sheetView>
  </sheetViews>
  <sheetFormatPr baseColWidth="10" defaultColWidth="8.83203125" defaultRowHeight="15" x14ac:dyDescent="0.2"/>
  <cols>
    <col min="1" max="1" width="18.5" style="2" bestFit="1" customWidth="1"/>
    <col min="2" max="5" width="18.5" style="2" customWidth="1"/>
    <col min="6" max="6" width="18.5" style="2" bestFit="1" customWidth="1"/>
    <col min="7" max="16384" width="8.83203125" style="2"/>
  </cols>
  <sheetData>
    <row r="1" spans="1:14" x14ac:dyDescent="0.2">
      <c r="A1" s="2" t="s">
        <v>9</v>
      </c>
      <c r="F1" s="6">
        <v>43552.500694444447</v>
      </c>
      <c r="G1" s="5">
        <f>TIME(HOUR(F1),MINUTE(F1),SECOND(F1))</f>
        <v>0.50069444444444444</v>
      </c>
      <c r="H1" s="4">
        <f>HOUR(G1)+MINUTE(G1)/60+SECOND(G1)/3600</f>
        <v>12.016666666666667</v>
      </c>
    </row>
    <row r="2" spans="1:14" x14ac:dyDescent="0.2">
      <c r="A2" s="7" t="s">
        <v>8</v>
      </c>
      <c r="B2" s="7" t="s">
        <v>8</v>
      </c>
      <c r="C2" s="7" t="s">
        <v>7</v>
      </c>
      <c r="D2" s="7" t="s">
        <v>6</v>
      </c>
      <c r="E2" s="7" t="s">
        <v>6</v>
      </c>
      <c r="F2" s="7" t="s">
        <v>5</v>
      </c>
      <c r="G2" s="7" t="s">
        <v>4</v>
      </c>
      <c r="H2" s="7" t="s">
        <v>3</v>
      </c>
      <c r="I2" s="7" t="s">
        <v>2</v>
      </c>
      <c r="J2" s="7" t="s">
        <v>1</v>
      </c>
      <c r="K2" s="7" t="s">
        <v>0</v>
      </c>
    </row>
    <row r="3" spans="1:14" x14ac:dyDescent="0.2">
      <c r="A3" s="6">
        <v>43552.463958333334</v>
      </c>
      <c r="B3" s="5">
        <f>TIME(HOUR(A3), MINUTE(A3), SECOND(A3))</f>
        <v>0.46395833333333331</v>
      </c>
      <c r="C3" s="4">
        <f>HOUR(B3)+MINUTE(B3)/60+SECOND(B3)/3600</f>
        <v>11.135</v>
      </c>
      <c r="D3" s="4">
        <f>C3-$H$1</f>
        <v>-0.88166666666666771</v>
      </c>
      <c r="E3" s="4">
        <v>-0.88166666666666771</v>
      </c>
      <c r="F3" s="3">
        <v>653697963.5</v>
      </c>
      <c r="G3" s="3">
        <f>F3/$F$3</f>
        <v>1</v>
      </c>
      <c r="H3" s="3">
        <v>10.9</v>
      </c>
      <c r="I3" s="3">
        <v>28.8</v>
      </c>
      <c r="J3" s="3">
        <v>1.5</v>
      </c>
      <c r="K3" s="3">
        <v>309</v>
      </c>
      <c r="L3" s="3"/>
      <c r="M3" s="3"/>
      <c r="N3" s="3"/>
    </row>
    <row r="4" spans="1:14" x14ac:dyDescent="0.2">
      <c r="A4" s="6">
        <v>43552.476921296293</v>
      </c>
      <c r="B4" s="5">
        <f>TIME(HOUR(A4), MINUTE(A4), SECOND(A4))</f>
        <v>0.47692129629629632</v>
      </c>
      <c r="C4" s="4">
        <f>HOUR(B4)+MINUTE(B4)/60+SECOND(B4)/3600</f>
        <v>11.446111111111112</v>
      </c>
      <c r="D4" s="4">
        <f>C4-$H$1</f>
        <v>-0.57055555555555593</v>
      </c>
      <c r="E4" s="4">
        <v>-0.57055555555555593</v>
      </c>
      <c r="F4" s="3">
        <v>570990250.5</v>
      </c>
      <c r="G4" s="3">
        <f>F4/$F$3</f>
        <v>0.873477175059304</v>
      </c>
      <c r="H4" s="3">
        <v>10.1</v>
      </c>
      <c r="I4" s="3">
        <v>29.1</v>
      </c>
      <c r="J4" s="3">
        <v>0.56200000000000006</v>
      </c>
      <c r="K4" s="3">
        <v>269.90444709332496</v>
      </c>
      <c r="L4" s="3"/>
      <c r="M4" s="3"/>
      <c r="N4" s="3"/>
    </row>
    <row r="5" spans="1:14" x14ac:dyDescent="0.2">
      <c r="A5" s="6">
        <v>43552.4919212963</v>
      </c>
      <c r="B5" s="5">
        <f>TIME(HOUR(A5), MINUTE(A5), SECOND(A5))</f>
        <v>0.49192129629629627</v>
      </c>
      <c r="C5" s="4">
        <f>HOUR(B5)+MINUTE(B5)/60+SECOND(B5)/3600</f>
        <v>11.806111111111111</v>
      </c>
      <c r="D5" s="4">
        <f>C5-$H$1</f>
        <v>-0.2105555555555565</v>
      </c>
      <c r="E5" s="4">
        <v>-0.2105555555555565</v>
      </c>
      <c r="F5" s="3">
        <v>565271929.5</v>
      </c>
      <c r="G5" s="3">
        <f>F5/$F$3</f>
        <v>0.86472952504463474</v>
      </c>
      <c r="H5" s="3">
        <v>10.9</v>
      </c>
      <c r="I5" s="3">
        <v>28.6</v>
      </c>
      <c r="J5" s="3">
        <v>-4.4600000000000001E-2</v>
      </c>
      <c r="K5" s="3">
        <v>267.20142323879213</v>
      </c>
      <c r="L5" s="3"/>
      <c r="M5" s="3"/>
      <c r="N5" s="3"/>
    </row>
    <row r="6" spans="1:14" x14ac:dyDescent="0.2">
      <c r="A6" s="6">
        <v>43552.506840277776</v>
      </c>
      <c r="B6" s="5">
        <f>TIME(HOUR(A6), MINUTE(A6), SECOND(A6))</f>
        <v>0.50684027777777774</v>
      </c>
      <c r="C6" s="4">
        <f>HOUR(B6)+MINUTE(B6)/60+SECOND(B6)/3600</f>
        <v>12.164166666666667</v>
      </c>
      <c r="D6" s="4">
        <f>C6-$H$1</f>
        <v>0.14749999999999908</v>
      </c>
      <c r="E6" s="4">
        <v>0.14749999999999908</v>
      </c>
      <c r="F6" s="3">
        <v>599279404.5</v>
      </c>
      <c r="G6" s="3">
        <f>F6/$F$3</f>
        <v>0.91675274815201413</v>
      </c>
      <c r="H6" s="3">
        <v>12.9</v>
      </c>
      <c r="I6" s="3">
        <v>26</v>
      </c>
      <c r="J6" s="3">
        <v>8.44</v>
      </c>
      <c r="K6" s="3">
        <v>283.27659917897239</v>
      </c>
      <c r="L6" s="3"/>
      <c r="M6" s="3"/>
      <c r="N6" s="3"/>
    </row>
    <row r="7" spans="1:14" x14ac:dyDescent="0.2">
      <c r="A7" s="6">
        <v>43552.521724537037</v>
      </c>
      <c r="B7" s="5">
        <f>TIME(HOUR(A7), MINUTE(A7), SECOND(A7))</f>
        <v>0.52172453703703703</v>
      </c>
      <c r="C7" s="4">
        <f>HOUR(B7)+MINUTE(B7)/60+SECOND(B7)/3600</f>
        <v>12.52138888888889</v>
      </c>
      <c r="D7" s="4">
        <f>C7-$H$1</f>
        <v>0.50472222222222207</v>
      </c>
      <c r="E7" s="4">
        <v>0.50472222222222207</v>
      </c>
      <c r="F7" s="3">
        <v>426575778.5</v>
      </c>
      <c r="G7" s="3">
        <f>F7/$F$3</f>
        <v>0.65255791255038842</v>
      </c>
      <c r="H7" s="3">
        <v>7.98</v>
      </c>
      <c r="I7" s="3">
        <v>24.8</v>
      </c>
      <c r="J7" s="3">
        <v>27.9</v>
      </c>
      <c r="K7" s="3">
        <v>201.64039497807002</v>
      </c>
      <c r="L7" s="3"/>
      <c r="M7" s="3"/>
      <c r="N7" s="3"/>
    </row>
    <row r="8" spans="1:14" x14ac:dyDescent="0.2">
      <c r="A8" s="6">
        <v>43552.530081018522</v>
      </c>
      <c r="B8" s="5">
        <f>TIME(HOUR(A8), MINUTE(A8), SECOND(A8))</f>
        <v>0.53008101851851852</v>
      </c>
      <c r="C8" s="4">
        <f>HOUR(B8)+MINUTE(B8)/60+SECOND(B8)/3600</f>
        <v>12.721944444444444</v>
      </c>
      <c r="D8" s="4">
        <f>C8-$H$1</f>
        <v>0.705277777777777</v>
      </c>
      <c r="E8" s="4">
        <v>0.705277777777777</v>
      </c>
      <c r="F8" s="3">
        <v>420242704.5</v>
      </c>
      <c r="G8" s="3">
        <f>F8/$F$3</f>
        <v>0.64286983892370653</v>
      </c>
      <c r="H8" s="3">
        <v>6.91</v>
      </c>
      <c r="I8" s="3">
        <v>22</v>
      </c>
      <c r="J8" s="3">
        <v>34.6</v>
      </c>
      <c r="K8" s="3">
        <v>198.64678022742532</v>
      </c>
      <c r="L8" s="3"/>
      <c r="M8" s="3"/>
      <c r="N8" s="3"/>
    </row>
    <row r="9" spans="1:14" x14ac:dyDescent="0.2">
      <c r="A9" s="6">
        <v>43552.545115740744</v>
      </c>
      <c r="B9" s="5">
        <f>TIME(HOUR(A9), MINUTE(A9), SECOND(A9))</f>
        <v>0.54511574074074076</v>
      </c>
      <c r="C9" s="4">
        <f>HOUR(B9)+MINUTE(B9)/60+SECOND(B9)/3600</f>
        <v>13.082777777777778</v>
      </c>
      <c r="D9" s="4">
        <f>C9-$H$1</f>
        <v>1.0661111111111108</v>
      </c>
      <c r="E9" s="4">
        <v>1.0661111111111108</v>
      </c>
      <c r="F9" s="3">
        <v>315015421.5</v>
      </c>
      <c r="G9" s="3">
        <f>F9/$F$3</f>
        <v>0.48189751091369276</v>
      </c>
      <c r="H9" s="3">
        <v>5.97</v>
      </c>
      <c r="I9" s="3">
        <v>16.899999999999999</v>
      </c>
      <c r="J9" s="3">
        <v>36.700000000000003</v>
      </c>
      <c r="K9" s="3">
        <v>148.90633087233107</v>
      </c>
      <c r="L9" s="3"/>
      <c r="M9" s="3"/>
      <c r="N9" s="3"/>
    </row>
    <row r="10" spans="1:14" x14ac:dyDescent="0.2">
      <c r="A10" s="6">
        <v>43552.560208333336</v>
      </c>
      <c r="B10" s="5">
        <f>TIME(HOUR(A10), MINUTE(A10), SECOND(A10))</f>
        <v>0.56020833333333331</v>
      </c>
      <c r="C10" s="4">
        <f>HOUR(B10)+MINUTE(B10)/60+SECOND(B10)/3600</f>
        <v>13.445</v>
      </c>
      <c r="D10" s="4">
        <f>C10-$H$1</f>
        <v>1.4283333333333328</v>
      </c>
      <c r="E10" s="4">
        <v>1.4283333333333328</v>
      </c>
      <c r="F10" s="3">
        <v>275860050.5</v>
      </c>
      <c r="G10" s="3">
        <f>F10/$F$3</f>
        <v>0.42199925026996049</v>
      </c>
      <c r="H10" s="3">
        <v>5.97</v>
      </c>
      <c r="I10" s="3">
        <v>14.9</v>
      </c>
      <c r="J10" s="3">
        <v>32.9</v>
      </c>
      <c r="K10" s="3">
        <v>130.39776833341779</v>
      </c>
      <c r="L10" s="3"/>
      <c r="M10" s="3"/>
      <c r="N10" s="3"/>
    </row>
    <row r="11" spans="1:14" x14ac:dyDescent="0.2">
      <c r="A11" s="6">
        <v>43552.575462962966</v>
      </c>
      <c r="B11" s="5">
        <f>TIME(HOUR(A11), MINUTE(A11), SECOND(A11))</f>
        <v>0.57546296296296295</v>
      </c>
      <c r="C11" s="4">
        <f>HOUR(B11)+MINUTE(B11)/60+SECOND(B11)/3600</f>
        <v>13.811111111111112</v>
      </c>
      <c r="D11" s="4">
        <f>C11-$H$1</f>
        <v>1.7944444444444443</v>
      </c>
      <c r="E11" s="4">
        <v>1.7944444444444443</v>
      </c>
      <c r="F11" s="3">
        <v>237246945.5</v>
      </c>
      <c r="G11" s="3">
        <f>F11/$F$3</f>
        <v>0.36293052563563633</v>
      </c>
      <c r="H11" s="3">
        <v>5.45</v>
      </c>
      <c r="I11" s="3">
        <v>12.8</v>
      </c>
      <c r="J11" s="3">
        <v>27.4</v>
      </c>
      <c r="K11" s="3">
        <v>112.14553242141163</v>
      </c>
      <c r="L11" s="3"/>
      <c r="M11" s="3"/>
      <c r="N11" s="3"/>
    </row>
    <row r="12" spans="1:14" x14ac:dyDescent="0.2">
      <c r="A12" s="6">
        <v>43552.590150462966</v>
      </c>
      <c r="B12" s="5">
        <f>TIME(HOUR(A12), MINUTE(A12), SECOND(A12))</f>
        <v>0.59015046296296292</v>
      </c>
      <c r="C12" s="4">
        <f>HOUR(B12)+MINUTE(B12)/60+SECOND(B12)/3600</f>
        <v>14.163611111111111</v>
      </c>
      <c r="D12" s="4">
        <f>C12-$H$1</f>
        <v>2.1469444444444434</v>
      </c>
      <c r="E12" s="4">
        <v>2.1469444444444434</v>
      </c>
      <c r="F12" s="3">
        <v>218959103.5</v>
      </c>
      <c r="G12" s="3">
        <f>F12/$F$3</f>
        <v>0.33495454433980348</v>
      </c>
      <c r="H12" s="3">
        <v>5.87</v>
      </c>
      <c r="I12" s="3">
        <v>12.9</v>
      </c>
      <c r="J12" s="3">
        <v>22.7</v>
      </c>
      <c r="K12" s="3">
        <v>103.50095420099927</v>
      </c>
      <c r="L12" s="3"/>
      <c r="M12" s="3"/>
      <c r="N12" s="3"/>
    </row>
    <row r="13" spans="1:14" x14ac:dyDescent="0.2">
      <c r="A13" s="6">
        <v>43552.60527777778</v>
      </c>
      <c r="B13" s="5">
        <f>TIME(HOUR(A13), MINUTE(A13), SECOND(A13))</f>
        <v>0.6052777777777778</v>
      </c>
      <c r="C13" s="4">
        <f>HOUR(B13)+MINUTE(B13)/60+SECOND(B13)/3600</f>
        <v>14.526666666666667</v>
      </c>
      <c r="D13" s="4">
        <f>C13-$H$1</f>
        <v>2.5099999999999998</v>
      </c>
      <c r="E13" s="4">
        <v>2.5099999999999998</v>
      </c>
      <c r="F13" s="3">
        <v>213206619.5</v>
      </c>
      <c r="G13" s="3">
        <f>F13/$F$3</f>
        <v>0.32615463318634003</v>
      </c>
      <c r="H13" s="3">
        <v>5.92</v>
      </c>
      <c r="I13" s="3">
        <v>11.5</v>
      </c>
      <c r="J13" s="3">
        <v>19.600000000000001</v>
      </c>
      <c r="K13" s="3">
        <v>100.78178165457906</v>
      </c>
      <c r="L13" s="3"/>
      <c r="M13" s="3"/>
      <c r="N13" s="3"/>
    </row>
    <row r="14" spans="1:14" x14ac:dyDescent="0.2">
      <c r="A14" s="6">
        <v>43552.620567129627</v>
      </c>
      <c r="B14" s="5">
        <f>TIME(HOUR(A14), MINUTE(A14), SECOND(A14))</f>
        <v>0.62056712962962968</v>
      </c>
      <c r="C14" s="4">
        <f>HOUR(B14)+MINUTE(B14)/60+SECOND(B14)/3600</f>
        <v>14.893611111111111</v>
      </c>
      <c r="D14" s="4">
        <f>C14-$H$1</f>
        <v>2.8769444444444439</v>
      </c>
      <c r="E14" s="4">
        <v>2.8769444444444439</v>
      </c>
      <c r="F14" s="3">
        <v>207575267.5</v>
      </c>
      <c r="G14" s="3">
        <f>F14/$F$3</f>
        <v>0.31754002473651577</v>
      </c>
      <c r="H14" s="3">
        <v>5.01</v>
      </c>
      <c r="I14" s="3">
        <v>13.2</v>
      </c>
      <c r="J14" s="3">
        <v>16.5</v>
      </c>
      <c r="K14" s="3">
        <v>98.119867643583376</v>
      </c>
      <c r="L14" s="3"/>
      <c r="M14" s="3"/>
      <c r="N14" s="3"/>
    </row>
    <row r="15" spans="1:14" x14ac:dyDescent="0.2">
      <c r="A15" s="6">
        <v>43552.635555555556</v>
      </c>
      <c r="B15" s="5">
        <f>TIME(HOUR(A15), MINUTE(A15), SECOND(A15))</f>
        <v>0.63555555555555554</v>
      </c>
      <c r="C15" s="4">
        <f>HOUR(B15)+MINUTE(B15)/60+SECOND(B15)/3600</f>
        <v>15.253333333333334</v>
      </c>
      <c r="D15" s="4">
        <f>C15-$H$1</f>
        <v>3.2366666666666664</v>
      </c>
      <c r="E15" s="4">
        <v>3.2366666666666664</v>
      </c>
      <c r="F15" s="3">
        <v>197794777.5</v>
      </c>
      <c r="G15" s="3">
        <f>F15/$F$3</f>
        <v>0.30257823726568794</v>
      </c>
      <c r="H15" s="3">
        <v>5.91</v>
      </c>
      <c r="I15" s="3">
        <v>12.6</v>
      </c>
      <c r="J15" s="3">
        <v>15.1</v>
      </c>
      <c r="K15" s="3">
        <v>93.496675315097576</v>
      </c>
      <c r="L15" s="3"/>
      <c r="M15" s="3"/>
      <c r="N15" s="3"/>
    </row>
    <row r="16" spans="1:14" x14ac:dyDescent="0.2">
      <c r="A16" s="6">
        <v>43552.650671296295</v>
      </c>
      <c r="B16" s="5">
        <f>TIME(HOUR(A16), MINUTE(A16), SECOND(A16))</f>
        <v>0.65067129629629628</v>
      </c>
      <c r="C16" s="4">
        <f>HOUR(B16)+MINUTE(B16)/60+SECOND(B16)/3600</f>
        <v>15.616111111111111</v>
      </c>
      <c r="D16" s="4">
        <f>C16-$H$1</f>
        <v>3.599444444444444</v>
      </c>
      <c r="E16" s="4">
        <v>3.599444444444444</v>
      </c>
      <c r="F16" s="3">
        <v>172506246.5</v>
      </c>
      <c r="G16" s="3">
        <f>F16/$F$3</f>
        <v>0.26389289263863525</v>
      </c>
      <c r="H16" s="3">
        <v>5.57</v>
      </c>
      <c r="I16" s="3">
        <v>12.4</v>
      </c>
      <c r="J16" s="3">
        <v>14.5</v>
      </c>
      <c r="K16" s="3">
        <v>81.542903825338286</v>
      </c>
      <c r="L16" s="3"/>
      <c r="M16" s="3"/>
      <c r="N16" s="3"/>
    </row>
    <row r="17" spans="1:14" x14ac:dyDescent="0.2">
      <c r="A17" s="6">
        <v>43552.665775462963</v>
      </c>
      <c r="B17" s="5">
        <f>TIME(HOUR(A17), MINUTE(A17), SECOND(A17))</f>
        <v>0.66577546296296297</v>
      </c>
      <c r="C17" s="4">
        <f>HOUR(B17)+MINUTE(B17)/60+SECOND(B17)/3600</f>
        <v>15.97861111111111</v>
      </c>
      <c r="D17" s="4">
        <f>C17-$H$1</f>
        <v>3.9619444444444429</v>
      </c>
      <c r="E17" s="4">
        <v>3.9619444444444429</v>
      </c>
      <c r="F17" s="3">
        <v>171701530.5</v>
      </c>
      <c r="G17" s="3">
        <f>F17/$F$3</f>
        <v>0.26266187151736475</v>
      </c>
      <c r="H17" s="3">
        <v>6.33</v>
      </c>
      <c r="I17" s="3">
        <v>12.5</v>
      </c>
      <c r="J17" s="3">
        <v>13.6</v>
      </c>
      <c r="K17" s="3">
        <v>81.162518298865706</v>
      </c>
      <c r="L17" s="3"/>
      <c r="M17" s="3"/>
      <c r="N17" s="3"/>
    </row>
    <row r="18" spans="1:14" x14ac:dyDescent="0.2">
      <c r="A18" s="6">
        <v>43552.680763888886</v>
      </c>
      <c r="B18" s="5">
        <f>TIME(HOUR(A18), MINUTE(A18), SECOND(A18))</f>
        <v>0.68076388888888895</v>
      </c>
      <c r="C18" s="4">
        <f>HOUR(B18)+MINUTE(B18)/60+SECOND(B18)/3600</f>
        <v>16.338333333333331</v>
      </c>
      <c r="D18" s="4">
        <f>C18-$H$1</f>
        <v>4.3216666666666637</v>
      </c>
      <c r="E18" s="4">
        <v>4.3216666666666637</v>
      </c>
      <c r="F18" s="3">
        <v>158847493.5</v>
      </c>
      <c r="G18" s="3">
        <f>F18/$F$3</f>
        <v>0.24299829947382115</v>
      </c>
      <c r="H18" s="3">
        <v>6.4</v>
      </c>
      <c r="I18" s="3">
        <v>11.4</v>
      </c>
      <c r="J18" s="3">
        <v>14</v>
      </c>
      <c r="K18" s="3">
        <v>75.086474537410737</v>
      </c>
      <c r="L18" s="3"/>
      <c r="M18" s="3"/>
      <c r="N18" s="3"/>
    </row>
    <row r="19" spans="1:14" x14ac:dyDescent="0.2">
      <c r="A19" s="6">
        <v>43552.695833333331</v>
      </c>
      <c r="B19" s="5">
        <f>TIME(HOUR(A19), MINUTE(A19), SECOND(A19))</f>
        <v>0.6958333333333333</v>
      </c>
      <c r="C19" s="4">
        <f>HOUR(B19)+MINUTE(B19)/60+SECOND(B19)/3600</f>
        <v>16.7</v>
      </c>
      <c r="D19" s="4">
        <f>C19-$H$1</f>
        <v>4.6833333333333318</v>
      </c>
      <c r="E19" s="4">
        <v>4.6833333333333318</v>
      </c>
      <c r="F19" s="3">
        <v>159877462.5</v>
      </c>
      <c r="G19" s="3">
        <f>F19/$F$3</f>
        <v>0.24457390328094544</v>
      </c>
      <c r="H19" s="3">
        <v>5.98</v>
      </c>
      <c r="I19" s="3">
        <v>12.1</v>
      </c>
      <c r="J19" s="3">
        <v>13.2</v>
      </c>
      <c r="K19" s="3">
        <v>75.573336113812147</v>
      </c>
      <c r="L19" s="3"/>
      <c r="M19" s="3"/>
      <c r="N19" s="3"/>
    </row>
    <row r="20" spans="1:14" x14ac:dyDescent="0.2">
      <c r="A20" s="6">
        <v>43552.711030092592</v>
      </c>
      <c r="B20" s="5">
        <f>TIME(HOUR(A20), MINUTE(A20), SECOND(A20))</f>
        <v>0.71103009259259264</v>
      </c>
      <c r="C20" s="4">
        <f>HOUR(B20)+MINUTE(B20)/60+SECOND(B20)/3600</f>
        <v>17.064722222222223</v>
      </c>
      <c r="D20" s="4">
        <f>C20-$H$1</f>
        <v>5.0480555555555551</v>
      </c>
      <c r="E20" s="4">
        <v>5.0480555555555551</v>
      </c>
      <c r="F20" s="3">
        <v>142754347.5</v>
      </c>
      <c r="G20" s="3">
        <f>F20/$F$3</f>
        <v>0.21837967298486161</v>
      </c>
      <c r="H20" s="3">
        <v>5.6</v>
      </c>
      <c r="I20" s="3">
        <v>12.4</v>
      </c>
      <c r="J20" s="3">
        <v>13.3</v>
      </c>
      <c r="K20" s="3">
        <v>67.479318952322231</v>
      </c>
      <c r="L20" s="3"/>
      <c r="M20" s="3"/>
      <c r="N20" s="3"/>
    </row>
    <row r="21" spans="1:14" x14ac:dyDescent="0.2">
      <c r="A21" s="6">
        <v>43552.726030092592</v>
      </c>
      <c r="B21" s="5">
        <f>TIME(HOUR(A21), MINUTE(A21), SECOND(A21))</f>
        <v>0.72603009259259255</v>
      </c>
      <c r="C21" s="4">
        <f>HOUR(B21)+MINUTE(B21)/60+SECOND(B21)/3600</f>
        <v>17.424722222222222</v>
      </c>
      <c r="D21" s="4">
        <f>C21-$H$1</f>
        <v>5.4080555555555545</v>
      </c>
      <c r="E21" s="4">
        <v>5.4080555555555545</v>
      </c>
      <c r="F21" s="3">
        <v>140284314.5</v>
      </c>
      <c r="G21" s="3">
        <f>F21/$F$3</f>
        <v>0.21460111906865378</v>
      </c>
      <c r="H21" s="3">
        <v>5.67</v>
      </c>
      <c r="I21" s="3">
        <v>12.9</v>
      </c>
      <c r="J21" s="3">
        <v>12.7</v>
      </c>
      <c r="K21" s="3">
        <v>66.311745792214026</v>
      </c>
      <c r="L21" s="3"/>
      <c r="M21" s="3"/>
      <c r="N21" s="3"/>
    </row>
    <row r="22" spans="1:14" x14ac:dyDescent="0.2">
      <c r="A22" s="6">
        <v>43552.741018518522</v>
      </c>
      <c r="B22" s="5">
        <f>TIME(HOUR(A22), MINUTE(A22), SECOND(A22))</f>
        <v>0.74101851851851863</v>
      </c>
      <c r="C22" s="4">
        <f>HOUR(B22)+MINUTE(B22)/60+SECOND(B22)/3600</f>
        <v>17.784444444444446</v>
      </c>
      <c r="D22" s="4">
        <f>C22-$H$1</f>
        <v>5.7677777777777788</v>
      </c>
      <c r="E22" s="4">
        <v>5.7677777777777788</v>
      </c>
      <c r="F22" s="3">
        <v>128289633.5</v>
      </c>
      <c r="G22" s="3">
        <f>F22/$F$3</f>
        <v>0.19625215414947519</v>
      </c>
      <c r="H22" s="3">
        <v>5.51</v>
      </c>
      <c r="I22" s="3">
        <v>12.4</v>
      </c>
      <c r="J22" s="3">
        <v>13.2</v>
      </c>
      <c r="K22" s="3">
        <v>60.641915632187832</v>
      </c>
      <c r="L22" s="3"/>
      <c r="M22" s="3"/>
      <c r="N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CB78-CD08-7348-8A3C-6EB3169EC8B4}">
  <dimension ref="A1:C20"/>
  <sheetViews>
    <sheetView workbookViewId="0">
      <selection sqref="A1:C20"/>
    </sheetView>
  </sheetViews>
  <sheetFormatPr baseColWidth="10" defaultRowHeight="16" x14ac:dyDescent="0.2"/>
  <sheetData>
    <row r="1" spans="1:3" x14ac:dyDescent="0.2">
      <c r="A1" s="1"/>
      <c r="B1" s="1"/>
      <c r="C1" s="1"/>
    </row>
    <row r="2" spans="1:3" x14ac:dyDescent="0.2">
      <c r="A2" s="1"/>
      <c r="B2" s="1"/>
      <c r="C2" s="1"/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  <row r="9" spans="1:3" x14ac:dyDescent="0.2">
      <c r="A9" s="1"/>
      <c r="B9" s="1"/>
      <c r="C9" s="1"/>
    </row>
    <row r="10" spans="1:3" x14ac:dyDescent="0.2">
      <c r="A10" s="1"/>
      <c r="B10" s="1"/>
      <c r="C10" s="1"/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PyCHAM</vt:lpstr>
      <vt:lpstr>28_03_2019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2022-03-10T14:40:05Z</dcterms:created>
  <dcterms:modified xsi:type="dcterms:W3CDTF">2022-03-10T14:43:20Z</dcterms:modified>
</cp:coreProperties>
</file>