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autoCompressPictures="0"/>
  <mc:AlternateContent xmlns:mc="http://schemas.openxmlformats.org/markup-compatibility/2006">
    <mc:Choice Requires="x15">
      <x15ac:absPath xmlns:x15ac="http://schemas.microsoft.com/office/spreadsheetml/2010/11/ac" url="H:\LEARN\PTUDW-CNTN2014-Nhom10\Final-Project\"/>
    </mc:Choice>
  </mc:AlternateContent>
  <bookViews>
    <workbookView xWindow="0" yWindow="0" windowWidth="20490" windowHeight="7530" firstSheet="2" activeTab="6"/>
  </bookViews>
  <sheets>
    <sheet name="HuongDan" sheetId="8" r:id="rId1"/>
    <sheet name="PhanCong" sheetId="16" r:id="rId2"/>
    <sheet name="MinhChung_1412170" sheetId="18" r:id="rId3"/>
    <sheet name="MinhChung_1412209" sheetId="19" r:id="rId4"/>
    <sheet name="MinhChung_1412661" sheetId="20" r:id="rId5"/>
    <sheet name="Sheet1" sheetId="21" state="hidden" r:id="rId6"/>
    <sheet name="TongHop_YeuCauChucNang" sheetId="4" r:id="rId7"/>
    <sheet name="TongHop_YeuCauKyThuat" sheetId="5" r:id="rId8"/>
  </sheets>
  <calcPr calcId="162913"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E5" i="5" l="1"/>
  <c r="E7" i="5"/>
  <c r="E8" i="5"/>
  <c r="E9" i="5"/>
  <c r="E10" i="5"/>
  <c r="E11" i="5"/>
  <c r="E12" i="5"/>
  <c r="E13" i="5"/>
  <c r="E14" i="5"/>
  <c r="E15" i="5"/>
  <c r="E17" i="5"/>
  <c r="E18" i="5"/>
  <c r="E19" i="5"/>
  <c r="E20" i="5"/>
  <c r="E22" i="5"/>
  <c r="E23" i="5"/>
  <c r="E25" i="5"/>
  <c r="E1" i="5"/>
  <c r="D5" i="5"/>
  <c r="D7" i="5"/>
  <c r="D8" i="5"/>
  <c r="D9" i="5"/>
  <c r="D10" i="5"/>
  <c r="D11" i="5"/>
  <c r="D12" i="5"/>
  <c r="D13" i="5"/>
  <c r="D14" i="5"/>
  <c r="D15" i="5"/>
  <c r="D17" i="5"/>
  <c r="D18" i="5"/>
  <c r="D19" i="5"/>
  <c r="D20" i="5"/>
  <c r="D22" i="5"/>
  <c r="D23" i="5"/>
  <c r="D25" i="5"/>
  <c r="D1" i="5"/>
  <c r="C5" i="5"/>
  <c r="C7" i="5"/>
  <c r="C8" i="5"/>
  <c r="C9" i="5"/>
  <c r="C10" i="5"/>
  <c r="C11" i="5"/>
  <c r="C12" i="5"/>
  <c r="C13" i="5"/>
  <c r="C14" i="5"/>
  <c r="C15" i="5"/>
  <c r="C17" i="5"/>
  <c r="C18" i="5"/>
  <c r="C19" i="5"/>
  <c r="C20" i="5"/>
  <c r="C22" i="5"/>
  <c r="C23" i="5"/>
  <c r="C25" i="5"/>
  <c r="C1" i="5"/>
  <c r="F5" i="16"/>
  <c r="C4" i="4"/>
  <c r="F6" i="16"/>
  <c r="C5" i="4"/>
  <c r="F7" i="16"/>
  <c r="C6" i="4"/>
  <c r="F8" i="16"/>
  <c r="C7" i="4"/>
  <c r="F9" i="16"/>
  <c r="C8" i="4"/>
  <c r="F11" i="16"/>
  <c r="C10" i="4"/>
  <c r="F12" i="16"/>
  <c r="C11" i="4"/>
  <c r="F13" i="16"/>
  <c r="C12" i="4"/>
  <c r="F14" i="16"/>
  <c r="C13" i="4"/>
  <c r="F16" i="16"/>
  <c r="C15" i="4"/>
  <c r="F17" i="16"/>
  <c r="C16" i="4"/>
  <c r="F18" i="16"/>
  <c r="C17" i="4"/>
  <c r="F19" i="16"/>
  <c r="C18" i="4"/>
  <c r="F21" i="16"/>
  <c r="C20" i="4"/>
  <c r="F22" i="16"/>
  <c r="C21" i="4"/>
  <c r="F23" i="16"/>
  <c r="C22" i="4"/>
  <c r="F24" i="16"/>
  <c r="C23" i="4"/>
  <c r="F25" i="16"/>
  <c r="C24" i="4"/>
  <c r="F27" i="16"/>
  <c r="C26" i="4"/>
  <c r="F28" i="16"/>
  <c r="C27" i="4"/>
  <c r="F29" i="16"/>
  <c r="C28" i="4"/>
  <c r="C1" i="4"/>
  <c r="D1" i="20"/>
  <c r="C1" i="20"/>
  <c r="D1" i="19"/>
  <c r="C1" i="19"/>
  <c r="C1" i="18"/>
  <c r="D1" i="18"/>
  <c r="D2" i="16"/>
  <c r="E2" i="16"/>
  <c r="F2" i="16"/>
  <c r="B1" i="4"/>
  <c r="E3" i="5"/>
  <c r="D3" i="5"/>
  <c r="C3" i="5"/>
  <c r="B1" i="5"/>
  <c r="D3" i="18"/>
  <c r="D3" i="20"/>
  <c r="D3" i="19"/>
  <c r="B1" i="20"/>
  <c r="B1" i="19"/>
  <c r="B1" i="18"/>
  <c r="C2" i="16"/>
</calcChain>
</file>

<file path=xl/sharedStrings.xml><?xml version="1.0" encoding="utf-8"?>
<sst xmlns="http://schemas.openxmlformats.org/spreadsheetml/2006/main" count="317" uniqueCount="164">
  <si>
    <t>Tech01</t>
  </si>
  <si>
    <t>Tech02</t>
  </si>
  <si>
    <t>Tech03</t>
  </si>
  <si>
    <t>Tech04</t>
  </si>
  <si>
    <t>Tech05</t>
  </si>
  <si>
    <t>Triển khai hệ thống lên Internet thông qua Host miễn phí</t>
  </si>
  <si>
    <t>Mã mục tiêu</t>
  </si>
  <si>
    <t>Mục tiêu Công nghệ và Kỹ thuật</t>
  </si>
  <si>
    <t>Đăng ký tài khoản</t>
  </si>
  <si>
    <t>Đăng nhập/Đăng xuất</t>
  </si>
  <si>
    <t>Hiển thị danh sách loại sản phẩm</t>
  </si>
  <si>
    <t>Hiển thị thông tin chi tiết của sản phẩm</t>
  </si>
  <si>
    <t>Tìm kiếm sản phẩm theo nhiều tiêu chí</t>
  </si>
  <si>
    <t>Thanh toán trực tuyến</t>
  </si>
  <si>
    <t>Quản lý dữ liệu (Thêm/Xoá/Sửa)</t>
  </si>
  <si>
    <t>Phân quyền, chỉ cho phép người dùng sử dụng chức năng theo đúng quyền hạn đăng nhập</t>
  </si>
  <si>
    <t>Phân trang dữ liệu</t>
  </si>
  <si>
    <t>Giải thích</t>
  </si>
  <si>
    <t>Đọc dữ liệu từ CSDL</t>
  </si>
  <si>
    <t>Không có minh chứng cụ thể cho mục tiêu cần đạt được</t>
  </si>
  <si>
    <t>Tìm kiếm dữ liệu từ CSDL theo nhiều tiêu chí</t>
  </si>
  <si>
    <t>Áp dụng được kỹ thuật cài đặt cho đô án nhưng chạy chưa được, hoặc chạy còn lỗi, hoặc chỉ đáp ứng dưới 50%  yêu cầu bắt buộc</t>
  </si>
  <si>
    <t>Áp dụng được kỹ thuật và cài đặt cho đồ án nhưng chỉ ở mức độ đơn giản, chưa hoàn thiện, hoặc chỉ đáp ứng dưới 75% yêu cầu bắt buộc</t>
  </si>
  <si>
    <t>Hướng dẫn</t>
  </si>
  <si>
    <t>Áp dụng được kỹ thuật và cài đặt cho đồ án và chạy được hợp lý, đáp ứng 100% yêu cầu bắt buộc</t>
  </si>
  <si>
    <t>Mã nhóm</t>
  </si>
  <si>
    <t>Chỉ cài đặt được website giới thiệu sản phẩm (Xem, tìm kiếm thông tin, chưa có quản lý thông tin)</t>
  </si>
  <si>
    <t>Nhóm chức năng Giới thiệu thông tin sản phẩm</t>
  </si>
  <si>
    <t>Nhóm chức năng Quản lý thông tin</t>
  </si>
  <si>
    <t>Nhóm chức năng Bảo mật, phân quyền, quản lý thông tin người dùng</t>
  </si>
  <si>
    <t>Chia sẽ, Like sản phẩm sử dụng các dịch vụ Social Network</t>
  </si>
  <si>
    <t>Quản lý tài khoản (Thêm/Xoá/Sửa)</t>
  </si>
  <si>
    <t>Quản lý tài khoản (Phân quyền tài khoản/Khoá tài khoản)</t>
  </si>
  <si>
    <t>Thay đổi/Làm mới/Quên mật khẩu</t>
  </si>
  <si>
    <t>Hình thức nộp Checklist</t>
  </si>
  <si>
    <t>STT</t>
  </si>
  <si>
    <t>% hoàn tất</t>
  </si>
  <si>
    <t>A</t>
  </si>
  <si>
    <t>Tên chức năng</t>
  </si>
  <si>
    <t>Tên file nộp</t>
  </si>
  <si>
    <t>Deadline</t>
  </si>
  <si>
    <t>B</t>
  </si>
  <si>
    <t>Yêu cầu chức năng</t>
  </si>
  <si>
    <t>C</t>
  </si>
  <si>
    <t>D</t>
  </si>
  <si>
    <t>Nhóm Chức năng nghiệp vụ thanh toán trực tuyến</t>
  </si>
  <si>
    <t>Quản lý tài nguyên đồ án trên GIT</t>
  </si>
  <si>
    <t>Sử dụng View Engine</t>
  </si>
  <si>
    <t>Thiết kế và xử lý Routing</t>
  </si>
  <si>
    <t>Mỗi SV có minh chứng thể hiện các Task của đồ án trên GIT</t>
  </si>
  <si>
    <t>Mỗi SV tự triển khai đồ án trên 1 host cá nhân của mình</t>
  </si>
  <si>
    <t>Giỏ hàng</t>
  </si>
  <si>
    <t>Thống kê doanh thu</t>
  </si>
  <si>
    <t>Theo dõi, cập nhật trạng thái đơn hàng</t>
  </si>
  <si>
    <t>Quản lý thông tin khác liên quan sản phẩm (Thêm/Xoá/Sửa loại sản phẩm...)</t>
  </si>
  <si>
    <t>Quản lý thông tin sản phẩm (Thêm/Xoá/Sửa, cho phép Upload Hình sản phẩm)</t>
  </si>
  <si>
    <t>E</t>
  </si>
  <si>
    <t>Quản lý Đơn hàng (Thêm/Xoá/Sửa)</t>
  </si>
  <si>
    <t>Các kỹ thuật phía Back-End</t>
  </si>
  <si>
    <t>Xử lý Phân quyền, chỉ cho phép người dùng sử dụng chức năng theo đúng quyền hạn đăng nhập</t>
  </si>
  <si>
    <t>Các kỹ thuật liên quan CSDL (SQL hoặc NoSQL)</t>
  </si>
  <si>
    <t>Các kỹ thuật liên quan API mạng xã hội</t>
  </si>
  <si>
    <t>Xử lý lỗi ngoại lệ 404, 500, …</t>
  </si>
  <si>
    <t>Minh chứng</t>
  </si>
  <si>
    <t>Kiểm tra tính đúng đắn dữ liệu nhập từ người dùng phía Server trên ít nhất 2 chức năng của đồ án</t>
  </si>
  <si>
    <t>Khai thác được ít nhất 1 API kết nối đến các dịch vụ của Mạng xã hội. Vd: Login, Like, Share… của Facebook, Google Plus, Twitter…</t>
  </si>
  <si>
    <t>Khai thác được ít nhất 1 API của các dịch vụ thanh toán trực tuyến hiện có. Vd: Paypal, Bảo Kim, Ngân lượng, Stripe…</t>
  </si>
  <si>
    <t>Liệt kê chức năng cài đặt</t>
  </si>
  <si>
    <t>Liệt kê view cài đặt</t>
  </si>
  <si>
    <t>Liệt kê routing cài đặt</t>
  </si>
  <si>
    <t>Liệt kê minh chứng</t>
  </si>
  <si>
    <t>Link Host cá nhân</t>
  </si>
  <si>
    <t>Mỗi SV đánh giá Tỉ lệ % hoàn thành và liệt kê Minh chứng cụ thể</t>
  </si>
  <si>
    <t>Cài đặt ít nhất 1 chức năng sử dụng Cookie hoặc Session trong đồ án. Vd: Lưu thông tin người dùng phía client (password, contact…), thống kê số người dùng trực tuyến, thống kê số người dùng ghé thăm, giỏ hàng…</t>
  </si>
  <si>
    <t>Cài đặt 1 kỹ thuật trong nhóm Upload, Import, hoặc Export</t>
  </si>
  <si>
    <t>GV Chấm</t>
  </si>
  <si>
    <t>Áp dụng một chiến lược xử lý đăng nhập, đăng xuất, bảo mật mật khẩu người dùng (mã hoá mật khẩu)</t>
  </si>
  <si>
    <t>Cài đặt chức năng gửi Email trên ít nhất 1 chức năng của đồ án. Vd: gửi email trong xác nhận đăng ký tài khoản mới, quên mật khẩu/reset mật khẩu, thông báo đặt hàng thành công…</t>
  </si>
  <si>
    <t>Hiển thi danh sách sản phẩm theo điều kiện lọc (Theo danh mục, khuyến mãi, hot...)</t>
  </si>
  <si>
    <t xml:space="preserve">Điểm tối đa Yêu cầu chức năng sẽ phụ thuộc vào Mức độ hoàn thiện của Ứng dụng </t>
  </si>
  <si>
    <t>Cài đặt website giới thiệu sản phẩm, cho phép thanh toán trực tuyến</t>
  </si>
  <si>
    <t>Cài đặt website giới thiệu sản phẩm, cho phép thanh toán trực tuyến, cho phép quản lý thông tin trên website</t>
  </si>
  <si>
    <t>Cài đặt website giới thiệu sản phẩm, cho phép thanh toán trực tuyến, cho phép quản lý thông tin trên website, bảo mật, phân quyền, quản lý người dùng</t>
  </si>
  <si>
    <t>YeuCauChucNang</t>
  </si>
  <si>
    <t>YeuCauKyThuat</t>
  </si>
  <si>
    <t>Áp dụng được kỹ thuật cài đặt cho đô án nhưng chạy chưa được, hoặc chạy còn lỗi, hoặc chỉ đáp ứng dưới 25%  yêu cầu bắt buộc</t>
  </si>
  <si>
    <t>Thời gian</t>
  </si>
  <si>
    <t>Nội dung</t>
  </si>
  <si>
    <t>10 phút</t>
  </si>
  <si>
    <t>10 phút x 3</t>
  </si>
  <si>
    <t>Web tĩnh</t>
  </si>
  <si>
    <t>Điểm yêu cầu kỹ thuật thể hiện mức độ đóng góp và đáp ứng yêu cầu của mỗi cá nhân</t>
  </si>
  <si>
    <t>Nhóm tự đánh giá YeuCauChucNang theo thang điểm, Demo tóm tắt tổng quan các chức năng của đồ án</t>
  </si>
  <si>
    <t>Ghi chú</t>
  </si>
  <si>
    <t>SV nên chuẩn bị sẵn 3G để kết nối mạng khi cần thiết</t>
  </si>
  <si>
    <t>Điều kiện cần</t>
  </si>
  <si>
    <t>Điều kiện bắt buộc</t>
  </si>
  <si>
    <t>SV nên chuẩn bị sẵn kịch bản demo cho GV</t>
  </si>
  <si>
    <t>Kịch bản chấm vấn đáp mỗi nhóm</t>
  </si>
  <si>
    <t>MaNhom_MSSV1_MSSV2_MSSV3.xlsx</t>
  </si>
  <si>
    <t>Nhóm</t>
  </si>
  <si>
    <t>Nhóm phải nộp Checklist trên moodle theo deadline. Nhóm ko có file checklist sẽ ko được chấm điểm.</t>
  </si>
  <si>
    <t>Mỗi SV phải ký tên vào danh sách của GV. SV ko ký tên sẽ không có điểm cuối kỳ.</t>
  </si>
  <si>
    <t>PhanCong</t>
  </si>
  <si>
    <t>MinhChung_MSSV</t>
  </si>
  <si>
    <t>Nhóm nhập thông tin Mã nhóm, danh sách MSSV sắp xếp theo thứ tự tăng dần, đánh giá tỉ lệ % hoàn thành theo phân công thực tế trong đồ án (có thể phân rã thành nhiều chức năng con, chi tiết)</t>
  </si>
  <si>
    <t>Mỗi SV tự đánh giá và thể hiện minh chứng Yêu cầu kỹ thuật của riêng mình: Tỉ lệ % hoàn thành, liệt kê Minh chứng cụ thể</t>
  </si>
  <si>
    <t>Tổng điểm cá nhân = Điểm YeuCauKyThuat (minh chứng cá nhân) + Điểm YeuCauChucNang (phân công nhóm)</t>
  </si>
  <si>
    <t>Nhóm phải in hard-copy checklist (In sheet PhanCong và các sheet MinhChung_MSSV) và nộp cho GV vào đầu buổi vấn đáp</t>
  </si>
  <si>
    <t>Mỗi SV tự đánh giá YeuCauKyThuat theo thang điểm, trình bày minh chứng của mình trong đồ án</t>
  </si>
  <si>
    <t>Giao diện đẹp, tiện dụng</t>
  </si>
  <si>
    <t>SV tự bổ sung thêm (nếu có)</t>
  </si>
  <si>
    <t>Yêu cầu khác (nếu có)</t>
  </si>
  <si>
    <t>Nội dung, hình ảnh phong phú, hợp lý (giống thực tế, có ít nhất 3 loại sản phẩm, mỗi loại có ít nhất 10 sản phẩm)</t>
  </si>
  <si>
    <t>SV chỉ nhập thông tin vào Sheet "PhanCong" và các Sheet "MinhChung_MSSV" (nhập  những mục chữ màu xanh)</t>
  </si>
  <si>
    <t>% hoàn thành</t>
  </si>
  <si>
    <t>Xem thông báo</t>
  </si>
  <si>
    <t>Một chức năng có thể có nhiều giao diện, hoặc 1 giao diện có thể bao gồm nhiều chức năng</t>
  </si>
  <si>
    <t>Tổng tỉ lệ % phân công cho một chức năng của tất cả các  thành viên trong nhóm không được vượt quá 100%</t>
  </si>
  <si>
    <t>Nhóm lưu ý phân công công việc hợp lý cho tất cả các thành viên</t>
  </si>
  <si>
    <t>Đọc và hiển thị dữ liệu từ CSDL theo dạng lưới/chi tiết/dạng danh sách</t>
  </si>
  <si>
    <t>Sắp xếp, Phân trang dữ liệu</t>
  </si>
  <si>
    <t>Nhóm 10</t>
  </si>
  <si>
    <t>1412170</t>
  </si>
  <si>
    <t>1412209</t>
  </si>
  <si>
    <t>1412661</t>
  </si>
  <si>
    <t>Hiển thị danh sách sản phẩm theo danh mục sản phẩm.
Giao diện trang thông tin chi tiết sản phẩm.</t>
  </si>
  <si>
    <t>Trang xử lý lỗi 404.
Trang hiển thị kết quả tìm kiếm.</t>
  </si>
  <si>
    <t>Routing : "*"</t>
  </si>
  <si>
    <t>API Like, share thông tin sản phẩm qua Facebook</t>
  </si>
  <si>
    <t>API Like, share thông tin sản phẩm qua Google Plus.</t>
  </si>
  <si>
    <t>API Like, share thông tin sản phẩm qua Twitter.</t>
  </si>
  <si>
    <t>Xử lý lỗi ngoại lệ 404.</t>
  </si>
  <si>
    <t>Số lần commit trên nhánh master: 74
Link: https://github.com/ttbhanh/PTUDW-CNTN2014-Nhom10/graphs/contributors</t>
  </si>
  <si>
    <t>Routing danh sách sản phẩm theo danh mục: "/category/:slug"
Routing thông tin chi tiết sản phẩm: "/product/:slug"
Routing trang chủ trang admin: "/admin"
Routing trang chủ trang quản lý sản phẩm: "/admin/products"
Routing trang chủ trang quản lý nhóm sản phẩm: "/admin/group"</t>
  </si>
  <si>
    <t>Dịch vụ thanh toán trực tuyến Paypal</t>
  </si>
  <si>
    <t>Thêm xóa sửa nhóm sản phẩm</t>
  </si>
  <si>
    <t>Dùng session lưu trạng thái thêm/sửa nhóm sản phẩm</t>
  </si>
  <si>
    <t>Gửi email quên mật khẩu</t>
  </si>
  <si>
    <t>Phân quyền tài khoản (customer, seller, admin)</t>
  </si>
  <si>
    <t>Xử lý lỗi 404</t>
  </si>
  <si>
    <t>Kiểm tra dữ liệu khi thêm/sửa nhóm sản phẩm</t>
  </si>
  <si>
    <t>Upload hình ảnh</t>
  </si>
  <si>
    <t>Dùng passport để xác thực thông tin người dùng</t>
  </si>
  <si>
    <t>Số lần commit trên nhánh master: 111
Link: https://github.com/ttbhanh/PTUDW-CNTN2014-Nhom10/graphs/contributors</t>
  </si>
  <si>
    <t>Giao diện từng phần cho trang web includes (header, footer, sidebar, search).
Giao diện trang chủ.
Giao diện quản lý giỏ hàng
Giao diện thanh toán trực tuyến</t>
  </si>
  <si>
    <t>Routing trang chủ: "/"
Routing tìm kiếm: "/search"
Routing quản lý sản phẩm : "/admin/products"
Routing quản lý đơn hàng : "/admin/bills"
Routing thống kê : "/admin/statistic"</t>
  </si>
  <si>
    <t>Xử lý lỗi ngoại lệ : 404</t>
  </si>
  <si>
    <t>Kiểm tra dữ liệu nhập vào khi thêm/sửa sản phẩm
Kiểm tra dữ liệu nhập vào khi đăng ký tài khoản</t>
  </si>
  <si>
    <t>Dùng session lưu trạng thái thêm/sửa sản phẩm</t>
  </si>
  <si>
    <t>Upload hình ảnh sản phẩm</t>
  </si>
  <si>
    <t xml:space="preserve">
Đọc và hiển thị danh sách sản phẩm theo danh mục sản phẩm.
Đọc và hiển thị thông tin chi tiết sản phẩm.
Đọc và hiển thị danh sách sản phẩm (theo còn hàng, hết hàng, …) ở trang admin.
Đọc và hiển thị danh sách nhóm sản phẩm</t>
  </si>
  <si>
    <t>Đọc và hiển thị danh sách danh mục sản phẩm (Categories).
Đọc tên danh mục sản phẩm.
Đọc và hiển thị danh sách đơn hàng, danh sách tài khoản</t>
  </si>
  <si>
    <t>Tìm kiếm sản phẩm còn hàng, hết hàng.</t>
  </si>
  <si>
    <t>Tìm kiếm sản phẩm theo danh mục hay theo giá sản phẩm.
Tìm kiếm đơn hàng (đã giao hàng?, đã thanh toán?, đã hoàn tất?)</t>
  </si>
  <si>
    <t>Thêm/xóa/sửa sản phẩm
Thêm/xóa/sửa đơn hàng</t>
  </si>
  <si>
    <t>Phân trang danh sách sản phẩm</t>
  </si>
  <si>
    <t>Sắp xếp theo ngày thêm giảm dần ở trang quản lý nhóm sản phẩm
Phân trang trang quản lý nhóm sản phẩm</t>
  </si>
  <si>
    <t>Thêm/ Sửa tài khoản</t>
  </si>
  <si>
    <t>Upload hình ảnh tài khoản</t>
  </si>
  <si>
    <t>Đọc và hiển thị danh sách sản phẩm mới và sản phẩm khuyến mãi cho trang chủ.
Đọc và hiển thị danh sách tài khoản</t>
  </si>
  <si>
    <t>Thêm/Xóa/Sửa tài khoản</t>
  </si>
  <si>
    <t>Số lần commit trên nhánh master: 92
Link: https://github.com/ttbhanh/PTUDW-CNTN2014-Nhom10/graphs/contributors</t>
  </si>
  <si>
    <t>Tìm kiếm tài khoản (admin, customer, seller)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</si>
</sst>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sz val="10"/>
      <color theme="1"/>
      <name val="Tahoma"/>
      <family val="2"/>
    </font>
    <font>
      <b/>
      <sz val="10"/>
      <color theme="1"/>
      <name val="Tahoma"/>
    </font>
    <font>
      <b/>
      <sz val="10"/>
      <color rgb="FFC45911"/>
      <name val="Tahoma"/>
    </font>
    <font>
      <u/>
      <sz val="11"/>
      <color theme="11"/>
      <name val="Calibri"/>
      <family val="2"/>
      <scheme val="minor"/>
    </font>
    <font>
      <b/>
      <sz val="11"/>
      <color theme="1"/>
      <name val="Calibri"/>
      <scheme val="minor"/>
    </font>
    <font>
      <b/>
      <sz val="11"/>
      <color rgb="FFFF0000"/>
      <name val="Calibri"/>
      <scheme val="minor"/>
    </font>
    <font>
      <sz val="11"/>
      <color theme="1"/>
      <name val="Calibri"/>
      <family val="2"/>
      <scheme val="minor"/>
    </font>
    <font>
      <u/>
      <sz val="11"/>
      <color theme="10"/>
      <name val="Calibri"/>
      <family val="2"/>
      <scheme val="minor"/>
    </font>
    <font>
      <sz val="9"/>
      <color theme="1"/>
      <name val="Tahoma"/>
    </font>
    <font>
      <sz val="11"/>
      <color rgb="FFFF0000"/>
      <name val="Calibri"/>
      <scheme val="minor"/>
    </font>
    <font>
      <sz val="10"/>
      <color rgb="FF000000"/>
      <name val="Tahoma"/>
      <family val="2"/>
    </font>
    <font>
      <b/>
      <sz val="10"/>
      <color theme="8"/>
      <name val="Tahoma"/>
    </font>
    <font>
      <sz val="10"/>
      <color theme="8"/>
      <name val="Tahoma"/>
      <family val="2"/>
    </font>
    <font>
      <b/>
      <sz val="12"/>
      <color rgb="FFFF0000"/>
      <name val="Calibri"/>
      <scheme val="minor"/>
    </font>
    <font>
      <sz val="9"/>
      <color rgb="FF0070C0"/>
      <name val="Tahoma"/>
    </font>
    <font>
      <sz val="11"/>
      <color rgb="FF0070C0"/>
      <name val="Calibri"/>
      <scheme val="minor"/>
    </font>
    <font>
      <sz val="8"/>
      <name val="Calibri"/>
      <family val="2"/>
      <scheme val="minor"/>
    </font>
    <font>
      <sz val="9"/>
      <color theme="8"/>
      <name val="Tahoma"/>
    </font>
    <font>
      <b/>
      <sz val="11"/>
      <color theme="8"/>
      <name val="Calibri"/>
      <scheme val="minor"/>
    </font>
    <font>
      <sz val="10"/>
      <color rgb="FF4472C4"/>
      <name val="Tahoma"/>
      <family val="2"/>
    </font>
    <font>
      <sz val="10"/>
      <color rgb="FF4472C4"/>
      <name val="Tahoma"/>
    </font>
    <font>
      <u/>
      <sz val="11"/>
      <color theme="10"/>
      <name val="Calibri"/>
      <family val="2"/>
      <charset val="1"/>
      <scheme val="minor"/>
    </font>
  </fonts>
  <fills count="8">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s>
  <borders count="13">
    <border>
      <left/>
      <right/>
      <top/>
      <bottom/>
      <diagonal/>
    </border>
    <border>
      <left/>
      <right/>
      <top/>
      <bottom style="thick">
        <color rgb="FFFFD966"/>
      </bottom>
      <diagonal/>
    </border>
    <border>
      <left/>
      <right style="medium">
        <color rgb="FFFFD966"/>
      </right>
      <top/>
      <bottom style="medium">
        <color rgb="FFFFD966"/>
      </bottom>
      <diagonal/>
    </border>
    <border>
      <left/>
      <right style="medium">
        <color rgb="FFFFD966"/>
      </right>
      <top style="thick">
        <color rgb="FFFFD966"/>
      </top>
      <bottom/>
      <diagonal/>
    </border>
    <border>
      <left/>
      <right style="medium">
        <color rgb="FFFFD966"/>
      </right>
      <top style="medium">
        <color rgb="FFFFD966"/>
      </top>
      <bottom/>
      <diagonal/>
    </border>
    <border>
      <left/>
      <right style="medium">
        <color rgb="FFFFD966"/>
      </right>
      <top/>
      <bottom/>
      <diagonal/>
    </border>
    <border>
      <left style="medium">
        <color rgb="FFFFD966"/>
      </left>
      <right/>
      <top style="medium">
        <color rgb="FFFFD966"/>
      </top>
      <bottom style="medium">
        <color rgb="FFFFD966"/>
      </bottom>
      <diagonal/>
    </border>
    <border>
      <left/>
      <right/>
      <top style="medium">
        <color rgb="FFFFD966"/>
      </top>
      <bottom style="medium">
        <color rgb="FFFFD966"/>
      </bottom>
      <diagonal/>
    </border>
    <border>
      <left/>
      <right style="medium">
        <color rgb="FFFFD966"/>
      </right>
      <top style="medium">
        <color rgb="FFFFD966"/>
      </top>
      <bottom style="medium">
        <color rgb="FFFFD966"/>
      </bottom>
      <diagonal/>
    </border>
    <border>
      <left/>
      <right/>
      <top/>
      <bottom style="medium">
        <color rgb="FFFFD966"/>
      </bottom>
      <diagonal/>
    </border>
    <border>
      <left style="medium">
        <color rgb="FFFFD966"/>
      </left>
      <right/>
      <top style="thick">
        <color rgb="FFFFD966"/>
      </top>
      <bottom style="medium">
        <color rgb="FFFFD966"/>
      </bottom>
      <diagonal/>
    </border>
    <border>
      <left/>
      <right/>
      <top style="thick">
        <color rgb="FFFFD966"/>
      </top>
      <bottom style="medium">
        <color rgb="FFFFD966"/>
      </bottom>
      <diagonal/>
    </border>
    <border>
      <left/>
      <right style="medium">
        <color rgb="FFFFD966"/>
      </right>
      <top style="thick">
        <color rgb="FFFFD966"/>
      </top>
      <bottom style="medium">
        <color rgb="FFFFD966"/>
      </bottom>
      <diagonal/>
    </border>
  </borders>
  <cellStyleXfs count="47">
    <xf numFmtId="0" fontId="0"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9" fontId="7" fillId="0" borderId="0" applyFont="0" applyFill="0" applyBorder="0" applyAlignment="0" applyProtection="0"/>
    <xf numFmtId="0" fontId="8" fillId="0" borderId="0" applyNumberFormat="0" applyFill="0" applyBorder="0" applyAlignment="0" applyProtection="0"/>
    <xf numFmtId="0" fontId="4" fillId="0" borderId="0" applyNumberFormat="0" applyFill="0" applyBorder="0" applyAlignment="0" applyProtection="0"/>
    <xf numFmtId="0" fontId="8" fillId="0" borderId="0" applyNumberFormat="0" applyFill="0" applyBorder="0" applyAlignment="0" applyProtection="0"/>
    <xf numFmtId="0" fontId="4" fillId="0" borderId="0" applyNumberFormat="0" applyFill="0" applyBorder="0" applyAlignment="0" applyProtection="0"/>
    <xf numFmtId="0" fontId="8" fillId="0" borderId="0" applyNumberFormat="0" applyFill="0" applyBorder="0" applyAlignment="0" applyProtection="0"/>
    <xf numFmtId="0" fontId="4" fillId="0" borderId="0" applyNumberFormat="0" applyFill="0" applyBorder="0" applyAlignment="0" applyProtection="0"/>
    <xf numFmtId="0" fontId="8" fillId="0" borderId="0" applyNumberFormat="0" applyFill="0" applyBorder="0" applyAlignment="0" applyProtection="0"/>
    <xf numFmtId="0" fontId="4" fillId="0" borderId="0" applyNumberFormat="0" applyFill="0" applyBorder="0" applyAlignment="0" applyProtection="0"/>
    <xf numFmtId="0" fontId="8" fillId="0" borderId="0" applyNumberFormat="0" applyFill="0" applyBorder="0" applyAlignment="0" applyProtection="0"/>
    <xf numFmtId="0" fontId="4" fillId="0" borderId="0" applyNumberFormat="0" applyFill="0" applyBorder="0" applyAlignment="0" applyProtection="0"/>
    <xf numFmtId="0" fontId="8" fillId="0" borderId="0" applyNumberFormat="0" applyFill="0" applyBorder="0" applyAlignment="0" applyProtection="0"/>
    <xf numFmtId="0" fontId="4" fillId="0" borderId="0" applyNumberFormat="0" applyFill="0" applyBorder="0" applyAlignment="0" applyProtection="0"/>
    <xf numFmtId="0" fontId="8" fillId="0" borderId="0" applyNumberFormat="0" applyFill="0" applyBorder="0" applyAlignment="0" applyProtection="0"/>
    <xf numFmtId="0" fontId="4" fillId="0" borderId="0" applyNumberFormat="0" applyFill="0" applyBorder="0" applyAlignment="0" applyProtection="0"/>
    <xf numFmtId="0" fontId="8" fillId="0" borderId="0" applyNumberFormat="0" applyFill="0" applyBorder="0" applyAlignment="0" applyProtection="0"/>
    <xf numFmtId="0" fontId="4" fillId="0" borderId="0" applyNumberFormat="0" applyFill="0" applyBorder="0" applyAlignment="0" applyProtection="0"/>
    <xf numFmtId="0" fontId="8" fillId="0" borderId="0" applyNumberFormat="0" applyFill="0" applyBorder="0" applyAlignment="0" applyProtection="0"/>
    <xf numFmtId="0" fontId="4" fillId="0" borderId="0" applyNumberFormat="0" applyFill="0" applyBorder="0" applyAlignment="0" applyProtection="0"/>
    <xf numFmtId="0" fontId="8" fillId="0" borderId="0" applyNumberFormat="0" applyFill="0" applyBorder="0" applyAlignment="0" applyProtection="0"/>
    <xf numFmtId="0" fontId="4" fillId="0" borderId="0" applyNumberFormat="0" applyFill="0" applyBorder="0" applyAlignment="0" applyProtection="0"/>
    <xf numFmtId="0" fontId="8" fillId="0" borderId="0" applyNumberFormat="0" applyFill="0" applyBorder="0" applyAlignment="0" applyProtection="0"/>
    <xf numFmtId="0" fontId="4" fillId="0" borderId="0" applyNumberFormat="0" applyFill="0" applyBorder="0" applyAlignment="0" applyProtection="0"/>
    <xf numFmtId="0" fontId="8" fillId="0" borderId="0" applyNumberFormat="0" applyFill="0" applyBorder="0" applyAlignment="0" applyProtection="0"/>
    <xf numFmtId="0" fontId="4" fillId="0" borderId="0" applyNumberFormat="0" applyFill="0" applyBorder="0" applyAlignment="0" applyProtection="0"/>
    <xf numFmtId="0" fontId="8" fillId="0" borderId="0" applyNumberFormat="0" applyFill="0" applyBorder="0" applyAlignment="0" applyProtection="0"/>
    <xf numFmtId="0" fontId="4" fillId="0" borderId="0" applyNumberFormat="0" applyFill="0" applyBorder="0" applyAlignment="0" applyProtection="0"/>
    <xf numFmtId="0" fontId="8" fillId="0" borderId="0" applyNumberFormat="0" applyFill="0" applyBorder="0" applyAlignment="0" applyProtection="0"/>
    <xf numFmtId="0" fontId="4" fillId="0" borderId="0" applyNumberFormat="0" applyFill="0" applyBorder="0" applyAlignment="0" applyProtection="0"/>
    <xf numFmtId="0" fontId="8" fillId="0" borderId="0" applyNumberFormat="0" applyFill="0" applyBorder="0" applyAlignment="0" applyProtection="0"/>
    <xf numFmtId="0" fontId="4" fillId="0" borderId="0" applyNumberFormat="0" applyFill="0" applyBorder="0" applyAlignment="0" applyProtection="0"/>
    <xf numFmtId="0" fontId="8" fillId="0" borderId="0" applyNumberFormat="0" applyFill="0" applyBorder="0" applyAlignment="0" applyProtection="0"/>
    <xf numFmtId="0" fontId="4" fillId="0" borderId="0" applyNumberFormat="0" applyFill="0" applyBorder="0" applyAlignment="0" applyProtection="0"/>
    <xf numFmtId="0" fontId="8" fillId="0" borderId="0" applyNumberFormat="0" applyFill="0" applyBorder="0" applyAlignment="0" applyProtection="0"/>
  </cellStyleXfs>
  <cellXfs count="87">
    <xf numFmtId="0" fontId="0" fillId="0" borderId="0" xfId="0"/>
    <xf numFmtId="0" fontId="3" fillId="3" borderId="1" xfId="0" applyFont="1" applyFill="1" applyBorder="1" applyAlignment="1">
      <alignment horizontal="justify" vertical="center" wrapText="1"/>
    </xf>
    <xf numFmtId="0" fontId="5" fillId="0" borderId="0" xfId="0" applyFont="1"/>
    <xf numFmtId="0" fontId="0" fillId="0" borderId="0" xfId="0" applyAlignment="1">
      <alignment horizontal="left"/>
    </xf>
    <xf numFmtId="0" fontId="0" fillId="0" borderId="0" xfId="0" applyAlignment="1">
      <alignment horizontal="center"/>
    </xf>
    <xf numFmtId="0" fontId="6" fillId="0" borderId="0" xfId="0" applyFont="1"/>
    <xf numFmtId="0" fontId="0" fillId="0" borderId="0" xfId="0" applyAlignment="1"/>
    <xf numFmtId="0" fontId="5" fillId="0" borderId="0" xfId="0" applyFont="1" applyAlignment="1">
      <alignment horizontal="center"/>
    </xf>
    <xf numFmtId="0" fontId="5" fillId="2" borderId="0" xfId="0" applyFont="1" applyFill="1"/>
    <xf numFmtId="0" fontId="5" fillId="0" borderId="0" xfId="0" applyFont="1" applyAlignment="1"/>
    <xf numFmtId="0" fontId="0" fillId="0" borderId="0" xfId="0" applyAlignment="1">
      <alignment wrapText="1"/>
    </xf>
    <xf numFmtId="0" fontId="2" fillId="4" borderId="4" xfId="0" applyFont="1" applyFill="1" applyBorder="1" applyAlignment="1">
      <alignment horizontal="center" vertical="center" wrapText="1"/>
    </xf>
    <xf numFmtId="0" fontId="2" fillId="0" borderId="4" xfId="0" applyFont="1" applyBorder="1" applyAlignment="1">
      <alignment horizontal="center" vertical="center" wrapText="1"/>
    </xf>
    <xf numFmtId="0" fontId="2" fillId="4" borderId="3"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1" fillId="0" borderId="2" xfId="0" applyFont="1" applyFill="1" applyBorder="1" applyAlignment="1">
      <alignment horizontal="justify" vertical="center" wrapText="1"/>
    </xf>
    <xf numFmtId="0" fontId="1" fillId="0" borderId="2" xfId="0" applyFont="1" applyFill="1" applyBorder="1" applyAlignment="1">
      <alignment horizontal="left" vertical="center" wrapText="1"/>
    </xf>
    <xf numFmtId="0" fontId="2" fillId="0" borderId="2" xfId="0" applyFont="1" applyFill="1" applyBorder="1" applyAlignment="1">
      <alignment horizontal="center" vertical="center" wrapText="1"/>
    </xf>
    <xf numFmtId="0" fontId="9" fillId="0" borderId="0" xfId="0" applyFont="1" applyBorder="1" applyAlignment="1">
      <alignment horizontal="center" vertical="center" wrapText="1"/>
    </xf>
    <xf numFmtId="0" fontId="0" fillId="0" borderId="0" xfId="0" applyFont="1" applyBorder="1"/>
    <xf numFmtId="0" fontId="9" fillId="0" borderId="0" xfId="0" applyFont="1" applyBorder="1" applyAlignment="1">
      <alignment horizontal="justify" vertical="center" wrapText="1"/>
    </xf>
    <xf numFmtId="0" fontId="0" fillId="0" borderId="0" xfId="0" applyFont="1" applyBorder="1" applyAlignment="1">
      <alignment horizontal="center"/>
    </xf>
    <xf numFmtId="0" fontId="13" fillId="0" borderId="2" xfId="0" applyFont="1" applyBorder="1" applyAlignment="1">
      <alignment horizontal="left" vertical="center" wrapText="1"/>
    </xf>
    <xf numFmtId="9" fontId="9" fillId="0" borderId="0" xfId="13" applyFont="1" applyBorder="1" applyAlignment="1">
      <alignment horizontal="center" vertical="center" wrapText="1"/>
    </xf>
    <xf numFmtId="0" fontId="5" fillId="6" borderId="0" xfId="0" applyFont="1" applyFill="1" applyBorder="1" applyAlignment="1">
      <alignment horizontal="center"/>
    </xf>
    <xf numFmtId="0" fontId="5" fillId="6" borderId="0" xfId="0" applyFont="1" applyFill="1" applyBorder="1"/>
    <xf numFmtId="0" fontId="9" fillId="6" borderId="0" xfId="0" applyFont="1" applyFill="1" applyBorder="1" applyAlignment="1">
      <alignment horizontal="center" vertical="center" wrapText="1"/>
    </xf>
    <xf numFmtId="9" fontId="0" fillId="6" borderId="0" xfId="13" applyFont="1" applyFill="1" applyBorder="1"/>
    <xf numFmtId="0" fontId="2" fillId="5" borderId="4" xfId="0" applyFont="1" applyFill="1" applyBorder="1" applyAlignment="1">
      <alignment vertical="center" wrapText="1"/>
    </xf>
    <xf numFmtId="0" fontId="2" fillId="5" borderId="8" xfId="0" applyFont="1" applyFill="1" applyBorder="1" applyAlignment="1">
      <alignment horizontal="left" vertical="center" wrapText="1"/>
    </xf>
    <xf numFmtId="0" fontId="2" fillId="4" borderId="8" xfId="0" applyFont="1" applyFill="1" applyBorder="1" applyAlignment="1">
      <alignment horizontal="left" vertical="center" wrapText="1"/>
    </xf>
    <xf numFmtId="0" fontId="2" fillId="0" borderId="5" xfId="0" applyFont="1" applyFill="1" applyBorder="1" applyAlignment="1">
      <alignment horizontal="center" vertical="center" wrapText="1"/>
    </xf>
    <xf numFmtId="0" fontId="1" fillId="0" borderId="9" xfId="0" applyFont="1" applyFill="1" applyBorder="1" applyAlignment="1">
      <alignment horizontal="left" vertical="center" wrapText="1"/>
    </xf>
    <xf numFmtId="0" fontId="2" fillId="4" borderId="6" xfId="0" applyFont="1" applyFill="1" applyBorder="1" applyAlignment="1">
      <alignment horizontal="left" vertical="center" wrapText="1"/>
    </xf>
    <xf numFmtId="0" fontId="2" fillId="5" borderId="8" xfId="0" applyFont="1" applyFill="1" applyBorder="1" applyAlignment="1">
      <alignment vertical="center" wrapText="1"/>
    </xf>
    <xf numFmtId="0" fontId="2" fillId="4" borderId="10" xfId="0" applyFont="1" applyFill="1" applyBorder="1" applyAlignment="1">
      <alignment vertical="center" wrapText="1"/>
    </xf>
    <xf numFmtId="0" fontId="2" fillId="4" borderId="12" xfId="0" applyFont="1" applyFill="1" applyBorder="1" applyAlignment="1">
      <alignment vertical="center" wrapText="1"/>
    </xf>
    <xf numFmtId="0" fontId="2" fillId="4" borderId="6" xfId="0" applyFont="1" applyFill="1" applyBorder="1" applyAlignment="1">
      <alignment vertical="center" wrapText="1"/>
    </xf>
    <xf numFmtId="0" fontId="2" fillId="4" borderId="8" xfId="0" applyFont="1" applyFill="1" applyBorder="1" applyAlignment="1">
      <alignment vertical="center" wrapText="1"/>
    </xf>
    <xf numFmtId="0" fontId="2" fillId="5" borderId="6" xfId="0" applyFont="1" applyFill="1" applyBorder="1" applyAlignment="1">
      <alignment vertical="center"/>
    </xf>
    <xf numFmtId="0" fontId="11" fillId="0" borderId="2" xfId="0" applyFont="1" applyBorder="1" applyAlignment="1">
      <alignment horizontal="left" vertical="center" wrapText="1"/>
    </xf>
    <xf numFmtId="9" fontId="2" fillId="4" borderId="11" xfId="13" applyFont="1" applyFill="1" applyBorder="1" applyAlignment="1">
      <alignment horizontal="center" vertical="center" wrapText="1"/>
    </xf>
    <xf numFmtId="9" fontId="1" fillId="0" borderId="2" xfId="13" applyFont="1" applyFill="1" applyBorder="1" applyAlignment="1">
      <alignment horizontal="center" vertical="center" wrapText="1"/>
    </xf>
    <xf numFmtId="9" fontId="2" fillId="4" borderId="7" xfId="13" applyFont="1" applyFill="1" applyBorder="1" applyAlignment="1">
      <alignment horizontal="center" vertical="center" wrapText="1"/>
    </xf>
    <xf numFmtId="9" fontId="2" fillId="5" borderId="7" xfId="13" applyFont="1" applyFill="1" applyBorder="1" applyAlignment="1">
      <alignment horizontal="center" vertical="center" wrapText="1"/>
    </xf>
    <xf numFmtId="9" fontId="2" fillId="4" borderId="8" xfId="13" applyFont="1" applyFill="1" applyBorder="1" applyAlignment="1">
      <alignment horizontal="center" vertical="center" wrapText="1"/>
    </xf>
    <xf numFmtId="9" fontId="2" fillId="5" borderId="7" xfId="13" applyFont="1" applyFill="1" applyBorder="1" applyAlignment="1">
      <alignment horizontal="center" vertical="center"/>
    </xf>
    <xf numFmtId="2" fontId="14" fillId="0" borderId="0" xfId="0" applyNumberFormat="1" applyFont="1" applyAlignment="1">
      <alignment horizontal="center"/>
    </xf>
    <xf numFmtId="9" fontId="15" fillId="0" borderId="0" xfId="13" applyFont="1" applyBorder="1" applyAlignment="1">
      <alignment horizontal="center" vertical="center" wrapText="1"/>
    </xf>
    <xf numFmtId="9" fontId="16" fillId="0" borderId="0" xfId="13" applyFont="1" applyBorder="1" applyAlignment="1">
      <alignment horizontal="center"/>
    </xf>
    <xf numFmtId="9" fontId="16" fillId="6" borderId="0" xfId="13" applyFont="1" applyFill="1" applyBorder="1" applyAlignment="1">
      <alignment horizontal="center"/>
    </xf>
    <xf numFmtId="0" fontId="18" fillId="0" borderId="0" xfId="0" applyFont="1" applyBorder="1" applyAlignment="1">
      <alignment horizontal="center" vertical="center" wrapText="1"/>
    </xf>
    <xf numFmtId="0" fontId="5" fillId="0" borderId="0" xfId="0" applyFont="1" applyAlignment="1">
      <alignment horizontal="right" vertical="top"/>
    </xf>
    <xf numFmtId="0" fontId="5" fillId="0" borderId="0" xfId="0" applyFont="1" applyAlignment="1">
      <alignment horizontal="right"/>
    </xf>
    <xf numFmtId="0" fontId="0" fillId="0" borderId="0" xfId="0" applyFont="1" applyAlignment="1"/>
    <xf numFmtId="0" fontId="5" fillId="7" borderId="0" xfId="0" applyFont="1" applyFill="1" applyAlignment="1">
      <alignment horizontal="center"/>
    </xf>
    <xf numFmtId="0" fontId="5" fillId="7" borderId="0" xfId="0" applyFont="1" applyFill="1"/>
    <xf numFmtId="0" fontId="0" fillId="0" borderId="0" xfId="0" applyFont="1" applyAlignment="1">
      <alignment horizontal="center"/>
    </xf>
    <xf numFmtId="0" fontId="19" fillId="0" borderId="0" xfId="0" applyFont="1"/>
    <xf numFmtId="0" fontId="3" fillId="3" borderId="0" xfId="0" applyFont="1" applyFill="1" applyBorder="1" applyAlignment="1">
      <alignment vertical="center" wrapText="1"/>
    </xf>
    <xf numFmtId="9" fontId="12" fillId="4" borderId="11" xfId="13" applyFont="1" applyFill="1" applyBorder="1" applyAlignment="1">
      <alignment horizontal="center" vertical="center" wrapText="1"/>
    </xf>
    <xf numFmtId="9" fontId="13" fillId="0" borderId="2" xfId="13" applyFont="1" applyFill="1" applyBorder="1" applyAlignment="1">
      <alignment horizontal="center" vertical="center" wrapText="1"/>
    </xf>
    <xf numFmtId="9" fontId="12" fillId="4" borderId="7" xfId="13" applyFont="1" applyFill="1" applyBorder="1" applyAlignment="1">
      <alignment horizontal="center" vertical="center" wrapText="1"/>
    </xf>
    <xf numFmtId="9" fontId="12" fillId="5" borderId="7" xfId="13" applyFont="1" applyFill="1" applyBorder="1" applyAlignment="1">
      <alignment horizontal="center" vertical="center" wrapText="1"/>
    </xf>
    <xf numFmtId="9" fontId="12" fillId="4" borderId="8" xfId="13" applyFont="1" applyFill="1" applyBorder="1" applyAlignment="1">
      <alignment horizontal="center" vertical="center" wrapText="1"/>
    </xf>
    <xf numFmtId="9" fontId="12" fillId="5" borderId="7" xfId="13" applyFont="1" applyFill="1" applyBorder="1" applyAlignment="1">
      <alignment horizontal="center" vertical="center"/>
    </xf>
    <xf numFmtId="0" fontId="12" fillId="4" borderId="12" xfId="0" applyFont="1" applyFill="1" applyBorder="1" applyAlignment="1">
      <alignment vertical="center" wrapText="1"/>
    </xf>
    <xf numFmtId="0" fontId="13" fillId="0" borderId="2" xfId="0" applyFont="1" applyFill="1" applyBorder="1" applyAlignment="1">
      <alignment horizontal="left" vertical="center" wrapText="1"/>
    </xf>
    <xf numFmtId="0" fontId="12" fillId="4" borderId="8" xfId="0" applyFont="1" applyFill="1" applyBorder="1" applyAlignment="1">
      <alignment vertical="center" wrapText="1"/>
    </xf>
    <xf numFmtId="0" fontId="12" fillId="5" borderId="8" xfId="0" applyFont="1" applyFill="1" applyBorder="1" applyAlignment="1">
      <alignment vertical="center" wrapText="1"/>
    </xf>
    <xf numFmtId="0" fontId="12" fillId="4" borderId="8" xfId="0" applyFont="1" applyFill="1" applyBorder="1" applyAlignment="1">
      <alignment horizontal="left" vertical="center" wrapText="1"/>
    </xf>
    <xf numFmtId="9" fontId="20" fillId="0" borderId="2" xfId="0" applyNumberFormat="1" applyFont="1" applyBorder="1" applyAlignment="1">
      <alignment horizontal="center" vertical="center" wrapText="1"/>
    </xf>
    <xf numFmtId="0" fontId="10" fillId="0" borderId="0" xfId="0" applyFont="1"/>
    <xf numFmtId="9" fontId="15" fillId="6" borderId="0" xfId="13" applyFont="1" applyFill="1" applyBorder="1" applyAlignment="1">
      <alignment horizontal="center" vertical="center" wrapText="1"/>
    </xf>
    <xf numFmtId="9" fontId="16" fillId="0" borderId="0" xfId="13" applyFont="1" applyAlignment="1">
      <alignment horizontal="center"/>
    </xf>
    <xf numFmtId="0" fontId="3" fillId="2" borderId="1" xfId="0" applyFont="1" applyFill="1" applyBorder="1" applyAlignment="1">
      <alignment horizontal="center" vertical="center" wrapText="1"/>
    </xf>
    <xf numFmtId="9" fontId="0" fillId="0" borderId="0" xfId="13" applyFont="1" applyAlignment="1">
      <alignment horizontal="center"/>
    </xf>
    <xf numFmtId="9" fontId="0" fillId="7" borderId="0" xfId="13" applyFont="1" applyFill="1" applyAlignment="1">
      <alignment horizontal="center"/>
    </xf>
    <xf numFmtId="2" fontId="6" fillId="0" borderId="0" xfId="0" applyNumberFormat="1" applyFont="1" applyAlignment="1">
      <alignment horizontal="center"/>
    </xf>
    <xf numFmtId="0" fontId="6" fillId="0" borderId="0" xfId="0" applyFont="1" applyAlignment="1">
      <alignment horizontal="center"/>
    </xf>
    <xf numFmtId="0" fontId="10" fillId="0" borderId="0" xfId="0" applyFont="1" applyAlignment="1">
      <alignment horizontal="center"/>
    </xf>
    <xf numFmtId="9" fontId="6" fillId="0" borderId="0" xfId="13" applyFont="1" applyAlignment="1">
      <alignment horizontal="center"/>
    </xf>
    <xf numFmtId="0" fontId="21" fillId="0" borderId="2" xfId="0" applyFont="1" applyBorder="1" applyAlignment="1">
      <alignment horizontal="left" vertical="center" wrapText="1"/>
    </xf>
    <xf numFmtId="0" fontId="22" fillId="0" borderId="0" xfId="46" applyFont="1" applyAlignment="1">
      <alignment wrapText="1"/>
    </xf>
    <xf numFmtId="0" fontId="3" fillId="3" borderId="0"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47">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cellStyle name="Normal" xfId="0" builtinId="0"/>
    <cellStyle name="Percent" xfId="13" builtinId="5"/>
  </cellStyles>
  <dxfs count="8">
    <dxf>
      <alignment horizontal="center" vertical="bottom" textRotation="0" wrapText="0" indent="0" justifyLastLine="0" shrinkToFit="0"/>
    </dxf>
    <dxf>
      <alignment horizontal="center" vertical="bottom" textRotation="0" wrapText="0" indent="0" justifyLastLine="0" shrinkToFit="0"/>
    </dxf>
    <dxf>
      <font>
        <strike val="0"/>
        <outline val="0"/>
        <shadow val="0"/>
        <u val="none"/>
        <vertAlign val="baseline"/>
        <color rgb="FF0070C0"/>
      </font>
      <alignment horizontal="center" textRotation="0" indent="0" justifyLastLine="0" shrinkToFit="0"/>
    </dxf>
    <dxf>
      <font>
        <strike val="0"/>
        <outline val="0"/>
        <shadow val="0"/>
        <u val="none"/>
        <vertAlign val="baseline"/>
        <color rgb="FF0070C0"/>
      </font>
      <alignment horizontal="center" textRotation="0" indent="0" justifyLastLine="0" shrinkToFit="0"/>
    </dxf>
    <dxf>
      <font>
        <strike val="0"/>
        <outline val="0"/>
        <shadow val="0"/>
        <u val="none"/>
        <vertAlign val="baseline"/>
        <color rgb="FF0070C0"/>
      </font>
      <alignment horizontal="center" textRotation="0" indent="0" justifyLastLine="0" shrinkToFit="0"/>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Tahoma"/>
        <scheme val="none"/>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2" name="Table2" displayName="Table2" ref="A3:F29" totalsRowShown="0" headerRowDxfId="7">
  <autoFilter ref="A3:F29"/>
  <tableColumns count="6">
    <tableColumn id="1" name="STT" dataDxfId="6"/>
    <tableColumn id="2" name="Tên chức năng" dataDxfId="5"/>
    <tableColumn id="3" name="1412170" dataDxfId="4" dataCellStyle="Percent"/>
    <tableColumn id="4" name="1412209" dataDxfId="3" dataCellStyle="Percent"/>
    <tableColumn id="5" name="1412661" dataDxfId="2" dataCellStyle="Percent"/>
    <tableColumn id="6" name="% hoàn tất"/>
  </tableColumns>
  <tableStyleInfo name="TableStyleLight9" showFirstColumn="0" showLastColumn="0" showRowStripes="1" showColumnStripes="0"/>
</table>
</file>

<file path=xl/tables/table2.xml><?xml version="1.0" encoding="utf-8"?>
<table xmlns="http://schemas.openxmlformats.org/spreadsheetml/2006/main" id="1" name="Table1" displayName="Table1" ref="A2:C28" totalsRowShown="0">
  <autoFilter ref="A2:C28"/>
  <tableColumns count="3">
    <tableColumn id="1" name="STT" dataDxfId="1"/>
    <tableColumn id="2" name="Yêu cầu chức năng"/>
    <tableColumn id="3" name="% hoàn thành" dataDxfId="0" dataCellStyle="Percent">
      <calculatedColumnFormula>PhanCong!F4</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2"/>
  <sheetViews>
    <sheetView topLeftCell="A28" zoomScale="150" zoomScaleNormal="150" zoomScalePageLayoutView="150" workbookViewId="0">
      <selection activeCell="C29" sqref="C29"/>
    </sheetView>
  </sheetViews>
  <sheetFormatPr defaultColWidth="11.42578125" defaultRowHeight="15" x14ac:dyDescent="0.25"/>
  <sheetData>
    <row r="1" spans="1:9" x14ac:dyDescent="0.25">
      <c r="A1" s="5" t="s">
        <v>23</v>
      </c>
      <c r="B1" s="2" t="s">
        <v>114</v>
      </c>
    </row>
    <row r="2" spans="1:9" x14ac:dyDescent="0.25">
      <c r="B2" s="54" t="s">
        <v>103</v>
      </c>
      <c r="C2" t="s">
        <v>105</v>
      </c>
    </row>
    <row r="3" spans="1:9" x14ac:dyDescent="0.25">
      <c r="B3" s="54" t="s">
        <v>104</v>
      </c>
      <c r="C3" t="s">
        <v>106</v>
      </c>
    </row>
    <row r="5" spans="1:9" x14ac:dyDescent="0.25">
      <c r="A5" s="5" t="s">
        <v>17</v>
      </c>
      <c r="B5" s="2" t="s">
        <v>107</v>
      </c>
      <c r="C5" s="2"/>
      <c r="E5" s="4"/>
      <c r="F5" s="4"/>
      <c r="G5" s="4"/>
      <c r="H5" s="4"/>
      <c r="I5" s="4"/>
    </row>
    <row r="6" spans="1:9" x14ac:dyDescent="0.25">
      <c r="B6" s="53" t="s">
        <v>84</v>
      </c>
      <c r="C6" s="2" t="s">
        <v>91</v>
      </c>
      <c r="D6" s="3"/>
      <c r="E6" s="3"/>
      <c r="F6" s="3"/>
      <c r="G6" s="3"/>
      <c r="H6" s="3"/>
    </row>
    <row r="7" spans="1:9" x14ac:dyDescent="0.25">
      <c r="B7" s="7">
        <v>0</v>
      </c>
      <c r="C7" s="3" t="s">
        <v>19</v>
      </c>
      <c r="D7" s="6"/>
      <c r="E7" s="6"/>
      <c r="F7" s="6"/>
      <c r="G7" s="6"/>
      <c r="H7" s="6"/>
    </row>
    <row r="8" spans="1:9" x14ac:dyDescent="0.25">
      <c r="B8" s="7">
        <v>0.5</v>
      </c>
      <c r="C8" s="6" t="s">
        <v>85</v>
      </c>
      <c r="D8" s="6"/>
      <c r="E8" s="6"/>
      <c r="F8" s="6"/>
      <c r="G8" s="6"/>
      <c r="H8" s="6"/>
    </row>
    <row r="9" spans="1:9" x14ac:dyDescent="0.25">
      <c r="B9" s="7">
        <v>1</v>
      </c>
      <c r="C9" s="6" t="s">
        <v>21</v>
      </c>
      <c r="D9" s="6"/>
      <c r="E9" s="6"/>
      <c r="F9" s="6"/>
      <c r="G9" s="6"/>
      <c r="H9" s="6"/>
    </row>
    <row r="10" spans="1:9" ht="14.1" customHeight="1" x14ac:dyDescent="0.25">
      <c r="B10" s="7">
        <v>1.5</v>
      </c>
      <c r="C10" s="6" t="s">
        <v>22</v>
      </c>
      <c r="D10" s="6"/>
      <c r="E10" s="6"/>
      <c r="F10" s="6"/>
      <c r="G10" s="6"/>
      <c r="H10" s="6"/>
    </row>
    <row r="11" spans="1:9" ht="14.1" customHeight="1" x14ac:dyDescent="0.25">
      <c r="B11" s="7">
        <v>2</v>
      </c>
      <c r="C11" s="6" t="s">
        <v>24</v>
      </c>
      <c r="D11" s="6"/>
      <c r="E11" s="6"/>
      <c r="F11" s="6"/>
      <c r="G11" s="6"/>
      <c r="H11" s="6"/>
    </row>
    <row r="12" spans="1:9" x14ac:dyDescent="0.25">
      <c r="B12" s="54" t="s">
        <v>83</v>
      </c>
      <c r="C12" s="9" t="s">
        <v>79</v>
      </c>
    </row>
    <row r="13" spans="1:9" x14ac:dyDescent="0.25">
      <c r="B13" s="7">
        <v>0</v>
      </c>
      <c r="C13" s="55" t="s">
        <v>90</v>
      </c>
    </row>
    <row r="14" spans="1:9" x14ac:dyDescent="0.25">
      <c r="B14" s="7">
        <v>5</v>
      </c>
      <c r="C14" s="6" t="s">
        <v>26</v>
      </c>
    </row>
    <row r="15" spans="1:9" x14ac:dyDescent="0.25">
      <c r="B15" s="7">
        <v>6</v>
      </c>
      <c r="C15" s="6" t="s">
        <v>80</v>
      </c>
    </row>
    <row r="16" spans="1:9" x14ac:dyDescent="0.25">
      <c r="B16" s="7">
        <v>7</v>
      </c>
      <c r="C16" s="6" t="s">
        <v>81</v>
      </c>
    </row>
    <row r="17" spans="1:3" x14ac:dyDescent="0.25">
      <c r="B17" s="7">
        <v>8</v>
      </c>
      <c r="C17" s="6" t="s">
        <v>82</v>
      </c>
    </row>
    <row r="19" spans="1:3" x14ac:dyDescent="0.25">
      <c r="A19" s="5" t="s">
        <v>34</v>
      </c>
    </row>
    <row r="20" spans="1:3" x14ac:dyDescent="0.25">
      <c r="B20" s="2" t="s">
        <v>39</v>
      </c>
      <c r="C20" s="2" t="s">
        <v>99</v>
      </c>
    </row>
    <row r="21" spans="1:3" x14ac:dyDescent="0.25">
      <c r="B21" s="2" t="s">
        <v>40</v>
      </c>
      <c r="C21" s="2" t="s">
        <v>116</v>
      </c>
    </row>
    <row r="23" spans="1:3" x14ac:dyDescent="0.25">
      <c r="A23" s="5" t="s">
        <v>98</v>
      </c>
    </row>
    <row r="24" spans="1:3" x14ac:dyDescent="0.25">
      <c r="A24" s="54" t="s">
        <v>35</v>
      </c>
      <c r="B24" s="2" t="s">
        <v>86</v>
      </c>
      <c r="C24" s="2" t="s">
        <v>87</v>
      </c>
    </row>
    <row r="25" spans="1:3" x14ac:dyDescent="0.25">
      <c r="A25">
        <v>1</v>
      </c>
      <c r="B25" t="s">
        <v>88</v>
      </c>
      <c r="C25" t="s">
        <v>92</v>
      </c>
    </row>
    <row r="26" spans="1:3" x14ac:dyDescent="0.25">
      <c r="A26">
        <v>2</v>
      </c>
      <c r="B26" t="s">
        <v>89</v>
      </c>
      <c r="C26" t="s">
        <v>109</v>
      </c>
    </row>
    <row r="27" spans="1:3" x14ac:dyDescent="0.25">
      <c r="A27" s="5" t="s">
        <v>93</v>
      </c>
    </row>
    <row r="28" spans="1:3" x14ac:dyDescent="0.25">
      <c r="B28" s="54" t="s">
        <v>96</v>
      </c>
      <c r="C28" t="s">
        <v>101</v>
      </c>
    </row>
    <row r="29" spans="1:3" x14ac:dyDescent="0.25">
      <c r="B29" s="2"/>
      <c r="C29" s="73" t="s">
        <v>108</v>
      </c>
    </row>
    <row r="30" spans="1:3" x14ac:dyDescent="0.25">
      <c r="C30" s="73" t="s">
        <v>102</v>
      </c>
    </row>
    <row r="31" spans="1:3" x14ac:dyDescent="0.25">
      <c r="B31" s="54" t="s">
        <v>95</v>
      </c>
      <c r="C31" t="s">
        <v>97</v>
      </c>
    </row>
    <row r="32" spans="1:3" x14ac:dyDescent="0.25">
      <c r="C32" t="s">
        <v>94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topLeftCell="A19" zoomScale="150" zoomScaleNormal="150" zoomScalePageLayoutView="150" workbookViewId="0">
      <selection activeCell="C25" sqref="C25"/>
    </sheetView>
  </sheetViews>
  <sheetFormatPr defaultColWidth="11.42578125" defaultRowHeight="15" x14ac:dyDescent="0.25"/>
  <cols>
    <col min="1" max="1" width="6.140625" style="4" customWidth="1"/>
    <col min="2" max="2" width="79.42578125" customWidth="1"/>
    <col min="3" max="5" width="9.7109375" style="4" customWidth="1"/>
    <col min="6" max="6" width="9.7109375" customWidth="1"/>
  </cols>
  <sheetData>
    <row r="1" spans="1:6" x14ac:dyDescent="0.25">
      <c r="A1" s="7" t="s">
        <v>100</v>
      </c>
      <c r="B1" s="59" t="s">
        <v>122</v>
      </c>
    </row>
    <row r="2" spans="1:6" x14ac:dyDescent="0.25">
      <c r="C2" s="79">
        <f>SUM(Table2[1412170])</f>
        <v>4.6499999999999986</v>
      </c>
      <c r="D2" s="79">
        <f>SUM(Table2[1412209])/20*8</f>
        <v>3.54</v>
      </c>
      <c r="E2" s="79">
        <f>SUM(Table2[1412661])/20*8</f>
        <v>2.6</v>
      </c>
      <c r="F2" s="80">
        <f>SUM(Table2[% hoàn tất])/20*8</f>
        <v>8</v>
      </c>
    </row>
    <row r="3" spans="1:6" ht="22.5" x14ac:dyDescent="0.25">
      <c r="A3" s="19" t="s">
        <v>35</v>
      </c>
      <c r="B3" s="21" t="s">
        <v>38</v>
      </c>
      <c r="C3" s="52" t="s">
        <v>123</v>
      </c>
      <c r="D3" s="52" t="s">
        <v>124</v>
      </c>
      <c r="E3" s="52" t="s">
        <v>125</v>
      </c>
      <c r="F3" s="19" t="s">
        <v>36</v>
      </c>
    </row>
    <row r="4" spans="1:6" x14ac:dyDescent="0.25">
      <c r="A4" s="25" t="s">
        <v>37</v>
      </c>
      <c r="B4" s="26" t="s">
        <v>27</v>
      </c>
      <c r="C4" s="74"/>
      <c r="D4" s="74"/>
      <c r="E4" s="74"/>
      <c r="F4" s="27"/>
    </row>
    <row r="5" spans="1:6" x14ac:dyDescent="0.25">
      <c r="A5" s="22">
        <v>1</v>
      </c>
      <c r="B5" s="20" t="s">
        <v>10</v>
      </c>
      <c r="C5" s="49">
        <v>0.35</v>
      </c>
      <c r="D5" s="49">
        <v>0.35</v>
      </c>
      <c r="E5" s="49">
        <v>0.3</v>
      </c>
      <c r="F5" s="24">
        <f>SUM(Table2[[#This Row],[1412170]:[1412661]])</f>
        <v>1</v>
      </c>
    </row>
    <row r="6" spans="1:6" x14ac:dyDescent="0.25">
      <c r="A6" s="22">
        <v>2</v>
      </c>
      <c r="B6" s="20" t="s">
        <v>78</v>
      </c>
      <c r="C6" s="49">
        <v>0.35</v>
      </c>
      <c r="D6" s="49">
        <v>0.35</v>
      </c>
      <c r="E6" s="49">
        <v>0.3</v>
      </c>
      <c r="F6" s="24">
        <f>SUM(Table2[[#This Row],[1412170]:[1412661]])</f>
        <v>1</v>
      </c>
    </row>
    <row r="7" spans="1:6" x14ac:dyDescent="0.25">
      <c r="A7" s="22">
        <v>3</v>
      </c>
      <c r="B7" s="20" t="s">
        <v>11</v>
      </c>
      <c r="C7" s="49">
        <v>0.35</v>
      </c>
      <c r="D7" s="49">
        <v>0.35</v>
      </c>
      <c r="E7" s="49">
        <v>0.3</v>
      </c>
      <c r="F7" s="24">
        <f>SUM(Table2[[#This Row],[1412170]:[1412661]])</f>
        <v>1</v>
      </c>
    </row>
    <row r="8" spans="1:6" x14ac:dyDescent="0.25">
      <c r="A8" s="22">
        <v>4</v>
      </c>
      <c r="B8" s="20" t="s">
        <v>12</v>
      </c>
      <c r="C8" s="49">
        <v>0.35</v>
      </c>
      <c r="D8" s="49">
        <v>0.35</v>
      </c>
      <c r="E8" s="49">
        <v>0.3</v>
      </c>
      <c r="F8" s="24">
        <f>SUM(Table2[[#This Row],[1412170]:[1412661]])</f>
        <v>1</v>
      </c>
    </row>
    <row r="9" spans="1:6" x14ac:dyDescent="0.25">
      <c r="A9" s="22">
        <v>5</v>
      </c>
      <c r="B9" s="20" t="s">
        <v>30</v>
      </c>
      <c r="C9" s="49">
        <v>0.35</v>
      </c>
      <c r="D9" s="49">
        <v>0.35</v>
      </c>
      <c r="E9" s="49">
        <v>0.3</v>
      </c>
      <c r="F9" s="24">
        <f>SUM(Table2[[#This Row],[1412170]:[1412661]])</f>
        <v>1</v>
      </c>
    </row>
    <row r="10" spans="1:6" x14ac:dyDescent="0.25">
      <c r="A10" s="25" t="s">
        <v>41</v>
      </c>
      <c r="B10" s="26" t="s">
        <v>45</v>
      </c>
      <c r="C10" s="51"/>
      <c r="D10" s="51"/>
      <c r="E10" s="51"/>
      <c r="F10" s="28"/>
    </row>
    <row r="11" spans="1:6" x14ac:dyDescent="0.25">
      <c r="A11" s="22">
        <v>1</v>
      </c>
      <c r="B11" s="20" t="s">
        <v>51</v>
      </c>
      <c r="C11" s="50"/>
      <c r="D11" s="50">
        <v>1</v>
      </c>
      <c r="E11" s="50"/>
      <c r="F11" s="24">
        <f>SUM(Table2[[#This Row],[1412170]:[1412661]])</f>
        <v>1</v>
      </c>
    </row>
    <row r="12" spans="1:6" x14ac:dyDescent="0.25">
      <c r="A12" s="22">
        <v>2</v>
      </c>
      <c r="B12" s="20" t="s">
        <v>13</v>
      </c>
      <c r="C12" s="50"/>
      <c r="D12" s="50">
        <v>1</v>
      </c>
      <c r="E12" s="50"/>
      <c r="F12" s="24">
        <f>SUM(Table2[[#This Row],[1412170]:[1412661]])</f>
        <v>1</v>
      </c>
    </row>
    <row r="13" spans="1:6" x14ac:dyDescent="0.25">
      <c r="A13" s="22">
        <v>3</v>
      </c>
      <c r="B13" s="20" t="s">
        <v>52</v>
      </c>
      <c r="C13" s="50"/>
      <c r="D13" s="50">
        <v>1</v>
      </c>
      <c r="E13" s="50"/>
      <c r="F13" s="24">
        <f>SUM(Table2[[#This Row],[1412170]:[1412661]])</f>
        <v>1</v>
      </c>
    </row>
    <row r="14" spans="1:6" x14ac:dyDescent="0.25">
      <c r="A14" s="22">
        <v>4</v>
      </c>
      <c r="B14" s="20" t="s">
        <v>53</v>
      </c>
      <c r="C14" s="50"/>
      <c r="D14" s="50"/>
      <c r="E14" s="50">
        <v>1</v>
      </c>
      <c r="F14" s="24">
        <f>SUM(Table2[[#This Row],[1412170]:[1412661]])</f>
        <v>1</v>
      </c>
    </row>
    <row r="15" spans="1:6" x14ac:dyDescent="0.25">
      <c r="A15" s="25" t="s">
        <v>43</v>
      </c>
      <c r="B15" s="26" t="s">
        <v>28</v>
      </c>
      <c r="C15" s="51"/>
      <c r="D15" s="51"/>
      <c r="E15" s="51"/>
      <c r="F15" s="28"/>
    </row>
    <row r="16" spans="1:6" x14ac:dyDescent="0.25">
      <c r="A16" s="22">
        <v>1</v>
      </c>
      <c r="B16" s="20" t="s">
        <v>55</v>
      </c>
      <c r="C16" s="50"/>
      <c r="D16" s="50">
        <v>1</v>
      </c>
      <c r="E16" s="50"/>
      <c r="F16" s="24">
        <f>SUM(Table2[[#This Row],[1412170]:[1412661]])</f>
        <v>1</v>
      </c>
    </row>
    <row r="17" spans="1:6" x14ac:dyDescent="0.25">
      <c r="A17" s="22">
        <v>2</v>
      </c>
      <c r="B17" s="20" t="s">
        <v>54</v>
      </c>
      <c r="C17" s="50">
        <v>0.5</v>
      </c>
      <c r="D17" s="50">
        <v>0.5</v>
      </c>
      <c r="E17" s="50"/>
      <c r="F17" s="24">
        <f>SUM(Table2[[#This Row],[1412170]:[1412661]])</f>
        <v>1</v>
      </c>
    </row>
    <row r="18" spans="1:6" x14ac:dyDescent="0.25">
      <c r="A18" s="22">
        <v>3</v>
      </c>
      <c r="B18" s="20" t="s">
        <v>57</v>
      </c>
      <c r="C18" s="50"/>
      <c r="D18" s="50"/>
      <c r="E18" s="50">
        <v>1</v>
      </c>
      <c r="F18" s="24">
        <f>SUM(Table2[[#This Row],[1412170]:[1412661]])</f>
        <v>1</v>
      </c>
    </row>
    <row r="19" spans="1:6" x14ac:dyDescent="0.25">
      <c r="A19" s="22">
        <v>4</v>
      </c>
      <c r="B19" s="20" t="s">
        <v>31</v>
      </c>
      <c r="C19" s="50"/>
      <c r="D19" s="50"/>
      <c r="E19" s="50">
        <v>1</v>
      </c>
      <c r="F19" s="24">
        <f>SUM(Table2[[#This Row],[1412170]:[1412661]])</f>
        <v>1</v>
      </c>
    </row>
    <row r="20" spans="1:6" x14ac:dyDescent="0.25">
      <c r="A20" s="25" t="s">
        <v>44</v>
      </c>
      <c r="B20" s="26" t="s">
        <v>29</v>
      </c>
      <c r="C20" s="51"/>
      <c r="D20" s="51"/>
      <c r="E20" s="51"/>
      <c r="F20" s="28"/>
    </row>
    <row r="21" spans="1:6" x14ac:dyDescent="0.25">
      <c r="A21" s="22">
        <v>1</v>
      </c>
      <c r="B21" s="20" t="s">
        <v>8</v>
      </c>
      <c r="C21" s="50">
        <v>0.5</v>
      </c>
      <c r="D21" s="50">
        <v>0.5</v>
      </c>
      <c r="E21" s="50"/>
      <c r="F21" s="24">
        <f>SUM(Table2[[#This Row],[1412170]:[1412661]])</f>
        <v>1</v>
      </c>
    </row>
    <row r="22" spans="1:6" x14ac:dyDescent="0.25">
      <c r="A22" s="22">
        <v>2</v>
      </c>
      <c r="B22" s="20" t="s">
        <v>9</v>
      </c>
      <c r="C22" s="50">
        <v>0.3</v>
      </c>
      <c r="D22" s="50">
        <v>0.7</v>
      </c>
      <c r="E22" s="50"/>
      <c r="F22" s="24">
        <f>SUM(Table2[[#This Row],[1412170]:[1412661]])</f>
        <v>1</v>
      </c>
    </row>
    <row r="23" spans="1:6" x14ac:dyDescent="0.25">
      <c r="A23" s="22">
        <v>3</v>
      </c>
      <c r="B23" s="20" t="s">
        <v>33</v>
      </c>
      <c r="C23" s="50">
        <v>0.3</v>
      </c>
      <c r="D23" s="50">
        <v>0.7</v>
      </c>
      <c r="E23" s="50"/>
      <c r="F23" s="24">
        <f>SUM(Table2[[#This Row],[1412170]:[1412661]])</f>
        <v>1</v>
      </c>
    </row>
    <row r="24" spans="1:6" x14ac:dyDescent="0.25">
      <c r="A24" s="22">
        <v>4</v>
      </c>
      <c r="B24" s="20" t="s">
        <v>15</v>
      </c>
      <c r="C24" s="50">
        <v>0.3</v>
      </c>
      <c r="D24" s="50"/>
      <c r="E24" s="50">
        <v>0.7</v>
      </c>
      <c r="F24" s="24">
        <f>SUM(Table2[[#This Row],[1412170]:[1412661]])</f>
        <v>1</v>
      </c>
    </row>
    <row r="25" spans="1:6" x14ac:dyDescent="0.25">
      <c r="A25" s="22">
        <v>5</v>
      </c>
      <c r="B25" s="20" t="s">
        <v>32</v>
      </c>
      <c r="C25" s="50">
        <v>0.3</v>
      </c>
      <c r="D25" s="50"/>
      <c r="E25" s="50">
        <v>0.7</v>
      </c>
      <c r="F25" s="24">
        <f>SUM(Table2[[#This Row],[1412170]:[1412661]])</f>
        <v>1</v>
      </c>
    </row>
    <row r="26" spans="1:6" x14ac:dyDescent="0.25">
      <c r="A26" s="25" t="s">
        <v>56</v>
      </c>
      <c r="B26" s="26" t="s">
        <v>112</v>
      </c>
      <c r="C26" s="51"/>
      <c r="D26" s="51"/>
      <c r="E26" s="51"/>
      <c r="F26" s="28"/>
    </row>
    <row r="27" spans="1:6" x14ac:dyDescent="0.25">
      <c r="A27" s="58">
        <v>1</v>
      </c>
      <c r="B27" t="s">
        <v>110</v>
      </c>
      <c r="C27" s="50">
        <v>0.35</v>
      </c>
      <c r="D27" s="50">
        <v>0.35</v>
      </c>
      <c r="E27" s="50">
        <v>0.3</v>
      </c>
      <c r="F27" s="24">
        <f>SUM(Table2[[#This Row],[1412170]:[1412661]])</f>
        <v>1</v>
      </c>
    </row>
    <row r="28" spans="1:6" ht="30" x14ac:dyDescent="0.25">
      <c r="A28" s="58">
        <v>2</v>
      </c>
      <c r="B28" s="10" t="s">
        <v>113</v>
      </c>
      <c r="C28" s="50">
        <v>0.35</v>
      </c>
      <c r="D28" s="50">
        <v>0.35</v>
      </c>
      <c r="E28" s="50">
        <v>0.3</v>
      </c>
      <c r="F28" s="24">
        <f>SUM(Table2[[#This Row],[1412170]:[1412661]])</f>
        <v>1</v>
      </c>
    </row>
    <row r="29" spans="1:6" x14ac:dyDescent="0.25">
      <c r="A29" s="58">
        <v>3</v>
      </c>
      <c r="B29" t="s">
        <v>111</v>
      </c>
      <c r="C29" s="75"/>
      <c r="D29" s="75"/>
      <c r="E29" s="75"/>
      <c r="F29" s="24">
        <f>SUM(Table2[[#This Row],[1412170]:[1412661]])</f>
        <v>0</v>
      </c>
    </row>
    <row r="31" spans="1:6" x14ac:dyDescent="0.25">
      <c r="A31" s="80" t="s">
        <v>93</v>
      </c>
      <c r="B31" s="73" t="s">
        <v>117</v>
      </c>
    </row>
    <row r="32" spans="1:6" x14ac:dyDescent="0.25">
      <c r="A32" s="81"/>
      <c r="B32" s="73" t="s">
        <v>118</v>
      </c>
    </row>
    <row r="33" spans="1:2" x14ac:dyDescent="0.25">
      <c r="A33" s="81"/>
      <c r="B33" s="73" t="s">
        <v>119</v>
      </c>
    </row>
  </sheetData>
  <phoneticPr fontId="17" type="noConversion"/>
  <pageMargins left="0.75" right="0.75" top="1" bottom="1" header="0.5" footer="0.5"/>
  <pageSetup paperSize="9" orientation="landscape"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opLeftCell="A16" zoomScale="150" zoomScaleNormal="150" zoomScalePageLayoutView="150" workbookViewId="0">
      <selection activeCell="E19" sqref="E19"/>
    </sheetView>
  </sheetViews>
  <sheetFormatPr defaultColWidth="11.42578125" defaultRowHeight="15" x14ac:dyDescent="0.25"/>
  <cols>
    <col min="1" max="1" width="8.7109375" customWidth="1"/>
    <col min="2" max="2" width="37.7109375" customWidth="1"/>
    <col min="3" max="3" width="8.7109375" style="3" bestFit="1" customWidth="1"/>
    <col min="4" max="4" width="9.5703125" style="3" customWidth="1"/>
    <col min="5" max="5" width="58.28515625" customWidth="1"/>
  </cols>
  <sheetData>
    <row r="1" spans="1:5" ht="15.75" x14ac:dyDescent="0.25">
      <c r="A1" s="8" t="s">
        <v>25</v>
      </c>
      <c r="B1" s="8" t="str">
        <f>PhanCong!B1</f>
        <v>Nhóm 10</v>
      </c>
      <c r="C1" s="48">
        <f>SUM(C4:C25)/17*2</f>
        <v>0</v>
      </c>
      <c r="D1" s="48">
        <f>SUM(D4:D25)/17*2</f>
        <v>2</v>
      </c>
    </row>
    <row r="2" spans="1:5" ht="27" customHeight="1" x14ac:dyDescent="0.25">
      <c r="A2" s="85" t="s">
        <v>6</v>
      </c>
      <c r="C2" s="85" t="s">
        <v>72</v>
      </c>
      <c r="D2" s="85"/>
      <c r="E2" s="85"/>
    </row>
    <row r="3" spans="1:5" ht="26.25" thickBot="1" x14ac:dyDescent="0.3">
      <c r="A3" s="86"/>
      <c r="B3" s="1" t="s">
        <v>7</v>
      </c>
      <c r="C3" s="14" t="s">
        <v>75</v>
      </c>
      <c r="D3" s="76" t="str">
        <f>Table2[[#Headers],[1412170]]</f>
        <v>1412170</v>
      </c>
      <c r="E3" s="14" t="s">
        <v>63</v>
      </c>
    </row>
    <row r="4" spans="1:5" ht="16.5" thickTop="1" thickBot="1" x14ac:dyDescent="0.3">
      <c r="A4" s="13" t="s">
        <v>0</v>
      </c>
      <c r="B4" s="36" t="s">
        <v>46</v>
      </c>
      <c r="C4" s="42"/>
      <c r="D4" s="61"/>
      <c r="E4" s="67"/>
    </row>
    <row r="5" spans="1:5" ht="39" thickBot="1" x14ac:dyDescent="0.3">
      <c r="A5" s="32">
        <v>1.1000000000000001</v>
      </c>
      <c r="B5" s="33" t="s">
        <v>49</v>
      </c>
      <c r="C5" s="43"/>
      <c r="D5" s="62">
        <v>1</v>
      </c>
      <c r="E5" s="83" t="s">
        <v>133</v>
      </c>
    </row>
    <row r="6" spans="1:5" ht="15.75" thickBot="1" x14ac:dyDescent="0.3">
      <c r="A6" s="11" t="s">
        <v>1</v>
      </c>
      <c r="B6" s="38" t="s">
        <v>58</v>
      </c>
      <c r="C6" s="44"/>
      <c r="D6" s="63"/>
      <c r="E6" s="69"/>
    </row>
    <row r="7" spans="1:5" ht="26.25" thickBot="1" x14ac:dyDescent="0.3">
      <c r="A7" s="15">
        <v>2.1</v>
      </c>
      <c r="B7" s="16" t="s">
        <v>47</v>
      </c>
      <c r="C7" s="43"/>
      <c r="D7" s="62">
        <v>1</v>
      </c>
      <c r="E7" s="68" t="s">
        <v>126</v>
      </c>
    </row>
    <row r="8" spans="1:5" ht="64.5" thickBot="1" x14ac:dyDescent="0.3">
      <c r="A8" s="15">
        <v>2.2000000000000002</v>
      </c>
      <c r="B8" s="16" t="s">
        <v>48</v>
      </c>
      <c r="C8" s="43"/>
      <c r="D8" s="62">
        <v>1</v>
      </c>
      <c r="E8" s="68" t="s">
        <v>134</v>
      </c>
    </row>
    <row r="9" spans="1:5" ht="15.75" thickBot="1" x14ac:dyDescent="0.3">
      <c r="A9" s="15">
        <v>2.2999999999999998</v>
      </c>
      <c r="B9" s="16" t="s">
        <v>62</v>
      </c>
      <c r="C9" s="43"/>
      <c r="D9" s="62">
        <v>1</v>
      </c>
      <c r="E9" s="68" t="s">
        <v>140</v>
      </c>
    </row>
    <row r="10" spans="1:5" ht="39" thickBot="1" x14ac:dyDescent="0.3">
      <c r="A10" s="15">
        <v>2.4</v>
      </c>
      <c r="B10" s="16" t="s">
        <v>64</v>
      </c>
      <c r="C10" s="43"/>
      <c r="D10" s="62">
        <v>1</v>
      </c>
      <c r="E10" s="68" t="s">
        <v>141</v>
      </c>
    </row>
    <row r="11" spans="1:5" ht="77.25" thickBot="1" x14ac:dyDescent="0.3">
      <c r="A11" s="15">
        <v>2.5</v>
      </c>
      <c r="B11" s="17" t="s">
        <v>73</v>
      </c>
      <c r="C11" s="43"/>
      <c r="D11" s="62">
        <v>1</v>
      </c>
      <c r="E11" s="23" t="s">
        <v>137</v>
      </c>
    </row>
    <row r="12" spans="1:5" ht="26.25" thickBot="1" x14ac:dyDescent="0.3">
      <c r="A12" s="15">
        <v>2.6</v>
      </c>
      <c r="B12" s="17" t="s">
        <v>74</v>
      </c>
      <c r="C12" s="43"/>
      <c r="D12" s="62">
        <v>1</v>
      </c>
      <c r="E12" s="23" t="s">
        <v>142</v>
      </c>
    </row>
    <row r="13" spans="1:5" ht="64.5" thickBot="1" x14ac:dyDescent="0.3">
      <c r="A13" s="15">
        <v>2.7</v>
      </c>
      <c r="B13" s="17" t="s">
        <v>77</v>
      </c>
      <c r="C13" s="43"/>
      <c r="D13" s="62">
        <v>1</v>
      </c>
      <c r="E13" s="23" t="s">
        <v>138</v>
      </c>
    </row>
    <row r="14" spans="1:5" ht="39" thickBot="1" x14ac:dyDescent="0.3">
      <c r="A14" s="15">
        <v>2.8</v>
      </c>
      <c r="B14" s="16" t="s">
        <v>76</v>
      </c>
      <c r="C14" s="43"/>
      <c r="D14" s="62">
        <v>1</v>
      </c>
      <c r="E14" s="68" t="s">
        <v>143</v>
      </c>
    </row>
    <row r="15" spans="1:5" ht="39" thickBot="1" x14ac:dyDescent="0.3">
      <c r="A15" s="15">
        <v>2.9</v>
      </c>
      <c r="B15" s="16" t="s">
        <v>59</v>
      </c>
      <c r="C15" s="43"/>
      <c r="D15" s="62">
        <v>1</v>
      </c>
      <c r="E15" s="68" t="s">
        <v>139</v>
      </c>
    </row>
    <row r="16" spans="1:5" ht="27" customHeight="1" thickBot="1" x14ac:dyDescent="0.3">
      <c r="A16" s="29" t="s">
        <v>2</v>
      </c>
      <c r="B16" s="40" t="s">
        <v>60</v>
      </c>
      <c r="C16" s="45"/>
      <c r="D16" s="64"/>
      <c r="E16" s="70"/>
    </row>
    <row r="17" spans="1:5" ht="77.25" thickBot="1" x14ac:dyDescent="0.3">
      <c r="A17" s="15">
        <v>3.1</v>
      </c>
      <c r="B17" s="16" t="s">
        <v>120</v>
      </c>
      <c r="C17" s="43"/>
      <c r="D17" s="62">
        <v>1</v>
      </c>
      <c r="E17" s="68" t="s">
        <v>151</v>
      </c>
    </row>
    <row r="18" spans="1:5" ht="26.25" thickBot="1" x14ac:dyDescent="0.3">
      <c r="A18" s="15">
        <v>3.2</v>
      </c>
      <c r="B18" s="16" t="s">
        <v>20</v>
      </c>
      <c r="C18" s="43"/>
      <c r="D18" s="62">
        <v>1</v>
      </c>
      <c r="E18" s="68" t="s">
        <v>154</v>
      </c>
    </row>
    <row r="19" spans="1:5" ht="15.75" thickBot="1" x14ac:dyDescent="0.3">
      <c r="A19" s="15">
        <v>3.3</v>
      </c>
      <c r="B19" s="16" t="s">
        <v>14</v>
      </c>
      <c r="C19" s="43"/>
      <c r="D19" s="62">
        <v>1</v>
      </c>
      <c r="E19" s="68" t="s">
        <v>136</v>
      </c>
    </row>
    <row r="20" spans="1:5" ht="26.25" thickBot="1" x14ac:dyDescent="0.3">
      <c r="A20" s="12">
        <v>3.4</v>
      </c>
      <c r="B20" s="16" t="s">
        <v>121</v>
      </c>
      <c r="C20" s="43"/>
      <c r="D20" s="62">
        <v>1</v>
      </c>
      <c r="E20" s="68" t="s">
        <v>157</v>
      </c>
    </row>
    <row r="21" spans="1:5" ht="26.25" thickBot="1" x14ac:dyDescent="0.3">
      <c r="A21" s="11" t="s">
        <v>3</v>
      </c>
      <c r="B21" s="34" t="s">
        <v>61</v>
      </c>
      <c r="C21" s="46"/>
      <c r="D21" s="65"/>
      <c r="E21" s="71"/>
    </row>
    <row r="22" spans="1:5" ht="51.75" thickBot="1" x14ac:dyDescent="0.3">
      <c r="A22" s="15">
        <v>4.0999999999999996</v>
      </c>
      <c r="B22" s="16" t="s">
        <v>65</v>
      </c>
      <c r="C22" s="43"/>
      <c r="D22" s="62">
        <v>1</v>
      </c>
      <c r="E22" s="68" t="s">
        <v>129</v>
      </c>
    </row>
    <row r="23" spans="1:5" ht="39" thickBot="1" x14ac:dyDescent="0.3">
      <c r="A23" s="15">
        <v>4.2</v>
      </c>
      <c r="B23" s="16" t="s">
        <v>66</v>
      </c>
      <c r="C23" s="43"/>
      <c r="D23" s="62">
        <v>1</v>
      </c>
      <c r="E23" s="68" t="s">
        <v>135</v>
      </c>
    </row>
    <row r="24" spans="1:5" ht="27" customHeight="1" thickBot="1" x14ac:dyDescent="0.3">
      <c r="A24" s="11" t="s">
        <v>4</v>
      </c>
      <c r="B24" s="40" t="s">
        <v>5</v>
      </c>
      <c r="C24" s="47"/>
      <c r="D24" s="66"/>
      <c r="E24" s="70"/>
    </row>
    <row r="25" spans="1:5" ht="26.25" thickBot="1" x14ac:dyDescent="0.3">
      <c r="A25" s="18">
        <v>5.0999999999999996</v>
      </c>
      <c r="B25" s="16" t="s">
        <v>50</v>
      </c>
      <c r="C25" s="43"/>
      <c r="D25" s="62">
        <v>1</v>
      </c>
      <c r="E25" s="84"/>
    </row>
  </sheetData>
  <mergeCells count="2">
    <mergeCell ref="A2:A3"/>
    <mergeCell ref="C2:E2"/>
  </mergeCells>
  <phoneticPr fontId="17" type="noConversion"/>
  <pageMargins left="0.75" right="0.75" top="1" bottom="1" header="0.5" footer="0.5"/>
  <pageSetup paperSize="9" orientation="landscape"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opLeftCell="A16" zoomScale="150" zoomScaleNormal="150" zoomScalePageLayoutView="150" workbookViewId="0">
      <selection activeCell="B19" sqref="B19"/>
    </sheetView>
  </sheetViews>
  <sheetFormatPr defaultColWidth="11.42578125" defaultRowHeight="15" x14ac:dyDescent="0.25"/>
  <cols>
    <col min="1" max="1" width="8.7109375" customWidth="1"/>
    <col min="2" max="2" width="37.7109375" customWidth="1"/>
    <col min="3" max="3" width="8.7109375" style="3" bestFit="1" customWidth="1"/>
    <col min="4" max="4" width="10.42578125" style="3" customWidth="1"/>
    <col min="5" max="5" width="58.28515625" customWidth="1"/>
  </cols>
  <sheetData>
    <row r="1" spans="1:5" ht="15.75" x14ac:dyDescent="0.25">
      <c r="A1" s="8" t="s">
        <v>25</v>
      </c>
      <c r="B1" s="8" t="str">
        <f>PhanCong!B1</f>
        <v>Nhóm 10</v>
      </c>
      <c r="C1" s="48">
        <f>SUM(C4:C25)/17*2</f>
        <v>0</v>
      </c>
      <c r="D1" s="48">
        <f>SUM(D4:D25)/17*2</f>
        <v>2</v>
      </c>
    </row>
    <row r="2" spans="1:5" ht="27" customHeight="1" x14ac:dyDescent="0.25">
      <c r="A2" s="85" t="s">
        <v>6</v>
      </c>
      <c r="C2" s="85" t="s">
        <v>72</v>
      </c>
      <c r="D2" s="85"/>
      <c r="E2" s="85"/>
    </row>
    <row r="3" spans="1:5" ht="26.25" thickBot="1" x14ac:dyDescent="0.3">
      <c r="A3" s="86"/>
      <c r="B3" s="1" t="s">
        <v>7</v>
      </c>
      <c r="C3" s="14" t="s">
        <v>75</v>
      </c>
      <c r="D3" s="76" t="str">
        <f>Table2[[#Headers],[1412209]]</f>
        <v>1412209</v>
      </c>
      <c r="E3" s="14" t="s">
        <v>63</v>
      </c>
    </row>
    <row r="4" spans="1:5" ht="16.5" thickTop="1" thickBot="1" x14ac:dyDescent="0.3">
      <c r="A4" s="13" t="s">
        <v>0</v>
      </c>
      <c r="B4" s="36" t="s">
        <v>46</v>
      </c>
      <c r="C4" s="42"/>
      <c r="D4" s="61"/>
      <c r="E4" s="67"/>
    </row>
    <row r="5" spans="1:5" ht="39" thickBot="1" x14ac:dyDescent="0.3">
      <c r="A5" s="32">
        <v>1.1000000000000001</v>
      </c>
      <c r="B5" s="33" t="s">
        <v>49</v>
      </c>
      <c r="C5" s="43"/>
      <c r="D5" s="62">
        <v>1</v>
      </c>
      <c r="E5" s="83" t="s">
        <v>144</v>
      </c>
    </row>
    <row r="6" spans="1:5" ht="15.75" thickBot="1" x14ac:dyDescent="0.3">
      <c r="A6" s="11" t="s">
        <v>1</v>
      </c>
      <c r="B6" s="38" t="s">
        <v>58</v>
      </c>
      <c r="C6" s="44"/>
      <c r="D6" s="63"/>
      <c r="E6" s="69"/>
    </row>
    <row r="7" spans="1:5" ht="64.5" thickBot="1" x14ac:dyDescent="0.3">
      <c r="A7" s="15">
        <v>2.1</v>
      </c>
      <c r="B7" s="16" t="s">
        <v>47</v>
      </c>
      <c r="C7" s="43"/>
      <c r="D7" s="72">
        <v>1</v>
      </c>
      <c r="E7" s="68" t="s">
        <v>145</v>
      </c>
    </row>
    <row r="8" spans="1:5" ht="64.5" thickBot="1" x14ac:dyDescent="0.3">
      <c r="A8" s="15">
        <v>2.2000000000000002</v>
      </c>
      <c r="B8" s="16" t="s">
        <v>48</v>
      </c>
      <c r="C8" s="43"/>
      <c r="D8" s="72">
        <v>1</v>
      </c>
      <c r="E8" s="68" t="s">
        <v>146</v>
      </c>
    </row>
    <row r="9" spans="1:5" ht="15.75" thickBot="1" x14ac:dyDescent="0.3">
      <c r="A9" s="15">
        <v>2.2999999999999998</v>
      </c>
      <c r="B9" s="16" t="s">
        <v>62</v>
      </c>
      <c r="C9" s="43"/>
      <c r="D9" s="72">
        <v>1</v>
      </c>
      <c r="E9" s="68" t="s">
        <v>147</v>
      </c>
    </row>
    <row r="10" spans="1:5" ht="39" thickBot="1" x14ac:dyDescent="0.3">
      <c r="A10" s="15">
        <v>2.4</v>
      </c>
      <c r="B10" s="16" t="s">
        <v>64</v>
      </c>
      <c r="C10" s="43"/>
      <c r="D10" s="72">
        <v>1</v>
      </c>
      <c r="E10" s="68" t="s">
        <v>148</v>
      </c>
    </row>
    <row r="11" spans="1:5" ht="77.25" thickBot="1" x14ac:dyDescent="0.3">
      <c r="A11" s="15">
        <v>2.5</v>
      </c>
      <c r="B11" s="17" t="s">
        <v>73</v>
      </c>
      <c r="C11" s="43"/>
      <c r="D11" s="72">
        <v>1</v>
      </c>
      <c r="E11" s="23" t="s">
        <v>149</v>
      </c>
    </row>
    <row r="12" spans="1:5" ht="26.25" thickBot="1" x14ac:dyDescent="0.3">
      <c r="A12" s="15">
        <v>2.6</v>
      </c>
      <c r="B12" s="17" t="s">
        <v>74</v>
      </c>
      <c r="C12" s="43"/>
      <c r="D12" s="72">
        <v>1</v>
      </c>
      <c r="E12" s="23" t="s">
        <v>150</v>
      </c>
    </row>
    <row r="13" spans="1:5" ht="64.5" thickBot="1" x14ac:dyDescent="0.3">
      <c r="A13" s="15">
        <v>2.7</v>
      </c>
      <c r="B13" s="17" t="s">
        <v>77</v>
      </c>
      <c r="C13" s="43"/>
      <c r="D13" s="72">
        <v>1</v>
      </c>
      <c r="E13" s="23" t="s">
        <v>138</v>
      </c>
    </row>
    <row r="14" spans="1:5" ht="39" thickBot="1" x14ac:dyDescent="0.3">
      <c r="A14" s="15">
        <v>2.8</v>
      </c>
      <c r="B14" s="16" t="s">
        <v>76</v>
      </c>
      <c r="C14" s="43"/>
      <c r="D14" s="72">
        <v>1</v>
      </c>
      <c r="E14" s="68" t="s">
        <v>143</v>
      </c>
    </row>
    <row r="15" spans="1:5" ht="39" thickBot="1" x14ac:dyDescent="0.3">
      <c r="A15" s="15">
        <v>2.9</v>
      </c>
      <c r="B15" s="16" t="s">
        <v>59</v>
      </c>
      <c r="C15" s="43"/>
      <c r="D15" s="72">
        <v>1</v>
      </c>
      <c r="E15" s="68" t="s">
        <v>139</v>
      </c>
    </row>
    <row r="16" spans="1:5" ht="27" customHeight="1" thickBot="1" x14ac:dyDescent="0.3">
      <c r="A16" s="29" t="s">
        <v>2</v>
      </c>
      <c r="B16" s="40" t="s">
        <v>60</v>
      </c>
      <c r="C16" s="45"/>
      <c r="D16" s="64"/>
      <c r="E16" s="70"/>
    </row>
    <row r="17" spans="1:5" ht="39" thickBot="1" x14ac:dyDescent="0.3">
      <c r="A17" s="15">
        <v>3.1</v>
      </c>
      <c r="B17" s="16" t="s">
        <v>18</v>
      </c>
      <c r="C17" s="43"/>
      <c r="D17" s="72">
        <v>1</v>
      </c>
      <c r="E17" s="68" t="s">
        <v>152</v>
      </c>
    </row>
    <row r="18" spans="1:5" ht="26.25" thickBot="1" x14ac:dyDescent="0.3">
      <c r="A18" s="15">
        <v>3.2</v>
      </c>
      <c r="B18" s="16" t="s">
        <v>20</v>
      </c>
      <c r="C18" s="43"/>
      <c r="D18" s="72">
        <v>1</v>
      </c>
      <c r="E18" s="68" t="s">
        <v>153</v>
      </c>
    </row>
    <row r="19" spans="1:5" ht="26.25" thickBot="1" x14ac:dyDescent="0.3">
      <c r="A19" s="15">
        <v>3.3</v>
      </c>
      <c r="B19" s="16" t="s">
        <v>14</v>
      </c>
      <c r="C19" s="43"/>
      <c r="D19" s="72">
        <v>1</v>
      </c>
      <c r="E19" s="68" t="s">
        <v>155</v>
      </c>
    </row>
    <row r="20" spans="1:5" ht="15.75" thickBot="1" x14ac:dyDescent="0.3">
      <c r="A20" s="12">
        <v>3.4</v>
      </c>
      <c r="B20" s="16" t="s">
        <v>16</v>
      </c>
      <c r="C20" s="43"/>
      <c r="D20" s="72">
        <v>1</v>
      </c>
      <c r="E20" s="68" t="s">
        <v>156</v>
      </c>
    </row>
    <row r="21" spans="1:5" ht="26.25" thickBot="1" x14ac:dyDescent="0.3">
      <c r="A21" s="11" t="s">
        <v>3</v>
      </c>
      <c r="B21" s="34" t="s">
        <v>61</v>
      </c>
      <c r="C21" s="46"/>
      <c r="D21" s="65"/>
      <c r="E21" s="71"/>
    </row>
    <row r="22" spans="1:5" ht="51.75" thickBot="1" x14ac:dyDescent="0.3">
      <c r="A22" s="15">
        <v>4.0999999999999996</v>
      </c>
      <c r="B22" s="16" t="s">
        <v>65</v>
      </c>
      <c r="C22" s="43"/>
      <c r="D22" s="72">
        <v>1</v>
      </c>
      <c r="E22" s="68" t="s">
        <v>130</v>
      </c>
    </row>
    <row r="23" spans="1:5" ht="39" thickBot="1" x14ac:dyDescent="0.3">
      <c r="A23" s="15">
        <v>4.2</v>
      </c>
      <c r="B23" s="16" t="s">
        <v>66</v>
      </c>
      <c r="C23" s="43"/>
      <c r="D23" s="72">
        <v>1</v>
      </c>
      <c r="E23" s="68" t="s">
        <v>135</v>
      </c>
    </row>
    <row r="24" spans="1:5" ht="27" customHeight="1" thickBot="1" x14ac:dyDescent="0.3">
      <c r="A24" s="11" t="s">
        <v>4</v>
      </c>
      <c r="B24" s="40" t="s">
        <v>5</v>
      </c>
      <c r="C24" s="47"/>
      <c r="D24" s="66"/>
      <c r="E24" s="70"/>
    </row>
    <row r="25" spans="1:5" ht="26.25" thickBot="1" x14ac:dyDescent="0.3">
      <c r="A25" s="18">
        <v>5.0999999999999996</v>
      </c>
      <c r="B25" s="16" t="s">
        <v>50</v>
      </c>
      <c r="C25" s="43"/>
      <c r="D25" s="72">
        <v>1</v>
      </c>
      <c r="E25" s="68" t="s">
        <v>71</v>
      </c>
    </row>
  </sheetData>
  <mergeCells count="2">
    <mergeCell ref="A2:A3"/>
    <mergeCell ref="C2:E2"/>
  </mergeCells>
  <phoneticPr fontId="17" type="noConversion"/>
  <pageMargins left="0.75" right="0.75" top="1" bottom="1" header="0.5" footer="0.5"/>
  <pageSetup paperSize="9" orientation="landscape"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opLeftCell="A23" zoomScale="150" zoomScaleNormal="150" zoomScalePageLayoutView="150" workbookViewId="0">
      <selection activeCell="D25" sqref="D25"/>
    </sheetView>
  </sheetViews>
  <sheetFormatPr defaultColWidth="11.42578125" defaultRowHeight="15" x14ac:dyDescent="0.25"/>
  <cols>
    <col min="1" max="1" width="8.7109375" customWidth="1"/>
    <col min="2" max="2" width="37.7109375" customWidth="1"/>
    <col min="3" max="3" width="8.7109375" style="3" bestFit="1" customWidth="1"/>
    <col min="4" max="4" width="8.42578125" style="3" customWidth="1"/>
    <col min="5" max="5" width="58.28515625" customWidth="1"/>
  </cols>
  <sheetData>
    <row r="1" spans="1:5" ht="15.75" x14ac:dyDescent="0.25">
      <c r="A1" s="8" t="s">
        <v>25</v>
      </c>
      <c r="B1" s="8" t="str">
        <f>PhanCong!B1</f>
        <v>Nhóm 10</v>
      </c>
      <c r="C1" s="48">
        <f>SUM(C4:C25)/17*2</f>
        <v>0</v>
      </c>
      <c r="D1" s="48">
        <f>SUM(D4:D25)/17*2</f>
        <v>1.7647058823529411</v>
      </c>
    </row>
    <row r="2" spans="1:5" ht="27" customHeight="1" x14ac:dyDescent="0.25">
      <c r="A2" s="85" t="s">
        <v>6</v>
      </c>
      <c r="C2" s="85" t="s">
        <v>72</v>
      </c>
      <c r="D2" s="85"/>
      <c r="E2" s="85"/>
    </row>
    <row r="3" spans="1:5" ht="26.25" thickBot="1" x14ac:dyDescent="0.3">
      <c r="A3" s="86"/>
      <c r="B3" s="1" t="s">
        <v>7</v>
      </c>
      <c r="C3" s="14" t="s">
        <v>75</v>
      </c>
      <c r="D3" s="76" t="str">
        <f>Table2[[#Headers],[1412661]]</f>
        <v>1412661</v>
      </c>
      <c r="E3" s="14" t="s">
        <v>63</v>
      </c>
    </row>
    <row r="4" spans="1:5" ht="16.5" thickTop="1" thickBot="1" x14ac:dyDescent="0.3">
      <c r="A4" s="13" t="s">
        <v>0</v>
      </c>
      <c r="B4" s="36" t="s">
        <v>46</v>
      </c>
      <c r="C4" s="42"/>
      <c r="D4" s="61"/>
      <c r="E4" s="67"/>
    </row>
    <row r="5" spans="1:5" ht="39" thickBot="1" x14ac:dyDescent="0.3">
      <c r="A5" s="32">
        <v>1.1000000000000001</v>
      </c>
      <c r="B5" s="33" t="s">
        <v>49</v>
      </c>
      <c r="C5" s="43"/>
      <c r="D5" s="62">
        <v>1</v>
      </c>
      <c r="E5" s="83" t="s">
        <v>162</v>
      </c>
    </row>
    <row r="6" spans="1:5" ht="15.75" thickBot="1" x14ac:dyDescent="0.3">
      <c r="A6" s="11" t="s">
        <v>1</v>
      </c>
      <c r="B6" s="38" t="s">
        <v>58</v>
      </c>
      <c r="C6" s="44"/>
      <c r="D6" s="63"/>
      <c r="E6" s="69"/>
    </row>
    <row r="7" spans="1:5" ht="26.25" thickBot="1" x14ac:dyDescent="0.3">
      <c r="A7" s="15">
        <v>2.1</v>
      </c>
      <c r="B7" s="16" t="s">
        <v>47</v>
      </c>
      <c r="C7" s="43"/>
      <c r="D7" s="62">
        <v>1</v>
      </c>
      <c r="E7" s="68" t="s">
        <v>127</v>
      </c>
    </row>
    <row r="8" spans="1:5" ht="15.75" thickBot="1" x14ac:dyDescent="0.3">
      <c r="A8" s="15">
        <v>2.2000000000000002</v>
      </c>
      <c r="B8" s="16" t="s">
        <v>48</v>
      </c>
      <c r="C8" s="43"/>
      <c r="D8" s="62">
        <v>1</v>
      </c>
      <c r="E8" s="68" t="s">
        <v>128</v>
      </c>
    </row>
    <row r="9" spans="1:5" ht="15.75" thickBot="1" x14ac:dyDescent="0.3">
      <c r="A9" s="15">
        <v>2.2999999999999998</v>
      </c>
      <c r="B9" s="16" t="s">
        <v>62</v>
      </c>
      <c r="C9" s="43"/>
      <c r="D9" s="62">
        <v>1</v>
      </c>
      <c r="E9" s="68" t="s">
        <v>132</v>
      </c>
    </row>
    <row r="10" spans="1:5" ht="39" thickBot="1" x14ac:dyDescent="0.3">
      <c r="A10" s="15">
        <v>2.4</v>
      </c>
      <c r="B10" s="16" t="s">
        <v>64</v>
      </c>
      <c r="C10" s="43"/>
      <c r="D10" s="62">
        <v>1</v>
      </c>
      <c r="E10" s="68" t="s">
        <v>158</v>
      </c>
    </row>
    <row r="11" spans="1:5" ht="77.25" thickBot="1" x14ac:dyDescent="0.3">
      <c r="A11" s="15">
        <v>2.5</v>
      </c>
      <c r="B11" s="17" t="s">
        <v>73</v>
      </c>
      <c r="C11" s="43"/>
      <c r="D11" s="62">
        <v>1</v>
      </c>
      <c r="E11" s="23" t="s">
        <v>67</v>
      </c>
    </row>
    <row r="12" spans="1:5" ht="26.25" thickBot="1" x14ac:dyDescent="0.3">
      <c r="A12" s="15">
        <v>2.6</v>
      </c>
      <c r="B12" s="17" t="s">
        <v>74</v>
      </c>
      <c r="C12" s="43"/>
      <c r="D12" s="62">
        <v>1</v>
      </c>
      <c r="E12" s="23" t="s">
        <v>159</v>
      </c>
    </row>
    <row r="13" spans="1:5" ht="64.5" thickBot="1" x14ac:dyDescent="0.3">
      <c r="A13" s="15">
        <v>2.7</v>
      </c>
      <c r="B13" s="17" t="s">
        <v>77</v>
      </c>
      <c r="C13" s="43"/>
      <c r="D13" s="62">
        <v>0</v>
      </c>
      <c r="E13" s="23"/>
    </row>
    <row r="14" spans="1:5" ht="39" thickBot="1" x14ac:dyDescent="0.3">
      <c r="A14" s="15">
        <v>2.8</v>
      </c>
      <c r="B14" s="16" t="s">
        <v>76</v>
      </c>
      <c r="C14" s="43"/>
      <c r="D14" s="62">
        <v>1</v>
      </c>
      <c r="E14" s="68" t="s">
        <v>143</v>
      </c>
    </row>
    <row r="15" spans="1:5" ht="39" thickBot="1" x14ac:dyDescent="0.3">
      <c r="A15" s="15">
        <v>2.9</v>
      </c>
      <c r="B15" s="16" t="s">
        <v>59</v>
      </c>
      <c r="C15" s="43"/>
      <c r="D15" s="62">
        <v>1</v>
      </c>
      <c r="E15" s="68" t="s">
        <v>139</v>
      </c>
    </row>
    <row r="16" spans="1:5" ht="27" customHeight="1" thickBot="1" x14ac:dyDescent="0.3">
      <c r="A16" s="29" t="s">
        <v>2</v>
      </c>
      <c r="B16" s="40" t="s">
        <v>60</v>
      </c>
      <c r="C16" s="45"/>
      <c r="D16" s="64"/>
      <c r="E16" s="70"/>
    </row>
    <row r="17" spans="1:5" ht="39" thickBot="1" x14ac:dyDescent="0.3">
      <c r="A17" s="15">
        <v>3.1</v>
      </c>
      <c r="B17" s="16" t="s">
        <v>18</v>
      </c>
      <c r="C17" s="43"/>
      <c r="D17" s="62">
        <v>1</v>
      </c>
      <c r="E17" s="68" t="s">
        <v>160</v>
      </c>
    </row>
    <row r="18" spans="1:5" ht="26.25" thickBot="1" x14ac:dyDescent="0.3">
      <c r="A18" s="15">
        <v>3.2</v>
      </c>
      <c r="B18" s="16" t="s">
        <v>20</v>
      </c>
      <c r="C18" s="43"/>
      <c r="D18" s="62">
        <v>1</v>
      </c>
      <c r="E18" s="68" t="s">
        <v>163</v>
      </c>
    </row>
    <row r="19" spans="1:5" ht="15.75" thickBot="1" x14ac:dyDescent="0.3">
      <c r="A19" s="15">
        <v>3.3</v>
      </c>
      <c r="B19" s="16" t="s">
        <v>14</v>
      </c>
      <c r="C19" s="43"/>
      <c r="D19" s="62">
        <v>1</v>
      </c>
      <c r="E19" s="68" t="s">
        <v>161</v>
      </c>
    </row>
    <row r="20" spans="1:5" ht="15.75" thickBot="1" x14ac:dyDescent="0.3">
      <c r="A20" s="12">
        <v>3.4</v>
      </c>
      <c r="B20" s="16" t="s">
        <v>16</v>
      </c>
      <c r="C20" s="43"/>
      <c r="D20" s="62">
        <v>0</v>
      </c>
      <c r="E20" s="68"/>
    </row>
    <row r="21" spans="1:5" ht="26.25" thickBot="1" x14ac:dyDescent="0.3">
      <c r="A21" s="11" t="s">
        <v>3</v>
      </c>
      <c r="B21" s="34" t="s">
        <v>61</v>
      </c>
      <c r="C21" s="46"/>
      <c r="D21" s="65"/>
      <c r="E21" s="71"/>
    </row>
    <row r="22" spans="1:5" ht="51.75" thickBot="1" x14ac:dyDescent="0.3">
      <c r="A22" s="15">
        <v>4.0999999999999996</v>
      </c>
      <c r="B22" s="16" t="s">
        <v>65</v>
      </c>
      <c r="C22" s="43"/>
      <c r="D22" s="62">
        <v>1</v>
      </c>
      <c r="E22" s="68" t="s">
        <v>131</v>
      </c>
    </row>
    <row r="23" spans="1:5" ht="39" thickBot="1" x14ac:dyDescent="0.3">
      <c r="A23" s="15">
        <v>4.2</v>
      </c>
      <c r="B23" s="16" t="s">
        <v>66</v>
      </c>
      <c r="C23" s="43"/>
      <c r="D23" s="62">
        <v>1</v>
      </c>
      <c r="E23" s="68" t="s">
        <v>70</v>
      </c>
    </row>
    <row r="24" spans="1:5" ht="27" customHeight="1" thickBot="1" x14ac:dyDescent="0.3">
      <c r="A24" s="11" t="s">
        <v>4</v>
      </c>
      <c r="B24" s="40" t="s">
        <v>5</v>
      </c>
      <c r="C24" s="47"/>
      <c r="D24" s="66"/>
      <c r="E24" s="70"/>
    </row>
    <row r="25" spans="1:5" ht="26.25" thickBot="1" x14ac:dyDescent="0.3">
      <c r="A25" s="18">
        <v>5.0999999999999996</v>
      </c>
      <c r="B25" s="16" t="s">
        <v>50</v>
      </c>
      <c r="C25" s="43"/>
      <c r="D25" s="62">
        <v>1</v>
      </c>
      <c r="E25" s="68" t="s">
        <v>71</v>
      </c>
    </row>
  </sheetData>
  <mergeCells count="2">
    <mergeCell ref="A2:A3"/>
    <mergeCell ref="C2:E2"/>
  </mergeCells>
  <phoneticPr fontId="17" type="noConversion"/>
  <pageMargins left="0.75" right="0.75" top="1" bottom="1" header="0.5" footer="0.5"/>
  <pageSetup paperSize="9" orientation="landscape"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15" sqref="J15"/>
    </sheetView>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28"/>
  <sheetViews>
    <sheetView tabSelected="1" topLeftCell="A19" zoomScale="150" zoomScaleNormal="150" zoomScalePageLayoutView="150" workbookViewId="0">
      <selection activeCell="C1" sqref="C1"/>
    </sheetView>
  </sheetViews>
  <sheetFormatPr defaultColWidth="11.42578125" defaultRowHeight="15" x14ac:dyDescent="0.25"/>
  <cols>
    <col min="1" max="1" width="6.7109375" style="7" bestFit="1" customWidth="1"/>
    <col min="2" max="2" width="87.28515625" bestFit="1" customWidth="1"/>
  </cols>
  <sheetData>
    <row r="1" spans="1:3" x14ac:dyDescent="0.25">
      <c r="A1" s="8" t="s">
        <v>25</v>
      </c>
      <c r="B1" s="8" t="str">
        <f>PhanCong!B1</f>
        <v>Nhóm 10</v>
      </c>
      <c r="C1" s="82">
        <f>AVERAGE(Table1[% hoàn thành])</f>
        <v>0.95238095238095233</v>
      </c>
    </row>
    <row r="2" spans="1:3" x14ac:dyDescent="0.25">
      <c r="A2" s="7" t="s">
        <v>35</v>
      </c>
      <c r="B2" t="s">
        <v>42</v>
      </c>
      <c r="C2" t="s">
        <v>115</v>
      </c>
    </row>
    <row r="3" spans="1:3" x14ac:dyDescent="0.25">
      <c r="A3" s="56" t="s">
        <v>37</v>
      </c>
      <c r="B3" s="57" t="s">
        <v>27</v>
      </c>
      <c r="C3" s="78"/>
    </row>
    <row r="4" spans="1:3" x14ac:dyDescent="0.25">
      <c r="A4" s="58">
        <v>1</v>
      </c>
      <c r="B4" t="s">
        <v>10</v>
      </c>
      <c r="C4" s="77">
        <f>PhanCong!F5</f>
        <v>1</v>
      </c>
    </row>
    <row r="5" spans="1:3" x14ac:dyDescent="0.25">
      <c r="A5" s="58">
        <v>2</v>
      </c>
      <c r="B5" s="20" t="s">
        <v>78</v>
      </c>
      <c r="C5" s="77">
        <f>PhanCong!F6</f>
        <v>1</v>
      </c>
    </row>
    <row r="6" spans="1:3" x14ac:dyDescent="0.25">
      <c r="A6" s="58">
        <v>3</v>
      </c>
      <c r="B6" t="s">
        <v>11</v>
      </c>
      <c r="C6" s="77">
        <f>PhanCong!F7</f>
        <v>1</v>
      </c>
    </row>
    <row r="7" spans="1:3" x14ac:dyDescent="0.25">
      <c r="A7" s="58">
        <v>4</v>
      </c>
      <c r="B7" t="s">
        <v>12</v>
      </c>
      <c r="C7" s="77">
        <f>PhanCong!F8</f>
        <v>1</v>
      </c>
    </row>
    <row r="8" spans="1:3" x14ac:dyDescent="0.25">
      <c r="A8" s="58">
        <v>5</v>
      </c>
      <c r="B8" t="s">
        <v>30</v>
      </c>
      <c r="C8" s="77">
        <f>PhanCong!F9</f>
        <v>1</v>
      </c>
    </row>
    <row r="9" spans="1:3" s="2" customFormat="1" x14ac:dyDescent="0.25">
      <c r="A9" s="56" t="s">
        <v>41</v>
      </c>
      <c r="B9" s="57" t="s">
        <v>45</v>
      </c>
      <c r="C9" s="78"/>
    </row>
    <row r="10" spans="1:3" x14ac:dyDescent="0.25">
      <c r="A10" s="58">
        <v>1</v>
      </c>
      <c r="B10" t="s">
        <v>51</v>
      </c>
      <c r="C10" s="77">
        <f>PhanCong!F11</f>
        <v>1</v>
      </c>
    </row>
    <row r="11" spans="1:3" x14ac:dyDescent="0.25">
      <c r="A11" s="58">
        <v>2</v>
      </c>
      <c r="B11" t="s">
        <v>13</v>
      </c>
      <c r="C11" s="77">
        <f>PhanCong!F12</f>
        <v>1</v>
      </c>
    </row>
    <row r="12" spans="1:3" x14ac:dyDescent="0.25">
      <c r="A12" s="58">
        <v>3</v>
      </c>
      <c r="B12" t="s">
        <v>52</v>
      </c>
      <c r="C12" s="77">
        <f>PhanCong!F13</f>
        <v>1</v>
      </c>
    </row>
    <row r="13" spans="1:3" x14ac:dyDescent="0.25">
      <c r="A13" s="58">
        <v>4</v>
      </c>
      <c r="B13" t="s">
        <v>53</v>
      </c>
      <c r="C13" s="77">
        <f>PhanCong!F14</f>
        <v>1</v>
      </c>
    </row>
    <row r="14" spans="1:3" s="2" customFormat="1" x14ac:dyDescent="0.25">
      <c r="A14" s="56" t="s">
        <v>43</v>
      </c>
      <c r="B14" s="57" t="s">
        <v>28</v>
      </c>
      <c r="C14" s="78"/>
    </row>
    <row r="15" spans="1:3" x14ac:dyDescent="0.25">
      <c r="A15" s="58">
        <v>1</v>
      </c>
      <c r="B15" t="s">
        <v>55</v>
      </c>
      <c r="C15" s="77">
        <f>PhanCong!F16</f>
        <v>1</v>
      </c>
    </row>
    <row r="16" spans="1:3" x14ac:dyDescent="0.25">
      <c r="A16" s="58">
        <v>2</v>
      </c>
      <c r="B16" t="s">
        <v>54</v>
      </c>
      <c r="C16" s="77">
        <f>PhanCong!F17</f>
        <v>1</v>
      </c>
    </row>
    <row r="17" spans="1:3" x14ac:dyDescent="0.25">
      <c r="A17" s="58">
        <v>3</v>
      </c>
      <c r="B17" t="s">
        <v>57</v>
      </c>
      <c r="C17" s="77">
        <f>PhanCong!F18</f>
        <v>1</v>
      </c>
    </row>
    <row r="18" spans="1:3" x14ac:dyDescent="0.25">
      <c r="A18" s="58">
        <v>4</v>
      </c>
      <c r="B18" t="s">
        <v>31</v>
      </c>
      <c r="C18" s="77">
        <f>PhanCong!F19</f>
        <v>1</v>
      </c>
    </row>
    <row r="19" spans="1:3" s="2" customFormat="1" x14ac:dyDescent="0.25">
      <c r="A19" s="56" t="s">
        <v>44</v>
      </c>
      <c r="B19" s="57" t="s">
        <v>29</v>
      </c>
      <c r="C19" s="78"/>
    </row>
    <row r="20" spans="1:3" x14ac:dyDescent="0.25">
      <c r="A20" s="58">
        <v>1</v>
      </c>
      <c r="B20" t="s">
        <v>8</v>
      </c>
      <c r="C20" s="77">
        <f>PhanCong!F21</f>
        <v>1</v>
      </c>
    </row>
    <row r="21" spans="1:3" x14ac:dyDescent="0.25">
      <c r="A21" s="58">
        <v>2</v>
      </c>
      <c r="B21" t="s">
        <v>9</v>
      </c>
      <c r="C21" s="77">
        <f>PhanCong!F22</f>
        <v>1</v>
      </c>
    </row>
    <row r="22" spans="1:3" x14ac:dyDescent="0.25">
      <c r="A22" s="58">
        <v>3</v>
      </c>
      <c r="B22" t="s">
        <v>33</v>
      </c>
      <c r="C22" s="77">
        <f>PhanCong!F23</f>
        <v>1</v>
      </c>
    </row>
    <row r="23" spans="1:3" x14ac:dyDescent="0.25">
      <c r="A23" s="58">
        <v>4</v>
      </c>
      <c r="B23" t="s">
        <v>15</v>
      </c>
      <c r="C23" s="77">
        <f>PhanCong!F24</f>
        <v>1</v>
      </c>
    </row>
    <row r="24" spans="1:3" x14ac:dyDescent="0.25">
      <c r="A24" s="58">
        <v>5</v>
      </c>
      <c r="B24" t="s">
        <v>32</v>
      </c>
      <c r="C24" s="77">
        <f>PhanCong!F25</f>
        <v>1</v>
      </c>
    </row>
    <row r="25" spans="1:3" x14ac:dyDescent="0.25">
      <c r="A25" s="56" t="s">
        <v>56</v>
      </c>
      <c r="B25" s="57" t="s">
        <v>112</v>
      </c>
      <c r="C25" s="78"/>
    </row>
    <row r="26" spans="1:3" x14ac:dyDescent="0.25">
      <c r="A26" s="58">
        <v>1</v>
      </c>
      <c r="B26" t="s">
        <v>110</v>
      </c>
      <c r="C26" s="77">
        <f>PhanCong!F27</f>
        <v>1</v>
      </c>
    </row>
    <row r="27" spans="1:3" x14ac:dyDescent="0.25">
      <c r="A27" s="58">
        <v>2</v>
      </c>
      <c r="B27" t="s">
        <v>113</v>
      </c>
      <c r="C27" s="77">
        <f>PhanCong!F28</f>
        <v>1</v>
      </c>
    </row>
    <row r="28" spans="1:3" x14ac:dyDescent="0.25">
      <c r="A28" s="58">
        <v>3</v>
      </c>
      <c r="B28" t="s">
        <v>111</v>
      </c>
      <c r="C28" s="77">
        <f>PhanCong!F29</f>
        <v>0</v>
      </c>
    </row>
  </sheetData>
  <pageMargins left="0.75" right="0.75" top="1" bottom="1" header="0.5" footer="0.5"/>
  <pageSetup paperSize="9" orientation="portrait" horizontalDpi="4294967292" verticalDpi="4294967292"/>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topLeftCell="A22" zoomScale="150" zoomScaleNormal="150" zoomScalePageLayoutView="150" workbookViewId="0">
      <selection activeCell="C5" sqref="C5"/>
    </sheetView>
  </sheetViews>
  <sheetFormatPr defaultColWidth="11.42578125" defaultRowHeight="15" x14ac:dyDescent="0.25"/>
  <cols>
    <col min="1" max="1" width="8.7109375" customWidth="1"/>
    <col min="2" max="2" width="86.7109375" customWidth="1"/>
    <col min="3" max="3" width="8.7109375" style="3" bestFit="1" customWidth="1"/>
    <col min="4" max="4" width="7.7109375" style="3" customWidth="1"/>
    <col min="5" max="5" width="8.140625" style="3" customWidth="1"/>
    <col min="6" max="6" width="58.28515625" hidden="1" customWidth="1"/>
  </cols>
  <sheetData>
    <row r="1" spans="1:6" ht="15.75" x14ac:dyDescent="0.25">
      <c r="A1" s="8" t="s">
        <v>25</v>
      </c>
      <c r="B1" s="8" t="str">
        <f>PhanCong!B1</f>
        <v>Nhóm 10</v>
      </c>
      <c r="C1" s="48">
        <f>SUM(C4:C25)/17*2</f>
        <v>0</v>
      </c>
      <c r="D1" s="48">
        <f>SUM(D4:D25)/17*2</f>
        <v>0</v>
      </c>
      <c r="E1" s="48">
        <f>SUM(E4:E25)/17*2</f>
        <v>0</v>
      </c>
    </row>
    <row r="2" spans="1:6" x14ac:dyDescent="0.25">
      <c r="A2" s="85" t="s">
        <v>6</v>
      </c>
      <c r="C2" s="85" t="s">
        <v>75</v>
      </c>
      <c r="D2" s="85"/>
      <c r="E2" s="85"/>
      <c r="F2" s="60"/>
    </row>
    <row r="3" spans="1:6" ht="26.25" thickBot="1" x14ac:dyDescent="0.3">
      <c r="A3" s="86"/>
      <c r="B3" s="1" t="s">
        <v>7</v>
      </c>
      <c r="C3" s="14" t="str">
        <f>Table2[[#Headers],[1412170]]</f>
        <v>1412170</v>
      </c>
      <c r="D3" s="14" t="str">
        <f>Table2[[#Headers],[1412209]]</f>
        <v>1412209</v>
      </c>
      <c r="E3" s="14" t="str">
        <f>Table2[[#Headers],[1412661]]</f>
        <v>1412661</v>
      </c>
      <c r="F3" s="14" t="s">
        <v>63</v>
      </c>
    </row>
    <row r="4" spans="1:6" ht="16.5" thickTop="1" thickBot="1" x14ac:dyDescent="0.3">
      <c r="A4" s="13" t="s">
        <v>0</v>
      </c>
      <c r="B4" s="36" t="s">
        <v>46</v>
      </c>
      <c r="C4" s="42"/>
      <c r="D4" s="42"/>
      <c r="E4" s="42"/>
      <c r="F4" s="37"/>
    </row>
    <row r="5" spans="1:6" ht="15.75" thickBot="1" x14ac:dyDescent="0.3">
      <c r="A5" s="32">
        <v>1.1000000000000001</v>
      </c>
      <c r="B5" s="33" t="s">
        <v>49</v>
      </c>
      <c r="C5" s="43">
        <f>MinhChung_1412170!C5</f>
        <v>0</v>
      </c>
      <c r="D5" s="43">
        <f>MinhChung_1412209!C5</f>
        <v>0</v>
      </c>
      <c r="E5" s="43">
        <f>MinhChung_1412661!C5</f>
        <v>0</v>
      </c>
      <c r="F5" s="17" t="s">
        <v>70</v>
      </c>
    </row>
    <row r="6" spans="1:6" ht="15.75" thickBot="1" x14ac:dyDescent="0.3">
      <c r="A6" s="11" t="s">
        <v>1</v>
      </c>
      <c r="B6" s="38" t="s">
        <v>58</v>
      </c>
      <c r="C6" s="30"/>
      <c r="D6" s="30"/>
      <c r="E6" s="30"/>
      <c r="F6" s="39"/>
    </row>
    <row r="7" spans="1:6" ht="15.75" thickBot="1" x14ac:dyDescent="0.3">
      <c r="A7" s="15">
        <v>2.1</v>
      </c>
      <c r="B7" s="16" t="s">
        <v>47</v>
      </c>
      <c r="C7" s="43">
        <f>MinhChung_1412170!C7</f>
        <v>0</v>
      </c>
      <c r="D7" s="43">
        <f>MinhChung_1412209!C7</f>
        <v>0</v>
      </c>
      <c r="E7" s="43">
        <f>MinhChung_1412661!C7</f>
        <v>0</v>
      </c>
      <c r="F7" s="17" t="s">
        <v>68</v>
      </c>
    </row>
    <row r="8" spans="1:6" ht="15.75" thickBot="1" x14ac:dyDescent="0.3">
      <c r="A8" s="15">
        <v>2.2000000000000002</v>
      </c>
      <c r="B8" s="16" t="s">
        <v>48</v>
      </c>
      <c r="C8" s="43">
        <f>MinhChung_1412170!C8</f>
        <v>0</v>
      </c>
      <c r="D8" s="43">
        <f>MinhChung_1412209!C8</f>
        <v>0</v>
      </c>
      <c r="E8" s="43">
        <f>MinhChung_1412661!C8</f>
        <v>0</v>
      </c>
      <c r="F8" s="17" t="s">
        <v>69</v>
      </c>
    </row>
    <row r="9" spans="1:6" ht="15.75" thickBot="1" x14ac:dyDescent="0.3">
      <c r="A9" s="15">
        <v>2.2999999999999998</v>
      </c>
      <c r="B9" s="16" t="s">
        <v>62</v>
      </c>
      <c r="C9" s="43">
        <f>MinhChung_1412170!C9</f>
        <v>0</v>
      </c>
      <c r="D9" s="43">
        <f>MinhChung_1412209!C9</f>
        <v>0</v>
      </c>
      <c r="E9" s="43">
        <f>MinhChung_1412661!C9</f>
        <v>0</v>
      </c>
      <c r="F9" s="17" t="s">
        <v>70</v>
      </c>
    </row>
    <row r="10" spans="1:6" ht="15.75" thickBot="1" x14ac:dyDescent="0.3">
      <c r="A10" s="15">
        <v>2.4</v>
      </c>
      <c r="B10" s="16" t="s">
        <v>64</v>
      </c>
      <c r="C10" s="43">
        <f>MinhChung_1412170!C10</f>
        <v>0</v>
      </c>
      <c r="D10" s="43">
        <f>MinhChung_1412209!C10</f>
        <v>0</v>
      </c>
      <c r="E10" s="43">
        <f>MinhChung_1412661!C10</f>
        <v>0</v>
      </c>
      <c r="F10" s="17" t="s">
        <v>67</v>
      </c>
    </row>
    <row r="11" spans="1:6" ht="39" thickBot="1" x14ac:dyDescent="0.3">
      <c r="A11" s="15">
        <v>2.5</v>
      </c>
      <c r="B11" s="17" t="s">
        <v>73</v>
      </c>
      <c r="C11" s="43">
        <f>MinhChung_1412170!C11</f>
        <v>0</v>
      </c>
      <c r="D11" s="43">
        <f>MinhChung_1412209!C11</f>
        <v>0</v>
      </c>
      <c r="E11" s="43">
        <f>MinhChung_1412661!C11</f>
        <v>0</v>
      </c>
      <c r="F11" s="41" t="s">
        <v>67</v>
      </c>
    </row>
    <row r="12" spans="1:6" ht="15.75" thickBot="1" x14ac:dyDescent="0.3">
      <c r="A12" s="15">
        <v>2.6</v>
      </c>
      <c r="B12" s="17" t="s">
        <v>74</v>
      </c>
      <c r="C12" s="43">
        <f>MinhChung_1412170!C12</f>
        <v>0</v>
      </c>
      <c r="D12" s="43">
        <f>MinhChung_1412209!C12</f>
        <v>0</v>
      </c>
      <c r="E12" s="43">
        <f>MinhChung_1412661!C12</f>
        <v>0</v>
      </c>
      <c r="F12" s="41" t="s">
        <v>67</v>
      </c>
    </row>
    <row r="13" spans="1:6" ht="26.25" thickBot="1" x14ac:dyDescent="0.3">
      <c r="A13" s="15">
        <v>2.7</v>
      </c>
      <c r="B13" s="17" t="s">
        <v>77</v>
      </c>
      <c r="C13" s="43">
        <f>MinhChung_1412170!C13</f>
        <v>0</v>
      </c>
      <c r="D13" s="43">
        <f>MinhChung_1412209!C13</f>
        <v>0</v>
      </c>
      <c r="E13" s="43">
        <f>MinhChung_1412661!C13</f>
        <v>0</v>
      </c>
      <c r="F13" s="41" t="s">
        <v>67</v>
      </c>
    </row>
    <row r="14" spans="1:6" ht="26.25" thickBot="1" x14ac:dyDescent="0.3">
      <c r="A14" s="15">
        <v>2.8</v>
      </c>
      <c r="B14" s="16" t="s">
        <v>76</v>
      </c>
      <c r="C14" s="43">
        <f>MinhChung_1412170!C14</f>
        <v>0</v>
      </c>
      <c r="D14" s="43">
        <f>MinhChung_1412209!C14</f>
        <v>0</v>
      </c>
      <c r="E14" s="43">
        <f>MinhChung_1412661!C14</f>
        <v>0</v>
      </c>
      <c r="F14" s="17" t="s">
        <v>70</v>
      </c>
    </row>
    <row r="15" spans="1:6" ht="15.75" thickBot="1" x14ac:dyDescent="0.3">
      <c r="A15" s="15">
        <v>2.9</v>
      </c>
      <c r="B15" s="16" t="s">
        <v>59</v>
      </c>
      <c r="C15" s="43">
        <f>MinhChung_1412170!C15</f>
        <v>0</v>
      </c>
      <c r="D15" s="43">
        <f>MinhChung_1412209!C15</f>
        <v>0</v>
      </c>
      <c r="E15" s="43">
        <f>MinhChung_1412661!C15</f>
        <v>0</v>
      </c>
      <c r="F15" s="17" t="s">
        <v>70</v>
      </c>
    </row>
    <row r="16" spans="1:6" ht="15.75" thickBot="1" x14ac:dyDescent="0.3">
      <c r="A16" s="29" t="s">
        <v>2</v>
      </c>
      <c r="B16" s="40" t="s">
        <v>60</v>
      </c>
      <c r="C16" s="30"/>
      <c r="D16" s="30"/>
      <c r="E16" s="30"/>
      <c r="F16" s="35"/>
    </row>
    <row r="17" spans="1:6" ht="15.75" thickBot="1" x14ac:dyDescent="0.3">
      <c r="A17" s="15">
        <v>3.1</v>
      </c>
      <c r="B17" s="16" t="s">
        <v>18</v>
      </c>
      <c r="C17" s="43">
        <f>MinhChung_1412170!C17</f>
        <v>0</v>
      </c>
      <c r="D17" s="43">
        <f>MinhChung_1412209!C17</f>
        <v>0</v>
      </c>
      <c r="E17" s="43">
        <f>MinhChung_1412661!C17</f>
        <v>0</v>
      </c>
      <c r="F17" s="17" t="s">
        <v>70</v>
      </c>
    </row>
    <row r="18" spans="1:6" ht="15.75" thickBot="1" x14ac:dyDescent="0.3">
      <c r="A18" s="15">
        <v>3.2</v>
      </c>
      <c r="B18" s="16" t="s">
        <v>20</v>
      </c>
      <c r="C18" s="43">
        <f>MinhChung_1412170!C18</f>
        <v>0</v>
      </c>
      <c r="D18" s="43">
        <f>MinhChung_1412209!C18</f>
        <v>0</v>
      </c>
      <c r="E18" s="43">
        <f>MinhChung_1412661!C18</f>
        <v>0</v>
      </c>
      <c r="F18" s="17" t="s">
        <v>70</v>
      </c>
    </row>
    <row r="19" spans="1:6" ht="15.75" thickBot="1" x14ac:dyDescent="0.3">
      <c r="A19" s="15">
        <v>3.3</v>
      </c>
      <c r="B19" s="16" t="s">
        <v>14</v>
      </c>
      <c r="C19" s="43">
        <f>MinhChung_1412170!C19</f>
        <v>0</v>
      </c>
      <c r="D19" s="43">
        <f>MinhChung_1412209!C19</f>
        <v>0</v>
      </c>
      <c r="E19" s="43">
        <f>MinhChung_1412661!C19</f>
        <v>0</v>
      </c>
      <c r="F19" s="17" t="s">
        <v>70</v>
      </c>
    </row>
    <row r="20" spans="1:6" ht="15.75" thickBot="1" x14ac:dyDescent="0.3">
      <c r="A20" s="12">
        <v>3.4</v>
      </c>
      <c r="B20" s="16" t="s">
        <v>16</v>
      </c>
      <c r="C20" s="43">
        <f>MinhChung_1412170!C20</f>
        <v>0</v>
      </c>
      <c r="D20" s="43">
        <f>MinhChung_1412209!C20</f>
        <v>0</v>
      </c>
      <c r="E20" s="43">
        <f>MinhChung_1412661!C20</f>
        <v>0</v>
      </c>
      <c r="F20" s="17" t="s">
        <v>70</v>
      </c>
    </row>
    <row r="21" spans="1:6" ht="15.75" thickBot="1" x14ac:dyDescent="0.3">
      <c r="A21" s="11" t="s">
        <v>3</v>
      </c>
      <c r="B21" s="34" t="s">
        <v>61</v>
      </c>
      <c r="C21" s="30"/>
      <c r="D21" s="30"/>
      <c r="E21" s="30"/>
      <c r="F21" s="31"/>
    </row>
    <row r="22" spans="1:6" ht="26.25" thickBot="1" x14ac:dyDescent="0.3">
      <c r="A22" s="15">
        <v>4.0999999999999996</v>
      </c>
      <c r="B22" s="16" t="s">
        <v>65</v>
      </c>
      <c r="C22" s="43">
        <f>MinhChung_1412170!C22</f>
        <v>0</v>
      </c>
      <c r="D22" s="43">
        <f>MinhChung_1412209!C22</f>
        <v>0</v>
      </c>
      <c r="E22" s="43">
        <f>MinhChung_1412661!C22</f>
        <v>0</v>
      </c>
      <c r="F22" s="17" t="s">
        <v>70</v>
      </c>
    </row>
    <row r="23" spans="1:6" ht="26.25" thickBot="1" x14ac:dyDescent="0.3">
      <c r="A23" s="15">
        <v>4.2</v>
      </c>
      <c r="B23" s="16" t="s">
        <v>66</v>
      </c>
      <c r="C23" s="43">
        <f>MinhChung_1412170!C23</f>
        <v>0</v>
      </c>
      <c r="D23" s="43">
        <f>MinhChung_1412209!C23</f>
        <v>0</v>
      </c>
      <c r="E23" s="43">
        <f>MinhChung_1412661!C23</f>
        <v>0</v>
      </c>
      <c r="F23" s="17" t="s">
        <v>70</v>
      </c>
    </row>
    <row r="24" spans="1:6" ht="15.75" thickBot="1" x14ac:dyDescent="0.3">
      <c r="A24" s="11" t="s">
        <v>4</v>
      </c>
      <c r="B24" s="40" t="s">
        <v>5</v>
      </c>
      <c r="C24" s="30"/>
      <c r="D24" s="30"/>
      <c r="E24" s="30"/>
      <c r="F24" s="35"/>
    </row>
    <row r="25" spans="1:6" ht="15.75" thickBot="1" x14ac:dyDescent="0.3">
      <c r="A25" s="18">
        <v>5.0999999999999996</v>
      </c>
      <c r="B25" s="16" t="s">
        <v>50</v>
      </c>
      <c r="C25" s="43">
        <f>MinhChung_1412170!C25</f>
        <v>0</v>
      </c>
      <c r="D25" s="43">
        <f>MinhChung_1412209!C25</f>
        <v>0</v>
      </c>
      <c r="E25" s="43">
        <f>MinhChung_1412661!C25</f>
        <v>0</v>
      </c>
      <c r="F25" s="17" t="s">
        <v>71</v>
      </c>
    </row>
  </sheetData>
  <mergeCells count="2">
    <mergeCell ref="A2:A3"/>
    <mergeCell ref="C2:E2"/>
  </mergeCells>
  <phoneticPr fontId="17" type="noConversion"/>
  <pageMargins left="0.75" right="0.75" top="1" bottom="1" header="0.5" footer="0.5"/>
  <pageSetup paperSize="9" orientation="landscape"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HuongDan</vt:lpstr>
      <vt:lpstr>PhanCong</vt:lpstr>
      <vt:lpstr>MinhChung_1412170</vt:lpstr>
      <vt:lpstr>MinhChung_1412209</vt:lpstr>
      <vt:lpstr>MinhChung_1412661</vt:lpstr>
      <vt:lpstr>Sheet1</vt:lpstr>
      <vt:lpstr>TongHop_YeuCauChucNang</vt:lpstr>
      <vt:lpstr>TongHop_YeuCauKyThuat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lvminh</dc:creator>
  <cp:lastModifiedBy>Hiền Nguyễn</cp:lastModifiedBy>
  <cp:lastPrinted>2016-05-13T11:33:29Z</cp:lastPrinted>
  <dcterms:created xsi:type="dcterms:W3CDTF">2016-04-29T02:06:35Z</dcterms:created>
  <dcterms:modified xsi:type="dcterms:W3CDTF">2017-06-15T00:34:07Z</dcterms:modified>
</cp:coreProperties>
</file>