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6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Sheet Metal Part\Order\"/>
    </mc:Choice>
  </mc:AlternateContent>
  <xr:revisionPtr revIDLastSave="0" documentId="13_ncr:1_{FECAD105-24D6-4335-9E11-953576A3954C}" xr6:coauthVersionLast="36" xr6:coauthVersionMax="47" xr10:uidLastSave="{00000000-0000-0000-0000-000000000000}"/>
  <bookViews>
    <workbookView xWindow="0" yWindow="495" windowWidth="28800" windowHeight="16425" activeTab="1" xr2:uid="{00000000-000D-0000-FFFF-FFFF00000000}"/>
  </bookViews>
  <sheets>
    <sheet name="FPA011" sheetId="7" r:id="rId1"/>
    <sheet name="FPA012-013-015-017" sheetId="8" r:id="rId2"/>
    <sheet name="FPA014-016-020" sheetId="9" r:id="rId3"/>
    <sheet name="FPA018-019" sheetId="10" r:id="rId4"/>
    <sheet name="BTMI010" sheetId="6" r:id="rId5"/>
    <sheet name="BTMI016" sheetId="5" r:id="rId6"/>
    <sheet name="Calculate" sheetId="11" r:id="rId7"/>
  </sheets>
  <calcPr calcId="191029"/>
</workbook>
</file>

<file path=xl/calcChain.xml><?xml version="1.0" encoding="utf-8"?>
<calcChain xmlns="http://schemas.openxmlformats.org/spreadsheetml/2006/main">
  <c r="A2" i="11" l="1"/>
  <c r="C2" i="11" s="1"/>
  <c r="O5" i="10" s="1"/>
  <c r="O4" i="10" l="1"/>
  <c r="O3" i="10"/>
  <c r="O2" i="10"/>
</calcChain>
</file>

<file path=xl/sharedStrings.xml><?xml version="1.0" encoding="utf-8"?>
<sst xmlns="http://schemas.openxmlformats.org/spreadsheetml/2006/main" count="375" uniqueCount="83">
  <si>
    <t>fileName</t>
  </si>
  <si>
    <t>filePDF</t>
  </si>
  <si>
    <t>quantityNum</t>
  </si>
  <si>
    <t>threadNum</t>
  </si>
  <si>
    <t>surfaceTreatment</t>
  </si>
  <si>
    <t>comment</t>
  </si>
  <si>
    <t>materialGroup</t>
  </si>
  <si>
    <t>materialName</t>
  </si>
  <si>
    <t>unitPriceChanged</t>
  </si>
  <si>
    <t>provideOwnProduct</t>
  </si>
  <si>
    <t>thicknessNum</t>
  </si>
  <si>
    <t>cuttingLayers</t>
  </si>
  <si>
    <t>deburring</t>
  </si>
  <si>
    <t>countersinkNum</t>
  </si>
  <si>
    <t>unitPrice</t>
  </si>
  <si>
    <t>provideOwnProductChanged</t>
  </si>
  <si>
    <t>thicknessNumChanged</t>
  </si>
  <si>
    <t>quantityNumChanged</t>
  </si>
  <si>
    <t>surfaceTreatmentChanged</t>
  </si>
  <si>
    <t>deburringChanged</t>
  </si>
  <si>
    <t>countersinkNumChanged</t>
  </si>
  <si>
    <t>threadNumChanged</t>
  </si>
  <si>
    <t>materialNameChanged</t>
  </si>
  <si>
    <t>false</t>
  </si>
  <si>
    <t>Painting</t>
  </si>
  <si>
    <t>All layers</t>
  </si>
  <si>
    <t>true</t>
  </si>
  <si>
    <t>45,62</t>
  </si>
  <si>
    <t>Soft annealing</t>
  </si>
  <si>
    <t>dxf-testing.dxf</t>
  </si>
  <si>
    <t>dwg-testing.dwg</t>
  </si>
  <si>
    <t>EN AW-6082 / AlMgSi1</t>
  </si>
  <si>
    <t>Grinding</t>
  </si>
  <si>
    <t>44,61</t>
  </si>
  <si>
    <t>Plasma nitriding</t>
  </si>
  <si>
    <t>stp-testing.stp</t>
  </si>
  <si>
    <t>145,75</t>
  </si>
  <si>
    <t>step-testing.step</t>
  </si>
  <si>
    <t>49,65</t>
  </si>
  <si>
    <t>Phosphating</t>
  </si>
  <si>
    <t>packagingAndShippingComments</t>
  </si>
  <si>
    <t>deliveryOption</t>
  </si>
  <si>
    <t>shippingOption</t>
  </si>
  <si>
    <t>STANDARD</t>
  </si>
  <si>
    <t>Standard shipping</t>
  </si>
  <si>
    <t>ECONOMY</t>
  </si>
  <si>
    <t>Pickup at factory</t>
  </si>
  <si>
    <t>FAST</t>
  </si>
  <si>
    <t>Special packaging / via freight forwarding</t>
  </si>
  <si>
    <t>comments shipping</t>
  </si>
  <si>
    <t>customerEmail</t>
  </si>
  <si>
    <t>Date</t>
  </si>
  <si>
    <t>Add Months</t>
  </si>
  <si>
    <t>Date M added</t>
  </si>
  <si>
    <t>deliveryDate</t>
  </si>
  <si>
    <t>laserMarking</t>
  </si>
  <si>
    <t>laserMarkingChanged</t>
  </si>
  <si>
    <t>One-sided</t>
  </si>
  <si>
    <t>Trovalize</t>
  </si>
  <si>
    <t>Two-sided</t>
  </si>
  <si>
    <t>No</t>
  </si>
  <si>
    <t>X2CrNiMo17</t>
  </si>
  <si>
    <t>Copper</t>
  </si>
  <si>
    <t>CuSn8</t>
  </si>
  <si>
    <t>Stainless steel</t>
  </si>
  <si>
    <t>Aluminum</t>
  </si>
  <si>
    <t>X5CrNi18</t>
  </si>
  <si>
    <t>EPDM 65 Premium</t>
  </si>
  <si>
    <t>Rubber</t>
  </si>
  <si>
    <t>EN AW-6060 / AlMgSi</t>
  </si>
  <si>
    <t>materialGroupChanged</t>
  </si>
  <si>
    <t>Sandblasting</t>
  </si>
  <si>
    <t>AlMg3-Blech</t>
  </si>
  <si>
    <t>115,80</t>
  </si>
  <si>
    <t>33,18</t>
  </si>
  <si>
    <t>227,58</t>
  </si>
  <si>
    <t>110,46</t>
  </si>
  <si>
    <t>56,85</t>
  </si>
  <si>
    <t>50,49</t>
  </si>
  <si>
    <t>221,76</t>
  </si>
  <si>
    <t>87,56</t>
  </si>
  <si>
    <t>thuyautomation0@gmail.com</t>
  </si>
  <si>
    <t>shippingCost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</si>
</sst>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quotePrefix="1" applyBorder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3" fillId="0" borderId="1" xfId="0" quotePrefix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1" xfId="0" quotePrefix="1" applyFont="1" applyBorder="1" applyAlignment="1">
      <alignment horizontal="right" vertical="center"/>
    </xf>
    <xf numFmtId="0" fontId="1" fillId="0" borderId="1" xfId="0" quotePrefix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9641D-1D4F-4B71-AC19-D76CD20CBA7F}">
  <dimension ref="A1:Q5"/>
  <sheetViews>
    <sheetView zoomScale="85" zoomScaleNormal="85" workbookViewId="0">
      <selection activeCell="F21" sqref="F21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9.140625" customWidth="1"/>
    <col min="16" max="16" width="40.28515625" bestFit="1" customWidth="1"/>
    <col min="17" max="17" width="31.28515625" bestFit="1" customWidth="1"/>
  </cols>
  <sheetData>
    <row r="1" spans="1:17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55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40</v>
      </c>
    </row>
    <row r="2" spans="1:17">
      <c r="A2" s="3" t="s">
        <v>29</v>
      </c>
      <c r="B2" s="3"/>
      <c r="C2" s="3">
        <v>2</v>
      </c>
      <c r="D2" s="3">
        <v>2</v>
      </c>
      <c r="E2" s="3" t="s">
        <v>24</v>
      </c>
      <c r="F2" s="3" t="s">
        <v>60</v>
      </c>
      <c r="G2" s="3" t="s">
        <v>25</v>
      </c>
      <c r="H2" s="11" t="s">
        <v>58</v>
      </c>
      <c r="I2" s="3">
        <v>4</v>
      </c>
      <c r="J2" s="3">
        <v>5</v>
      </c>
      <c r="K2" s="3">
        <v>6</v>
      </c>
      <c r="L2" s="3" t="s">
        <v>64</v>
      </c>
      <c r="M2" s="3" t="s">
        <v>61</v>
      </c>
      <c r="N2" s="5" t="s">
        <v>23</v>
      </c>
      <c r="O2" s="3" t="s">
        <v>43</v>
      </c>
      <c r="P2" s="3" t="s">
        <v>44</v>
      </c>
      <c r="Q2" s="4" t="s">
        <v>49</v>
      </c>
    </row>
    <row r="3" spans="1:17">
      <c r="A3" s="3" t="s">
        <v>30</v>
      </c>
      <c r="B3" s="3"/>
      <c r="C3" s="3">
        <v>1</v>
      </c>
      <c r="D3" s="3">
        <v>2</v>
      </c>
      <c r="E3" s="3" t="s">
        <v>32</v>
      </c>
      <c r="F3" s="3" t="s">
        <v>60</v>
      </c>
      <c r="G3" s="3" t="s">
        <v>25</v>
      </c>
      <c r="H3" s="13" t="s">
        <v>60</v>
      </c>
      <c r="I3" s="3">
        <v>4</v>
      </c>
      <c r="J3" s="3">
        <v>5</v>
      </c>
      <c r="K3" s="3">
        <v>6</v>
      </c>
      <c r="L3" s="3" t="s">
        <v>65</v>
      </c>
      <c r="M3" s="3" t="s">
        <v>72</v>
      </c>
      <c r="N3" s="5" t="s">
        <v>23</v>
      </c>
      <c r="O3" s="3" t="s">
        <v>45</v>
      </c>
      <c r="P3" s="3" t="s">
        <v>46</v>
      </c>
      <c r="Q3" s="4" t="s">
        <v>49</v>
      </c>
    </row>
    <row r="4" spans="1:17">
      <c r="A4" s="3" t="s">
        <v>35</v>
      </c>
      <c r="B4" s="3"/>
      <c r="C4" s="3">
        <v>0</v>
      </c>
      <c r="D4" s="3">
        <v>1</v>
      </c>
      <c r="E4" s="3" t="s">
        <v>28</v>
      </c>
      <c r="F4" s="3" t="s">
        <v>60</v>
      </c>
      <c r="G4" s="3" t="s">
        <v>25</v>
      </c>
      <c r="H4" s="14" t="s">
        <v>57</v>
      </c>
      <c r="I4" s="3">
        <v>4</v>
      </c>
      <c r="J4" s="3">
        <v>5</v>
      </c>
      <c r="K4" s="3">
        <v>6</v>
      </c>
      <c r="L4" s="3" t="s">
        <v>64</v>
      </c>
      <c r="M4" s="3" t="s">
        <v>66</v>
      </c>
      <c r="N4" s="5" t="s">
        <v>26</v>
      </c>
      <c r="O4" s="3" t="s">
        <v>47</v>
      </c>
      <c r="P4" s="3" t="s">
        <v>48</v>
      </c>
      <c r="Q4" s="4" t="s">
        <v>49</v>
      </c>
    </row>
    <row r="5" spans="1:17">
      <c r="A5" s="3" t="s">
        <v>37</v>
      </c>
      <c r="B5" s="3"/>
      <c r="C5" s="3">
        <v>0</v>
      </c>
      <c r="D5" s="3">
        <v>1</v>
      </c>
      <c r="E5" s="3" t="s">
        <v>71</v>
      </c>
      <c r="F5" s="3" t="s">
        <v>60</v>
      </c>
      <c r="G5" s="3" t="s">
        <v>25</v>
      </c>
      <c r="H5" s="11" t="s">
        <v>59</v>
      </c>
      <c r="I5" s="3">
        <v>4</v>
      </c>
      <c r="J5" s="3">
        <v>5</v>
      </c>
      <c r="K5" s="3">
        <v>6</v>
      </c>
      <c r="L5" s="3" t="s">
        <v>65</v>
      </c>
      <c r="M5" s="3" t="s">
        <v>69</v>
      </c>
      <c r="N5" s="5" t="s">
        <v>26</v>
      </c>
      <c r="O5" s="3" t="s">
        <v>43</v>
      </c>
      <c r="P5" s="3" t="s">
        <v>44</v>
      </c>
      <c r="Q5" s="4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A0BF0-0221-405C-9926-91F4A4D5B9A2}">
  <dimension ref="A1:S5"/>
  <sheetViews>
    <sheetView tabSelected="1" topLeftCell="N1" zoomScale="85" zoomScaleNormal="85" workbookViewId="0">
      <selection activeCell="R12" sqref="R12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6.570312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5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  <col min="19" max="19" width="18.28515625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55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8</v>
      </c>
      <c r="R1" s="1" t="s">
        <v>40</v>
      </c>
      <c r="S1" s="1" t="s">
        <v>82</v>
      </c>
    </row>
    <row r="2" spans="1:19">
      <c r="A2" s="3" t="s">
        <v>29</v>
      </c>
      <c r="B2" s="3"/>
      <c r="C2" s="3">
        <v>2</v>
      </c>
      <c r="D2" s="3">
        <v>50</v>
      </c>
      <c r="E2" s="3" t="s">
        <v>24</v>
      </c>
      <c r="F2" s="12" t="s">
        <v>60</v>
      </c>
      <c r="G2" s="3" t="s">
        <v>25</v>
      </c>
      <c r="H2" s="11" t="s">
        <v>58</v>
      </c>
      <c r="I2" s="3">
        <v>4</v>
      </c>
      <c r="J2" s="3">
        <v>5</v>
      </c>
      <c r="K2" s="3">
        <v>6</v>
      </c>
      <c r="L2" s="3" t="s">
        <v>64</v>
      </c>
      <c r="M2" s="3" t="s">
        <v>61</v>
      </c>
      <c r="N2" s="5" t="s">
        <v>23</v>
      </c>
      <c r="O2" s="3" t="s">
        <v>43</v>
      </c>
      <c r="P2" s="3" t="s">
        <v>44</v>
      </c>
      <c r="Q2" s="3">
        <v>60</v>
      </c>
      <c r="R2" s="4" t="s">
        <v>49</v>
      </c>
      <c r="S2" s="3">
        <v>15</v>
      </c>
    </row>
    <row r="3" spans="1:19">
      <c r="A3" s="3" t="s">
        <v>30</v>
      </c>
      <c r="B3" s="3"/>
      <c r="C3" s="3">
        <v>1</v>
      </c>
      <c r="D3" s="3">
        <v>500</v>
      </c>
      <c r="E3" s="3" t="s">
        <v>32</v>
      </c>
      <c r="F3" s="12" t="s">
        <v>60</v>
      </c>
      <c r="G3" s="3" t="s">
        <v>25</v>
      </c>
      <c r="H3" s="13" t="s">
        <v>60</v>
      </c>
      <c r="I3" s="3">
        <v>1</v>
      </c>
      <c r="J3" s="3">
        <v>1</v>
      </c>
      <c r="K3" s="3">
        <v>1</v>
      </c>
      <c r="L3" s="3" t="s">
        <v>65</v>
      </c>
      <c r="M3" s="3" t="s">
        <v>72</v>
      </c>
      <c r="N3" s="5" t="s">
        <v>23</v>
      </c>
      <c r="O3" s="3" t="s">
        <v>45</v>
      </c>
      <c r="P3" s="3" t="s">
        <v>46</v>
      </c>
      <c r="Q3" s="3">
        <v>60</v>
      </c>
      <c r="R3" s="4" t="s">
        <v>49</v>
      </c>
      <c r="S3" s="3">
        <v>6</v>
      </c>
    </row>
    <row r="4" spans="1:19">
      <c r="A4" s="3" t="s">
        <v>35</v>
      </c>
      <c r="B4" s="3"/>
      <c r="C4" s="3">
        <v>0</v>
      </c>
      <c r="D4" s="3">
        <v>50</v>
      </c>
      <c r="E4" s="3" t="s">
        <v>28</v>
      </c>
      <c r="F4" s="12" t="s">
        <v>60</v>
      </c>
      <c r="G4" s="3" t="s">
        <v>25</v>
      </c>
      <c r="H4" s="14" t="s">
        <v>57</v>
      </c>
      <c r="I4" s="3">
        <v>1</v>
      </c>
      <c r="J4" s="3">
        <v>1</v>
      </c>
      <c r="K4" s="3">
        <v>1</v>
      </c>
      <c r="L4" s="3" t="s">
        <v>64</v>
      </c>
      <c r="M4" s="3" t="s">
        <v>66</v>
      </c>
      <c r="N4" s="5" t="s">
        <v>26</v>
      </c>
      <c r="O4" s="3" t="s">
        <v>47</v>
      </c>
      <c r="P4" s="3" t="s">
        <v>48</v>
      </c>
      <c r="Q4" s="3">
        <v>60</v>
      </c>
      <c r="R4" s="4" t="s">
        <v>49</v>
      </c>
      <c r="S4" s="3">
        <v>7</v>
      </c>
    </row>
    <row r="5" spans="1:19">
      <c r="A5" s="3" t="s">
        <v>37</v>
      </c>
      <c r="B5" s="3"/>
      <c r="C5" s="3">
        <v>0</v>
      </c>
      <c r="D5" s="3">
        <v>50</v>
      </c>
      <c r="E5" s="3" t="s">
        <v>71</v>
      </c>
      <c r="F5" s="12" t="s">
        <v>60</v>
      </c>
      <c r="G5" s="3" t="s">
        <v>25</v>
      </c>
      <c r="H5" s="11" t="s">
        <v>59</v>
      </c>
      <c r="I5" s="3">
        <v>1</v>
      </c>
      <c r="J5" s="3">
        <v>1</v>
      </c>
      <c r="K5" s="3">
        <v>1</v>
      </c>
      <c r="L5" s="3" t="s">
        <v>65</v>
      </c>
      <c r="M5" s="3" t="s">
        <v>69</v>
      </c>
      <c r="N5" s="5" t="s">
        <v>26</v>
      </c>
      <c r="O5" s="3" t="s">
        <v>43</v>
      </c>
      <c r="P5" s="3" t="s">
        <v>44</v>
      </c>
      <c r="Q5" s="3">
        <v>60</v>
      </c>
      <c r="R5" s="4" t="s">
        <v>49</v>
      </c>
      <c r="S5" s="3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295A4-7888-4573-887A-A63AAC48719B}">
  <dimension ref="A1:R3"/>
  <sheetViews>
    <sheetView zoomScale="85" zoomScaleNormal="85" workbookViewId="0"/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16.85546875" bestFit="1" customWidth="1"/>
    <col min="6" max="6" width="15" bestFit="1" customWidth="1"/>
    <col min="7" max="7" width="12.7109375" bestFit="1" customWidth="1"/>
    <col min="8" max="8" width="22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0.85546875" bestFit="1" customWidth="1"/>
    <col min="14" max="14" width="19.140625" bestFit="1" customWidth="1"/>
    <col min="15" max="15" width="19.140625" customWidth="1"/>
    <col min="16" max="16" width="38.28515625" bestFit="1" customWidth="1"/>
    <col min="17" max="17" width="16.85546875" bestFit="1" customWidth="1"/>
    <col min="18" max="18" width="31.28515625" bestFit="1" customWidth="1"/>
  </cols>
  <sheetData>
    <row r="1" spans="1:18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55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41</v>
      </c>
      <c r="P1" s="1" t="s">
        <v>42</v>
      </c>
      <c r="Q1" s="1" t="s">
        <v>8</v>
      </c>
      <c r="R1" s="1" t="s">
        <v>40</v>
      </c>
    </row>
    <row r="2" spans="1:18">
      <c r="A2" s="3" t="s">
        <v>29</v>
      </c>
      <c r="B2" s="3"/>
      <c r="C2" s="3">
        <v>2</v>
      </c>
      <c r="D2" s="3">
        <v>300</v>
      </c>
      <c r="E2" s="3" t="s">
        <v>24</v>
      </c>
      <c r="F2" s="12" t="s">
        <v>60</v>
      </c>
      <c r="G2" s="3" t="s">
        <v>25</v>
      </c>
      <c r="H2" s="11" t="s">
        <v>57</v>
      </c>
      <c r="I2" s="3">
        <v>4</v>
      </c>
      <c r="J2" s="3">
        <v>5</v>
      </c>
      <c r="K2" s="3">
        <v>6</v>
      </c>
      <c r="L2" s="3" t="s">
        <v>62</v>
      </c>
      <c r="M2" s="3" t="s">
        <v>63</v>
      </c>
      <c r="N2" s="5" t="s">
        <v>23</v>
      </c>
      <c r="O2" s="3" t="s">
        <v>43</v>
      </c>
      <c r="P2" s="3" t="s">
        <v>44</v>
      </c>
      <c r="Q2" s="3">
        <v>60</v>
      </c>
      <c r="R2" s="4" t="s">
        <v>49</v>
      </c>
    </row>
    <row r="3" spans="1:18">
      <c r="A3" s="3" t="s">
        <v>30</v>
      </c>
      <c r="B3" s="3"/>
      <c r="C3" s="3">
        <v>2</v>
      </c>
      <c r="D3" s="3">
        <v>100</v>
      </c>
      <c r="E3" s="3" t="s">
        <v>32</v>
      </c>
      <c r="F3" s="12" t="s">
        <v>60</v>
      </c>
      <c r="G3" s="3" t="s">
        <v>25</v>
      </c>
      <c r="H3" s="13" t="s">
        <v>60</v>
      </c>
      <c r="I3" s="3">
        <v>4</v>
      </c>
      <c r="J3" s="3">
        <v>5</v>
      </c>
      <c r="K3" s="3">
        <v>6</v>
      </c>
      <c r="L3" s="3" t="s">
        <v>68</v>
      </c>
      <c r="M3" s="3" t="s">
        <v>67</v>
      </c>
      <c r="N3" s="5" t="s">
        <v>23</v>
      </c>
      <c r="O3" s="3" t="s">
        <v>45</v>
      </c>
      <c r="P3" s="3" t="s">
        <v>46</v>
      </c>
      <c r="Q3" s="3">
        <v>60</v>
      </c>
      <c r="R3" s="4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B69C7-A702-45C4-913D-71E1B6AF4D13}">
  <dimension ref="A1:S5"/>
  <sheetViews>
    <sheetView topLeftCell="E1" zoomScale="70" zoomScaleNormal="70" workbookViewId="0">
      <selection activeCell="Q14" sqref="Q14"/>
    </sheetView>
  </sheetViews>
  <sheetFormatPr defaultRowHeight="15"/>
  <cols>
    <col min="1" max="1" width="16.28515625" bestFit="1" customWidth="1"/>
    <col min="2" max="2" width="7.42578125" bestFit="1" customWidth="1"/>
    <col min="3" max="3" width="13.7109375" bestFit="1" customWidth="1"/>
    <col min="4" max="4" width="12.7109375" bestFit="1" customWidth="1"/>
    <col min="5" max="5" width="24.140625" customWidth="1"/>
    <col min="6" max="6" width="16.28515625" bestFit="1" customWidth="1"/>
    <col min="7" max="7" width="12.7109375" bestFit="1" customWidth="1"/>
    <col min="8" max="8" width="21" bestFit="1" customWidth="1"/>
    <col min="9" max="9" width="15.85546875" bestFit="1" customWidth="1"/>
    <col min="10" max="10" width="11.140625" bestFit="1" customWidth="1"/>
    <col min="11" max="11" width="9.42578125" bestFit="1" customWidth="1"/>
    <col min="12" max="12" width="14.140625" bestFit="1" customWidth="1"/>
    <col min="13" max="13" width="27.5703125" customWidth="1"/>
    <col min="14" max="14" width="19.140625" bestFit="1" customWidth="1"/>
    <col min="15" max="15" width="12.42578125" bestFit="1" customWidth="1"/>
    <col min="16" max="16" width="19.140625" customWidth="1"/>
    <col min="17" max="17" width="38.28515625" bestFit="1" customWidth="1"/>
    <col min="18" max="18" width="31.28515625" bestFit="1" customWidth="1"/>
    <col min="19" max="19" width="28.42578125" bestFit="1" customWidth="1"/>
  </cols>
  <sheetData>
    <row r="1" spans="1:19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55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54</v>
      </c>
      <c r="P1" s="1" t="s">
        <v>41</v>
      </c>
      <c r="Q1" s="1" t="s">
        <v>42</v>
      </c>
      <c r="R1" s="1" t="s">
        <v>40</v>
      </c>
      <c r="S1" s="6" t="s">
        <v>50</v>
      </c>
    </row>
    <row r="2" spans="1:19">
      <c r="A2" s="3" t="s">
        <v>29</v>
      </c>
      <c r="B2" s="3"/>
      <c r="C2" s="3">
        <v>2</v>
      </c>
      <c r="D2" s="3">
        <v>3</v>
      </c>
      <c r="E2" s="3" t="s">
        <v>24</v>
      </c>
      <c r="F2" s="12" t="s">
        <v>60</v>
      </c>
      <c r="G2" s="3" t="s">
        <v>25</v>
      </c>
      <c r="H2" s="11" t="s">
        <v>58</v>
      </c>
      <c r="I2" s="3">
        <v>4</v>
      </c>
      <c r="J2" s="3">
        <v>5</v>
      </c>
      <c r="K2" s="3">
        <v>6</v>
      </c>
      <c r="L2" s="3" t="s">
        <v>64</v>
      </c>
      <c r="M2" s="3" t="s">
        <v>61</v>
      </c>
      <c r="N2" s="5" t="s">
        <v>23</v>
      </c>
      <c r="O2" s="4">
        <f ca="1">Calculate!$C$2</f>
        <v>45471</v>
      </c>
      <c r="P2" s="3" t="s">
        <v>43</v>
      </c>
      <c r="Q2" s="3" t="s">
        <v>44</v>
      </c>
      <c r="R2" s="4" t="s">
        <v>49</v>
      </c>
      <c r="S2" s="7" t="s">
        <v>81</v>
      </c>
    </row>
    <row r="3" spans="1:19">
      <c r="A3" s="3" t="s">
        <v>30</v>
      </c>
      <c r="B3" s="3"/>
      <c r="C3" s="3">
        <v>1</v>
      </c>
      <c r="D3" s="3">
        <v>1</v>
      </c>
      <c r="E3" s="3" t="s">
        <v>32</v>
      </c>
      <c r="F3" s="12" t="s">
        <v>60</v>
      </c>
      <c r="G3" s="3" t="s">
        <v>25</v>
      </c>
      <c r="H3" s="13" t="s">
        <v>60</v>
      </c>
      <c r="I3" s="3">
        <v>1</v>
      </c>
      <c r="J3" s="3">
        <v>1</v>
      </c>
      <c r="K3" s="3">
        <v>1</v>
      </c>
      <c r="L3" s="3" t="s">
        <v>65</v>
      </c>
      <c r="M3" s="3" t="s">
        <v>72</v>
      </c>
      <c r="N3" s="5" t="s">
        <v>23</v>
      </c>
      <c r="O3" s="4">
        <f ca="1">Calculate!$C$2</f>
        <v>45471</v>
      </c>
      <c r="P3" s="3" t="s">
        <v>45</v>
      </c>
      <c r="Q3" s="3" t="s">
        <v>46</v>
      </c>
      <c r="R3" s="4" t="s">
        <v>49</v>
      </c>
      <c r="S3" s="7" t="s">
        <v>81</v>
      </c>
    </row>
    <row r="4" spans="1:19">
      <c r="A4" s="3" t="s">
        <v>35</v>
      </c>
      <c r="B4" s="3"/>
      <c r="C4" s="3">
        <v>0</v>
      </c>
      <c r="D4" s="3">
        <v>1</v>
      </c>
      <c r="E4" s="3" t="s">
        <v>28</v>
      </c>
      <c r="F4" s="12" t="s">
        <v>60</v>
      </c>
      <c r="G4" s="3" t="s">
        <v>25</v>
      </c>
      <c r="H4" s="14" t="s">
        <v>57</v>
      </c>
      <c r="I4" s="3">
        <v>1</v>
      </c>
      <c r="J4" s="3">
        <v>1</v>
      </c>
      <c r="K4" s="3">
        <v>1</v>
      </c>
      <c r="L4" s="3" t="s">
        <v>64</v>
      </c>
      <c r="M4" s="3" t="s">
        <v>66</v>
      </c>
      <c r="N4" s="5" t="s">
        <v>26</v>
      </c>
      <c r="O4" s="4">
        <f ca="1">Calculate!$C$2</f>
        <v>45471</v>
      </c>
      <c r="P4" s="3" t="s">
        <v>47</v>
      </c>
      <c r="Q4" s="3" t="s">
        <v>48</v>
      </c>
      <c r="R4" s="4" t="s">
        <v>49</v>
      </c>
      <c r="S4" s="7" t="s">
        <v>81</v>
      </c>
    </row>
    <row r="5" spans="1:19">
      <c r="A5" s="3" t="s">
        <v>37</v>
      </c>
      <c r="B5" s="3"/>
      <c r="C5" s="3">
        <v>0</v>
      </c>
      <c r="D5" s="3">
        <v>1</v>
      </c>
      <c r="E5" s="3" t="s">
        <v>71</v>
      </c>
      <c r="F5" s="12" t="s">
        <v>60</v>
      </c>
      <c r="G5" s="3" t="s">
        <v>25</v>
      </c>
      <c r="H5" s="11" t="s">
        <v>59</v>
      </c>
      <c r="I5" s="3">
        <v>1</v>
      </c>
      <c r="J5" s="3">
        <v>1</v>
      </c>
      <c r="K5" s="3">
        <v>1</v>
      </c>
      <c r="L5" s="3" t="s">
        <v>65</v>
      </c>
      <c r="M5" s="3" t="s">
        <v>69</v>
      </c>
      <c r="N5" s="5" t="s">
        <v>26</v>
      </c>
      <c r="O5" s="4">
        <f ca="1">Calculate!$C$2</f>
        <v>45471</v>
      </c>
      <c r="P5" s="3" t="s">
        <v>43</v>
      </c>
      <c r="Q5" s="3" t="s">
        <v>44</v>
      </c>
      <c r="R5" s="4" t="s">
        <v>49</v>
      </c>
      <c r="S5" s="7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AE34D-C5F5-4479-9641-59F1F5898040}">
  <dimension ref="A1:O5"/>
  <sheetViews>
    <sheetView zoomScale="85" zoomScaleNormal="85" workbookViewId="0">
      <selection activeCell="M3" sqref="M3"/>
    </sheetView>
  </sheetViews>
  <sheetFormatPr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7" width="16.85546875" customWidth="1"/>
    <col min="8" max="8" width="22" bestFit="1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</cols>
  <sheetData>
    <row r="1" spans="1:15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55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</row>
    <row r="2" spans="1:15">
      <c r="A2" s="3" t="s">
        <v>29</v>
      </c>
      <c r="B2" s="3"/>
      <c r="C2" s="3">
        <v>2</v>
      </c>
      <c r="D2" s="3">
        <v>3</v>
      </c>
      <c r="E2" s="3" t="s">
        <v>24</v>
      </c>
      <c r="F2" s="12" t="s">
        <v>60</v>
      </c>
      <c r="G2" s="3" t="s">
        <v>25</v>
      </c>
      <c r="H2" s="11" t="s">
        <v>58</v>
      </c>
      <c r="I2" s="3">
        <v>4</v>
      </c>
      <c r="J2" s="3">
        <v>5</v>
      </c>
      <c r="K2" s="3">
        <v>6</v>
      </c>
      <c r="L2" s="3" t="s">
        <v>64</v>
      </c>
      <c r="M2" s="3" t="s">
        <v>61</v>
      </c>
      <c r="N2" s="5" t="s">
        <v>23</v>
      </c>
      <c r="O2" s="4" t="s">
        <v>27</v>
      </c>
    </row>
    <row r="3" spans="1:15">
      <c r="A3" s="3" t="s">
        <v>30</v>
      </c>
      <c r="B3" s="3"/>
      <c r="C3" s="3">
        <v>1</v>
      </c>
      <c r="D3" s="3">
        <v>1</v>
      </c>
      <c r="E3" s="3" t="s">
        <v>32</v>
      </c>
      <c r="F3" s="12" t="s">
        <v>60</v>
      </c>
      <c r="G3" s="3" t="s">
        <v>25</v>
      </c>
      <c r="H3" s="13" t="s">
        <v>60</v>
      </c>
      <c r="I3" s="3">
        <v>1</v>
      </c>
      <c r="J3" s="3">
        <v>1</v>
      </c>
      <c r="K3" s="3">
        <v>1</v>
      </c>
      <c r="L3" s="3" t="s">
        <v>65</v>
      </c>
      <c r="M3" s="3" t="s">
        <v>72</v>
      </c>
      <c r="N3" s="5" t="s">
        <v>23</v>
      </c>
      <c r="O3" s="4" t="s">
        <v>33</v>
      </c>
    </row>
    <row r="4" spans="1:15">
      <c r="A4" s="3" t="s">
        <v>35</v>
      </c>
      <c r="B4" s="3"/>
      <c r="C4" s="3">
        <v>0</v>
      </c>
      <c r="D4" s="3">
        <v>1</v>
      </c>
      <c r="E4" s="3" t="s">
        <v>28</v>
      </c>
      <c r="F4" s="12" t="s">
        <v>60</v>
      </c>
      <c r="G4" s="3" t="s">
        <v>25</v>
      </c>
      <c r="H4" s="14" t="s">
        <v>57</v>
      </c>
      <c r="I4" s="3">
        <v>1</v>
      </c>
      <c r="J4" s="3">
        <v>1</v>
      </c>
      <c r="K4" s="3">
        <v>1</v>
      </c>
      <c r="L4" s="3" t="s">
        <v>64</v>
      </c>
      <c r="M4" s="3" t="s">
        <v>66</v>
      </c>
      <c r="N4" s="5" t="s">
        <v>26</v>
      </c>
      <c r="O4" s="4" t="s">
        <v>36</v>
      </c>
    </row>
    <row r="5" spans="1:15">
      <c r="A5" s="3" t="s">
        <v>37</v>
      </c>
      <c r="B5" s="3"/>
      <c r="C5" s="3">
        <v>0</v>
      </c>
      <c r="D5" s="3">
        <v>1</v>
      </c>
      <c r="E5" s="3" t="s">
        <v>71</v>
      </c>
      <c r="F5" s="12" t="s">
        <v>60</v>
      </c>
      <c r="G5" s="3" t="s">
        <v>25</v>
      </c>
      <c r="H5" s="11" t="s">
        <v>59</v>
      </c>
      <c r="I5" s="3">
        <v>1</v>
      </c>
      <c r="J5" s="3">
        <v>1</v>
      </c>
      <c r="K5" s="3">
        <v>1</v>
      </c>
      <c r="L5" s="3" t="s">
        <v>65</v>
      </c>
      <c r="M5" s="3" t="s">
        <v>69</v>
      </c>
      <c r="N5" s="5" t="s">
        <v>26</v>
      </c>
      <c r="O5" s="4" t="s">
        <v>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Z5"/>
  <sheetViews>
    <sheetView topLeftCell="O1" zoomScale="70" zoomScaleNormal="70" workbookViewId="0">
      <selection activeCell="Y16" sqref="Y16"/>
    </sheetView>
  </sheetViews>
  <sheetFormatPr defaultColWidth="9" defaultRowHeight="15"/>
  <cols>
    <col min="1" max="1" width="17.28515625" customWidth="1"/>
    <col min="2" max="2" width="20.28515625" bestFit="1" customWidth="1"/>
    <col min="3" max="3" width="20.28515625" customWidth="1"/>
    <col min="4" max="4" width="16" bestFit="1" customWidth="1"/>
    <col min="5" max="5" width="22.140625" bestFit="1" customWidth="1"/>
    <col min="6" max="6" width="19.28515625" bestFit="1" customWidth="1"/>
    <col min="7" max="8" width="16.85546875" customWidth="1"/>
    <col min="9" max="9" width="20.28515625" bestFit="1" customWidth="1"/>
    <col min="10" max="10" width="14.28515625" bestFit="1" customWidth="1"/>
    <col min="11" max="11" width="12" bestFit="1" customWidth="1"/>
    <col min="12" max="12" width="17.85546875" bestFit="1" customWidth="1"/>
    <col min="13" max="13" width="20.85546875" bestFit="1" customWidth="1"/>
    <col min="14" max="14" width="24.5703125" bestFit="1" customWidth="1"/>
    <col min="15" max="15" width="12.42578125" bestFit="1" customWidth="1"/>
    <col min="16" max="16" width="21.42578125" customWidth="1"/>
    <col min="17" max="17" width="26.85546875" bestFit="1" customWidth="1"/>
    <col min="18" max="18" width="29.5703125" customWidth="1"/>
    <col min="19" max="19" width="27.140625" bestFit="1" customWidth="1"/>
    <col min="20" max="20" width="23.42578125" bestFit="1" customWidth="1"/>
    <col min="21" max="21" width="30" customWidth="1"/>
    <col min="22" max="22" width="24.85546875" bestFit="1" customWidth="1"/>
    <col min="23" max="23" width="28.7109375" bestFit="1" customWidth="1"/>
    <col min="24" max="24" width="28.140625" bestFit="1" customWidth="1"/>
    <col min="25" max="25" width="35.42578125" bestFit="1" customWidth="1"/>
    <col min="26" max="26" width="22.85546875" bestFit="1" customWidth="1"/>
  </cols>
  <sheetData>
    <row r="1" spans="1:26" s="2" customFormat="1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  <c r="F1" s="1" t="s">
        <v>55</v>
      </c>
      <c r="G1" s="1" t="s">
        <v>11</v>
      </c>
      <c r="H1" s="1" t="s">
        <v>12</v>
      </c>
      <c r="I1" s="1" t="s">
        <v>13</v>
      </c>
      <c r="J1" s="1" t="s">
        <v>3</v>
      </c>
      <c r="K1" s="1" t="s">
        <v>5</v>
      </c>
      <c r="L1" s="1" t="s">
        <v>6</v>
      </c>
      <c r="M1" s="1" t="s">
        <v>7</v>
      </c>
      <c r="N1" s="1" t="s">
        <v>9</v>
      </c>
      <c r="O1" s="1" t="s">
        <v>14</v>
      </c>
      <c r="P1" s="1" t="s">
        <v>16</v>
      </c>
      <c r="Q1" s="1" t="s">
        <v>17</v>
      </c>
      <c r="R1" s="1" t="s">
        <v>18</v>
      </c>
      <c r="S1" s="1" t="s">
        <v>56</v>
      </c>
      <c r="T1" s="1" t="s">
        <v>19</v>
      </c>
      <c r="U1" s="1" t="s">
        <v>20</v>
      </c>
      <c r="V1" s="1" t="s">
        <v>21</v>
      </c>
      <c r="W1" s="1" t="s">
        <v>70</v>
      </c>
      <c r="X1" s="1" t="s">
        <v>22</v>
      </c>
      <c r="Y1" s="1" t="s">
        <v>15</v>
      </c>
      <c r="Z1" s="1" t="s">
        <v>8</v>
      </c>
    </row>
    <row r="2" spans="1:26">
      <c r="A2" s="3" t="s">
        <v>29</v>
      </c>
      <c r="B2" s="3"/>
      <c r="C2" s="3">
        <v>2</v>
      </c>
      <c r="D2" s="3">
        <v>3</v>
      </c>
      <c r="E2" s="3" t="s">
        <v>24</v>
      </c>
      <c r="F2" s="3" t="s">
        <v>60</v>
      </c>
      <c r="G2" s="3" t="s">
        <v>25</v>
      </c>
      <c r="H2" s="3" t="s">
        <v>58</v>
      </c>
      <c r="I2" s="3">
        <v>4</v>
      </c>
      <c r="J2" s="3">
        <v>5</v>
      </c>
      <c r="K2" s="3">
        <v>6</v>
      </c>
      <c r="L2" s="3" t="s">
        <v>64</v>
      </c>
      <c r="M2" s="3" t="s">
        <v>61</v>
      </c>
      <c r="N2" s="3" t="s">
        <v>23</v>
      </c>
      <c r="O2" s="3" t="s">
        <v>73</v>
      </c>
      <c r="P2" s="3">
        <v>4</v>
      </c>
      <c r="Q2" s="3">
        <v>8</v>
      </c>
      <c r="R2" s="3" t="s">
        <v>71</v>
      </c>
      <c r="S2" s="3" t="s">
        <v>60</v>
      </c>
      <c r="T2" s="3" t="s">
        <v>58</v>
      </c>
      <c r="U2" s="3">
        <v>6</v>
      </c>
      <c r="V2" s="3">
        <v>7</v>
      </c>
      <c r="W2" s="3" t="s">
        <v>65</v>
      </c>
      <c r="X2" s="3" t="s">
        <v>31</v>
      </c>
      <c r="Y2" s="3" t="s">
        <v>26</v>
      </c>
      <c r="Z2" s="3" t="s">
        <v>77</v>
      </c>
    </row>
    <row r="3" spans="1:26">
      <c r="A3" s="3" t="s">
        <v>30</v>
      </c>
      <c r="B3" s="3"/>
      <c r="C3" s="3">
        <v>1</v>
      </c>
      <c r="D3" s="3">
        <v>1</v>
      </c>
      <c r="E3" s="3" t="s">
        <v>32</v>
      </c>
      <c r="F3" s="3" t="s">
        <v>60</v>
      </c>
      <c r="G3" s="3" t="s">
        <v>25</v>
      </c>
      <c r="H3" s="3" t="s">
        <v>60</v>
      </c>
      <c r="I3" s="3">
        <v>1</v>
      </c>
      <c r="J3" s="3">
        <v>1</v>
      </c>
      <c r="K3" s="3">
        <v>1</v>
      </c>
      <c r="L3" s="3" t="s">
        <v>65</v>
      </c>
      <c r="M3" s="3" t="s">
        <v>31</v>
      </c>
      <c r="N3" s="3" t="s">
        <v>23</v>
      </c>
      <c r="O3" s="3" t="s">
        <v>74</v>
      </c>
      <c r="P3" s="3">
        <v>3</v>
      </c>
      <c r="Q3" s="3">
        <v>1</v>
      </c>
      <c r="R3" s="3" t="s">
        <v>34</v>
      </c>
      <c r="S3" s="3" t="s">
        <v>60</v>
      </c>
      <c r="T3" s="3" t="s">
        <v>60</v>
      </c>
      <c r="U3" s="3">
        <v>4</v>
      </c>
      <c r="V3" s="3">
        <v>5</v>
      </c>
      <c r="W3" s="3" t="s">
        <v>64</v>
      </c>
      <c r="X3" s="3" t="s">
        <v>66</v>
      </c>
      <c r="Y3" s="3" t="s">
        <v>26</v>
      </c>
      <c r="Z3" s="3" t="s">
        <v>78</v>
      </c>
    </row>
    <row r="4" spans="1:26">
      <c r="A4" s="3" t="s">
        <v>35</v>
      </c>
      <c r="B4" s="3"/>
      <c r="C4" s="3">
        <v>0</v>
      </c>
      <c r="D4" s="3">
        <v>1</v>
      </c>
      <c r="E4" s="3" t="s">
        <v>28</v>
      </c>
      <c r="F4" s="3" t="s">
        <v>60</v>
      </c>
      <c r="G4" s="3" t="s">
        <v>25</v>
      </c>
      <c r="H4" s="3" t="s">
        <v>57</v>
      </c>
      <c r="I4" s="3">
        <v>1</v>
      </c>
      <c r="J4" s="3">
        <v>1</v>
      </c>
      <c r="K4" s="3">
        <v>1</v>
      </c>
      <c r="L4" s="3" t="s">
        <v>64</v>
      </c>
      <c r="M4" s="3" t="s">
        <v>66</v>
      </c>
      <c r="N4" s="3" t="s">
        <v>26</v>
      </c>
      <c r="O4" s="3" t="s">
        <v>75</v>
      </c>
      <c r="P4" s="3">
        <v>0</v>
      </c>
      <c r="Q4" s="3">
        <v>2</v>
      </c>
      <c r="R4" s="3" t="s">
        <v>32</v>
      </c>
      <c r="S4" s="3" t="s">
        <v>60</v>
      </c>
      <c r="T4" s="3" t="s">
        <v>57</v>
      </c>
      <c r="U4" s="3">
        <v>5</v>
      </c>
      <c r="V4" s="3">
        <v>6</v>
      </c>
      <c r="W4" s="3" t="s">
        <v>65</v>
      </c>
      <c r="X4" s="3" t="s">
        <v>69</v>
      </c>
      <c r="Y4" s="3" t="s">
        <v>23</v>
      </c>
      <c r="Z4" s="3" t="s">
        <v>79</v>
      </c>
    </row>
    <row r="5" spans="1:26">
      <c r="A5" s="3" t="s">
        <v>37</v>
      </c>
      <c r="B5" s="3"/>
      <c r="C5" s="3">
        <v>0</v>
      </c>
      <c r="D5" s="3">
        <v>1</v>
      </c>
      <c r="E5" s="3" t="s">
        <v>71</v>
      </c>
      <c r="F5" s="3" t="s">
        <v>60</v>
      </c>
      <c r="G5" s="3" t="s">
        <v>25</v>
      </c>
      <c r="H5" s="3" t="s">
        <v>59</v>
      </c>
      <c r="I5" s="3">
        <v>1</v>
      </c>
      <c r="J5" s="3">
        <v>1</v>
      </c>
      <c r="K5" s="3">
        <v>1</v>
      </c>
      <c r="L5" s="3" t="s">
        <v>65</v>
      </c>
      <c r="M5" s="3" t="s">
        <v>69</v>
      </c>
      <c r="N5" s="3" t="s">
        <v>26</v>
      </c>
      <c r="O5" s="3" t="s">
        <v>76</v>
      </c>
      <c r="P5" s="3">
        <v>0</v>
      </c>
      <c r="Q5" s="3">
        <v>1</v>
      </c>
      <c r="R5" s="3" t="s">
        <v>39</v>
      </c>
      <c r="S5" s="3" t="s">
        <v>60</v>
      </c>
      <c r="T5" s="3" t="s">
        <v>59</v>
      </c>
      <c r="U5" s="3">
        <v>5</v>
      </c>
      <c r="V5" s="3">
        <v>6</v>
      </c>
      <c r="W5" s="3" t="s">
        <v>64</v>
      </c>
      <c r="X5" s="3" t="s">
        <v>61</v>
      </c>
      <c r="Y5" s="3" t="s">
        <v>26</v>
      </c>
      <c r="Z5" s="3" t="s">
        <v>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8DBB-4BDA-40FD-915E-847BDAADE748}">
  <dimension ref="A1:C2"/>
  <sheetViews>
    <sheetView workbookViewId="0">
      <selection activeCell="F17" sqref="F17"/>
    </sheetView>
  </sheetViews>
  <sheetFormatPr defaultRowHeight="15"/>
  <cols>
    <col min="1" max="1" width="10.42578125" bestFit="1" customWidth="1"/>
    <col min="2" max="2" width="11.7109375" bestFit="1" customWidth="1"/>
    <col min="3" max="3" width="13.42578125" bestFit="1" customWidth="1"/>
  </cols>
  <sheetData>
    <row r="1" spans="1:3">
      <c r="A1" s="8" t="s">
        <v>51</v>
      </c>
      <c r="B1" s="8" t="s">
        <v>52</v>
      </c>
      <c r="C1" s="8" t="s">
        <v>53</v>
      </c>
    </row>
    <row r="2" spans="1:3">
      <c r="A2" s="9">
        <f ca="1">TODAY()</f>
        <v>45319</v>
      </c>
      <c r="B2" s="8">
        <v>5</v>
      </c>
      <c r="C2" s="10">
        <f ca="1">DATE(YEAR(A2),MONTH(A2)+B2,MIN(DAY(A2),DAY(DATE(YEAR(A2),MONTH(A2)+B2+1,0))))</f>
        <v>45471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FPA011</vt:lpstr>
      <vt:lpstr>FPA012-013-015-017</vt:lpstr>
      <vt:lpstr>FPA014-016-020</vt:lpstr>
      <vt:lpstr>FPA018-019</vt:lpstr>
      <vt:lpstr>BTMI010</vt:lpstr>
      <vt:lpstr>BTMI016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2024-01-28T01:47:24Z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